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</definedNames>
  <calcPr calcId="125725"/>
</workbook>
</file>

<file path=xl/calcChain.xml><?xml version="1.0" encoding="utf-8"?>
<calcChain xmlns="http://schemas.openxmlformats.org/spreadsheetml/2006/main">
  <c r="K5" i="1"/>
  <c r="J5"/>
  <c r="K356"/>
  <c r="J356"/>
  <c r="K386"/>
  <c r="J386"/>
  <c r="K89"/>
  <c r="J89"/>
  <c r="K384" l="1"/>
  <c r="K383" s="1"/>
  <c r="K382" s="1"/>
  <c r="K381" s="1"/>
  <c r="J384"/>
  <c r="J383" s="1"/>
  <c r="J382" s="1"/>
  <c r="J381" s="1"/>
  <c r="K370" l="1"/>
  <c r="K369" s="1"/>
  <c r="K368" s="1"/>
  <c r="K367" s="1"/>
  <c r="J370"/>
  <c r="J369" s="1"/>
  <c r="J368" s="1"/>
  <c r="J367" s="1"/>
  <c r="K200"/>
  <c r="J200"/>
  <c r="J151"/>
  <c r="K389" l="1"/>
  <c r="K388" s="1"/>
  <c r="K387" s="1"/>
  <c r="K379"/>
  <c r="K378" s="1"/>
  <c r="K377" s="1"/>
  <c r="K375"/>
  <c r="K374" s="1"/>
  <c r="K373" s="1"/>
  <c r="K363"/>
  <c r="K362" s="1"/>
  <c r="K361" s="1"/>
  <c r="K360" s="1"/>
  <c r="K358"/>
  <c r="K357" s="1"/>
  <c r="K352"/>
  <c r="K351" s="1"/>
  <c r="K350" s="1"/>
  <c r="K345"/>
  <c r="K344" s="1"/>
  <c r="K343" s="1"/>
  <c r="K340"/>
  <c r="K337"/>
  <c r="K334"/>
  <c r="K331"/>
  <c r="K323"/>
  <c r="K319"/>
  <c r="K318" s="1"/>
  <c r="K317" s="1"/>
  <c r="K314"/>
  <c r="K313" s="1"/>
  <c r="K312" s="1"/>
  <c r="K307"/>
  <c r="K306" s="1"/>
  <c r="K305" s="1"/>
  <c r="K303"/>
  <c r="K302" s="1"/>
  <c r="K297"/>
  <c r="K296" s="1"/>
  <c r="K294"/>
  <c r="K292"/>
  <c r="K287"/>
  <c r="K285"/>
  <c r="K284" s="1"/>
  <c r="K282"/>
  <c r="K281" s="1"/>
  <c r="K277"/>
  <c r="K275"/>
  <c r="K270"/>
  <c r="K267"/>
  <c r="K265"/>
  <c r="K263"/>
  <c r="K257"/>
  <c r="K256" s="1"/>
  <c r="K255" s="1"/>
  <c r="K254" s="1"/>
  <c r="K252"/>
  <c r="K251" s="1"/>
  <c r="K250" s="1"/>
  <c r="K248"/>
  <c r="K246"/>
  <c r="K239"/>
  <c r="K238" s="1"/>
  <c r="K233"/>
  <c r="K232" s="1"/>
  <c r="K227"/>
  <c r="K226" s="1"/>
  <c r="K225" s="1"/>
  <c r="K223"/>
  <c r="K219"/>
  <c r="K215"/>
  <c r="K213"/>
  <c r="K211"/>
  <c r="K207"/>
  <c r="K202"/>
  <c r="K199" s="1"/>
  <c r="K197"/>
  <c r="K196" s="1"/>
  <c r="K193"/>
  <c r="K192" s="1"/>
  <c r="K189"/>
  <c r="K188" s="1"/>
  <c r="K187" s="1"/>
  <c r="K183"/>
  <c r="K181"/>
  <c r="K178"/>
  <c r="K177" s="1"/>
  <c r="K175"/>
  <c r="K174" s="1"/>
  <c r="K170"/>
  <c r="K169" s="1"/>
  <c r="K166"/>
  <c r="K165" s="1"/>
  <c r="K164" s="1"/>
  <c r="K161"/>
  <c r="K160" s="1"/>
  <c r="K159" s="1"/>
  <c r="K158" s="1"/>
  <c r="K156"/>
  <c r="K155" s="1"/>
  <c r="K154" s="1"/>
  <c r="K153" s="1"/>
  <c r="K151"/>
  <c r="K150" s="1"/>
  <c r="K149" s="1"/>
  <c r="K148" s="1"/>
  <c r="K146"/>
  <c r="K145" s="1"/>
  <c r="K143"/>
  <c r="K142" s="1"/>
  <c r="K140"/>
  <c r="K139" s="1"/>
  <c r="K137"/>
  <c r="K136" s="1"/>
  <c r="K134"/>
  <c r="K133" s="1"/>
  <c r="K129"/>
  <c r="K128" s="1"/>
  <c r="K126"/>
  <c r="K125" s="1"/>
  <c r="K123"/>
  <c r="K122" s="1"/>
  <c r="K120"/>
  <c r="K119" s="1"/>
  <c r="K117"/>
  <c r="K116" s="1"/>
  <c r="K114"/>
  <c r="K113" s="1"/>
  <c r="K111"/>
  <c r="K110" s="1"/>
  <c r="K108"/>
  <c r="K107" s="1"/>
  <c r="K105"/>
  <c r="K104" s="1"/>
  <c r="K101"/>
  <c r="K100" s="1"/>
  <c r="K99" s="1"/>
  <c r="K97"/>
  <c r="K96" s="1"/>
  <c r="K94"/>
  <c r="K93" s="1"/>
  <c r="K91"/>
  <c r="K88" s="1"/>
  <c r="K83"/>
  <c r="K82" s="1"/>
  <c r="K79"/>
  <c r="K78" s="1"/>
  <c r="K74"/>
  <c r="K70"/>
  <c r="K67"/>
  <c r="K63"/>
  <c r="K62" s="1"/>
  <c r="K60"/>
  <c r="K59" s="1"/>
  <c r="K56"/>
  <c r="K55" s="1"/>
  <c r="K51"/>
  <c r="K46"/>
  <c r="K42"/>
  <c r="K38"/>
  <c r="K32"/>
  <c r="K27"/>
  <c r="K22"/>
  <c r="K21" s="1"/>
  <c r="K19"/>
  <c r="K18" s="1"/>
  <c r="K15"/>
  <c r="K14" s="1"/>
  <c r="K12"/>
  <c r="K11" s="1"/>
  <c r="K9"/>
  <c r="K8" s="1"/>
  <c r="J193"/>
  <c r="K274" l="1"/>
  <c r="K273" s="1"/>
  <c r="K272" s="1"/>
  <c r="K180"/>
  <c r="K349"/>
  <c r="K245"/>
  <c r="K244" s="1"/>
  <c r="K322"/>
  <c r="K321" s="1"/>
  <c r="K311" s="1"/>
  <c r="K291"/>
  <c r="K290" s="1"/>
  <c r="K262"/>
  <c r="K261" s="1"/>
  <c r="K260" s="1"/>
  <c r="K231"/>
  <c r="K218"/>
  <c r="K217" s="1"/>
  <c r="K206"/>
  <c r="K205" s="1"/>
  <c r="K87"/>
  <c r="K77"/>
  <c r="K66"/>
  <c r="K65" s="1"/>
  <c r="K37"/>
  <c r="K36" s="1"/>
  <c r="K26"/>
  <c r="K25" s="1"/>
  <c r="K103"/>
  <c r="K191"/>
  <c r="K186" s="1"/>
  <c r="K372"/>
  <c r="K280"/>
  <c r="K7"/>
  <c r="K17"/>
  <c r="K54"/>
  <c r="K132"/>
  <c r="K131" s="1"/>
  <c r="K168"/>
  <c r="K163" s="1"/>
  <c r="J363"/>
  <c r="K279" l="1"/>
  <c r="K204"/>
  <c r="K24"/>
  <c r="K6"/>
  <c r="J248"/>
  <c r="J51"/>
  <c r="J46"/>
  <c r="J362"/>
  <c r="J361" s="1"/>
  <c r="J360" s="1"/>
  <c r="J375"/>
  <c r="J374" s="1"/>
  <c r="J373" s="1"/>
  <c r="J352"/>
  <c r="J270"/>
  <c r="J267"/>
  <c r="J183"/>
  <c r="J170"/>
  <c r="J74"/>
  <c r="J70"/>
  <c r="J94" l="1"/>
  <c r="J252"/>
  <c r="J389"/>
  <c r="J388" s="1"/>
  <c r="J387" s="1"/>
  <c r="J239"/>
  <c r="J238" s="1"/>
  <c r="J379" l="1"/>
  <c r="J378" s="1"/>
  <c r="J377" s="1"/>
  <c r="J372" s="1"/>
  <c r="J287" l="1"/>
  <c r="J251"/>
  <c r="J250" s="1"/>
  <c r="J120"/>
  <c r="J119" s="1"/>
  <c r="J111"/>
  <c r="J110" s="1"/>
  <c r="J358"/>
  <c r="J357" s="1"/>
  <c r="J32"/>
  <c r="J27"/>
  <c r="J129"/>
  <c r="J128" s="1"/>
  <c r="J67"/>
  <c r="J66" s="1"/>
  <c r="J42"/>
  <c r="J246"/>
  <c r="J202"/>
  <c r="J199" s="1"/>
  <c r="J197"/>
  <c r="J196" s="1"/>
  <c r="J189"/>
  <c r="J188" s="1"/>
  <c r="J187" s="1"/>
  <c r="J181"/>
  <c r="J180" s="1"/>
  <c r="J178"/>
  <c r="J177" s="1"/>
  <c r="J175"/>
  <c r="J174" s="1"/>
  <c r="J97"/>
  <c r="J96" s="1"/>
  <c r="J91"/>
  <c r="J88" s="1"/>
  <c r="J22"/>
  <c r="J21" s="1"/>
  <c r="J15"/>
  <c r="J14" s="1"/>
  <c r="J12"/>
  <c r="J11" s="1"/>
  <c r="J83"/>
  <c r="J82" s="1"/>
  <c r="J38"/>
  <c r="J303"/>
  <c r="J302" s="1"/>
  <c r="J215"/>
  <c r="J63"/>
  <c r="J62" s="1"/>
  <c r="J219"/>
  <c r="J108"/>
  <c r="J107" s="1"/>
  <c r="J351"/>
  <c r="J350" s="1"/>
  <c r="J345"/>
  <c r="J344" s="1"/>
  <c r="J343" s="1"/>
  <c r="J331"/>
  <c r="J334"/>
  <c r="J337"/>
  <c r="J340"/>
  <c r="J323"/>
  <c r="J319"/>
  <c r="J318" s="1"/>
  <c r="J317" s="1"/>
  <c r="J314"/>
  <c r="J313" s="1"/>
  <c r="J312" s="1"/>
  <c r="J307"/>
  <c r="J306" s="1"/>
  <c r="J305" s="1"/>
  <c r="J297"/>
  <c r="J296" s="1"/>
  <c r="J292"/>
  <c r="J294"/>
  <c r="J282"/>
  <c r="J281" s="1"/>
  <c r="J285"/>
  <c r="J284" s="1"/>
  <c r="J277"/>
  <c r="J275"/>
  <c r="J263"/>
  <c r="J262" s="1"/>
  <c r="J265"/>
  <c r="J257"/>
  <c r="J256" s="1"/>
  <c r="J255" s="1"/>
  <c r="J254" s="1"/>
  <c r="J233"/>
  <c r="J232" s="1"/>
  <c r="J231" s="1"/>
  <c r="J227"/>
  <c r="J226" s="1"/>
  <c r="J225" s="1"/>
  <c r="J223"/>
  <c r="J207"/>
  <c r="J211"/>
  <c r="J213"/>
  <c r="J192"/>
  <c r="J169"/>
  <c r="J166"/>
  <c r="J165" s="1"/>
  <c r="J164" s="1"/>
  <c r="J161"/>
  <c r="J160" s="1"/>
  <c r="J159" s="1"/>
  <c r="J158" s="1"/>
  <c r="J156"/>
  <c r="J155" s="1"/>
  <c r="J154" s="1"/>
  <c r="J153" s="1"/>
  <c r="J150"/>
  <c r="J149" s="1"/>
  <c r="J148" s="1"/>
  <c r="J134"/>
  <c r="J133" s="1"/>
  <c r="J137"/>
  <c r="J136" s="1"/>
  <c r="J140"/>
  <c r="J139" s="1"/>
  <c r="J143"/>
  <c r="J142" s="1"/>
  <c r="J146"/>
  <c r="J145" s="1"/>
  <c r="J105"/>
  <c r="J104" s="1"/>
  <c r="J114"/>
  <c r="J113" s="1"/>
  <c r="J117"/>
  <c r="J116" s="1"/>
  <c r="J123"/>
  <c r="J122" s="1"/>
  <c r="J126"/>
  <c r="J125" s="1"/>
  <c r="J101"/>
  <c r="J100" s="1"/>
  <c r="J99" s="1"/>
  <c r="J93"/>
  <c r="J79"/>
  <c r="J78" s="1"/>
  <c r="J56"/>
  <c r="J55" s="1"/>
  <c r="J60"/>
  <c r="J59" s="1"/>
  <c r="J19"/>
  <c r="J18" s="1"/>
  <c r="J9"/>
  <c r="J8" s="1"/>
  <c r="J37" l="1"/>
  <c r="J191"/>
  <c r="J186" s="1"/>
  <c r="J245"/>
  <c r="J244" s="1"/>
  <c r="J77"/>
  <c r="J261"/>
  <c r="J260" s="1"/>
  <c r="J218"/>
  <c r="J217" s="1"/>
  <c r="J36"/>
  <c r="J65"/>
  <c r="J322"/>
  <c r="J321" s="1"/>
  <c r="J311" s="1"/>
  <c r="J26"/>
  <c r="J25" s="1"/>
  <c r="J349"/>
  <c r="J206"/>
  <c r="J205" s="1"/>
  <c r="J7"/>
  <c r="J274"/>
  <c r="J273" s="1"/>
  <c r="J272" s="1"/>
  <c r="J280"/>
  <c r="J291"/>
  <c r="J290" s="1"/>
  <c r="J132"/>
  <c r="J131" s="1"/>
  <c r="J17"/>
  <c r="J168"/>
  <c r="J163" s="1"/>
  <c r="J87"/>
  <c r="J54"/>
  <c r="J103"/>
  <c r="J204" l="1"/>
  <c r="J6"/>
  <c r="J279"/>
  <c r="J24"/>
</calcChain>
</file>

<file path=xl/sharedStrings.xml><?xml version="1.0" encoding="utf-8"?>
<sst xmlns="http://schemas.openxmlformats.org/spreadsheetml/2006/main" count="2394" uniqueCount="428">
  <si>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</si>
  <si>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</si>
  <si>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</si>
  <si>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</si>
  <si>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</si>
  <si>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</si>
  <si>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</si>
  <si>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</si>
  <si>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</si>
  <si>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</si>
  <si>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</si>
  <si>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</si>
  <si>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</si>
  <si>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</si>
  <si>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</si>
  <si>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</si>
  <si>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</si>
  <si>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</si>
  <si>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</si>
  <si>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</si>
  <si>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</si>
  <si>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</si>
  <si>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</si>
  <si>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</si>
  <si>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</si>
  <si>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</si>
  <si>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</si>
  <si>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</si>
  <si>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</si>
  <si>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</si>
  <si>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</si>
  <si>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</si>
  <si>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</si>
  <si>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</si>
  <si>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</si>
  <si>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</si>
  <si>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</si>
  <si>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</si>
  <si>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</si>
  <si>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</si>
  <si>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</si>
  <si>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</si>
  <si>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</si>
  <si>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патронатной семье на содержание подопечных детей»</t>
  </si>
  <si>
    <t>78160</t>
  </si>
  <si>
    <t>Обеспечение выплат патронатной семье на содержание подопечных детей</t>
  </si>
  <si>
    <t>Основное мероприятие «Выплата вознаграждения патронатному воспитателю»</t>
  </si>
  <si>
    <t>78170</t>
  </si>
  <si>
    <t>Обеспечение выплаты вознаграждения патронатному воспитателю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</si>
  <si>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</si>
  <si>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</si>
  <si>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</si>
  <si>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</si>
  <si>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</si>
  <si>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</si>
  <si>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</si>
  <si>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</si>
  <si>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</si>
  <si>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</si>
  <si>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</si>
  <si>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Основное мероприятие «Единовременная выплата при передаче ребенка на воспитание в семью»</t>
  </si>
  <si>
    <t>78210</t>
  </si>
  <si>
    <t>Обеспечение единовременной выплаты при передаче ребенка на воспитание в семью</t>
  </si>
  <si>
    <t>08</t>
  </si>
  <si>
    <t>Основное мероприятие «Единовременная выплата при устройстве ребенка – инвалида»</t>
  </si>
  <si>
    <t>78220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</si>
  <si>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</si>
  <si>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</si>
  <si>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</si>
  <si>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</si>
  <si>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</si>
  <si>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</si>
  <si>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</si>
  <si>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</si>
  <si>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</si>
  <si>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</si>
  <si>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</si>
  <si>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</si>
  <si>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</si>
  <si>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</si>
  <si>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</si>
  <si>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</si>
  <si>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</si>
  <si>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</si>
  <si>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</si>
  <si>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</si>
  <si>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</si>
  <si>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</si>
  <si>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</si>
  <si>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</si>
  <si>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</si>
  <si>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</si>
  <si>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</si>
  <si>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</si>
  <si>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</si>
  <si>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</si>
  <si>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</si>
  <si>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</si>
  <si>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</si>
  <si>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</si>
  <si>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</si>
  <si>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</si>
  <si>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</si>
  <si>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</si>
  <si>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</si>
  <si>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</si>
  <si>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</si>
  <si>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</si>
  <si>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</si>
  <si>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сети общеобразовательных учреждений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</si>
  <si>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</si>
  <si>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</si>
  <si>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</si>
  <si>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</si>
  <si>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</si>
  <si>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</si>
  <si>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</si>
  <si>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</si>
  <si>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</si>
  <si>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Комплектование книжных фондов библиотек муниципальных образований (софинансирование)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</si>
  <si>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</si>
  <si>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</si>
  <si>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</si>
  <si>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</si>
  <si>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4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</si>
  <si>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</si>
  <si>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</si>
  <si>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</si>
  <si>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</si>
  <si>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</si>
  <si>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</si>
  <si>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</si>
  <si>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</si>
  <si>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</si>
  <si>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</si>
  <si>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</si>
  <si>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</si>
  <si>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</si>
  <si>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</si>
  <si>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</si>
  <si>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</si>
  <si>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</si>
  <si>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</si>
  <si>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</si>
  <si>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</si>
  <si>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</si>
  <si>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</si>
  <si>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</si>
  <si>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</si>
  <si>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</si>
  <si>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</si>
  <si>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</si>
  <si>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</si>
  <si>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</si>
  <si>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</si>
  <si>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</si>
  <si>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</si>
  <si>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</si>
  <si>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</si>
  <si>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</si>
  <si>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</si>
  <si>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</si>
  <si>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</si>
  <si>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</si>
  <si>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</si>
  <si>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</si>
  <si>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</si>
  <si>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</si>
  <si>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</si>
  <si>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</si>
  <si>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</si>
  <si>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</si>
  <si>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</si>
  <si>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</si>
  <si>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</si>
  <si>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</si>
  <si>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</si>
  <si>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</si>
  <si>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</si>
  <si>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</si>
  <si>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</si>
  <si>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</si>
  <si>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</si>
  <si>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</si>
  <si>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</si>
  <si>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</si>
  <si>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</si>
  <si>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</si>
  <si>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</si>
  <si>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</si>
  <si>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</si>
  <si>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</si>
  <si>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</si>
  <si>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</si>
  <si>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</si>
  <si>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</si>
  <si>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</si>
  <si>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</si>
  <si>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</si>
  <si>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</si>
  <si>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</si>
  <si>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</si>
  <si>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</si>
  <si>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</si>
  <si>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2.6.2</t>
  </si>
  <si>
    <t>2.7</t>
  </si>
  <si>
    <t>2.8</t>
  </si>
  <si>
    <t>2.8.1</t>
  </si>
  <si>
    <t>2.8.2</t>
  </si>
  <si>
    <t>2.8.3</t>
  </si>
  <si>
    <t>2.8.4</t>
  </si>
  <si>
    <t>2.8.5</t>
  </si>
  <si>
    <t>2.8.6</t>
  </si>
  <si>
    <t>2.8.7</t>
  </si>
  <si>
    <t>2.8.8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</si>
  <si>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</si>
  <si>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</si>
  <si>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</si>
  <si>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</si>
  <si>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</si>
  <si>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</si>
  <si>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</si>
  <si>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</si>
  <si>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</si>
  <si>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</si>
  <si>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</si>
  <si>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</si>
  <si>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</si>
  <si>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</si>
  <si>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</si>
  <si>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</si>
  <si>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</si>
  <si>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</si>
  <si>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</si>
  <si>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</si>
  <si>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</si>
  <si>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</si>
  <si>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</si>
  <si>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</si>
  <si>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</si>
  <si>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</si>
  <si>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</si>
  <si>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</si>
  <si>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</si>
  <si>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</si>
  <si>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</si>
  <si>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</si>
  <si>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</si>
  <si>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</si>
  <si>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</si>
  <si>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</si>
  <si>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</si>
  <si>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</si>
  <si>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</si>
  <si>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</si>
  <si>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</si>
  <si>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</si>
  <si>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</si>
  <si>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</si>
  <si>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</si>
  <si>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</si>
  <si>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</si>
  <si>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</si>
  <si>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</si>
  <si>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</si>
  <si>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</si>
  <si>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</si>
  <si>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</si>
  <si>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</si>
  <si>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</si>
  <si>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</si>
  <si>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</si>
  <si>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</si>
  <si>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7.2.4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</si>
  <si>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</si>
  <si>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</si>
  <si>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</si>
  <si>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</si>
  <si>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</si>
  <si>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</si>
  <si>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</si>
  <si>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</si>
  <si>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</si>
  <si>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</si>
  <si>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</si>
  <si>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</si>
  <si>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</si>
  <si>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51460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</si>
  <si>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</si>
  <si>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</si>
  <si>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</si>
  <si>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1.1.2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</si>
  <si>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</si>
  <si>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</si>
  <si>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«Противодействие терроризму»</t>
  </si>
  <si>
    <t>1.1.3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</si>
  <si>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</si>
  <si>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</si>
  <si>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2.2.3</t>
  </si>
  <si>
    <t>Основное мероприятие «Организация отдыха, оздоровление и занятости детей и молодежи»</t>
  </si>
  <si>
    <t>2.4.3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</si>
  <si>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</si>
  <si>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2.6.3</t>
  </si>
  <si>
    <t>Основное мероприятие «Строительство и реконструкция внешкольных учреждений»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</si>
  <si>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</si>
  <si>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</si>
  <si>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</si>
  <si>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«Развитие сети плоскостных сооружений в сельской местности»</t>
  </si>
  <si>
    <t>7.2.6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</si>
  <si>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</si>
  <si>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</si>
  <si>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</si>
  <si>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</si>
  <si>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</si>
  <si>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</si>
  <si>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</si>
  <si>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</si>
  <si>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</si>
  <si>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8.2.3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</si>
  <si>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</si>
  <si>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</si>
  <si>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</si>
  <si>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</si>
  <si>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</si>
  <si>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</si>
  <si>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13.2.4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</si>
  <si>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</si>
  <si>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</si>
  <si>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</si>
  <si>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</si>
  <si>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</si>
  <si>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2.8.9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</si>
  <si>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</si>
  <si>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</si>
  <si>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</si>
  <si>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«Обспечение жильем медицинских работников на 2014-2020г.г.»</t>
  </si>
  <si>
    <t xml:space="preserve">Капитальные вложения в объекты муниципальной собственности </t>
  </si>
  <si>
    <t>15.2</t>
  </si>
  <si>
    <t>15.2.1</t>
  </si>
  <si>
    <t>Основное мероприятие «Приобретение квартир для медицинских работников»</t>
  </si>
  <si>
    <t>9.6</t>
  </si>
  <si>
    <t>Подпрограмма «Развитие туризма»</t>
  </si>
  <si>
    <t>Основное мероприятие «Продвижение туристского потенциала Лискинского района на областном,межрегиональном и международном уровне»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</si>
  <si>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</si>
  <si>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</si>
  <si>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</si>
  <si>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</si>
  <si>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</si>
  <si>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16.1.1.</t>
  </si>
  <si>
    <t>78130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</si>
  <si>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</si>
  <si>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</si>
  <si>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78320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</si>
  <si>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</si>
  <si>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</si>
  <si>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</si>
  <si>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</si>
  <si>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</si>
  <si>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</si>
  <si>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</si>
  <si>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17.1.1.</t>
  </si>
  <si>
    <t>18</t>
  </si>
  <si>
    <t>9.4.2</t>
  </si>
  <si>
    <t>Основное мероприятие «Финансовое обеспечение выполнения полномочий в сфере культуры»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</si>
  <si>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</si>
  <si>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</si>
  <si>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</si>
  <si>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мероприятие"Строительство и реконструкция водоснабжения и водоотведения Воронежской области"</t>
  </si>
  <si>
    <t>Субсидии бюджетам муниципальных образований на строительство и реконструкцию систем теплоснажбения</t>
  </si>
  <si>
    <t>78100</t>
  </si>
  <si>
    <t>18.1</t>
  </si>
  <si>
    <t>19</t>
  </si>
  <si>
    <t>L0200</t>
  </si>
  <si>
    <t>L0970</t>
  </si>
  <si>
    <t>78410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</si>
  <si>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</si>
  <si>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</si>
  <si>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</si>
  <si>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</si>
  <si>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L0180</t>
  </si>
  <si>
    <t xml:space="preserve"> 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</si>
  <si>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</si>
  <si>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</si>
  <si>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Мероприятия подпрограммы "Обеспечение жильем молодых семей" федеральной целевой программы "Жилище" на 2015 - 2020 годы</t>
  </si>
  <si>
    <t>71550</t>
  </si>
  <si>
    <t>Мероприятия в области сельского хозяйства</t>
  </si>
  <si>
    <t>Подпрограмма "Обеспечение реализации государственной программы"</t>
  </si>
  <si>
    <t>Основное мероприятие "Создание условий и предпосылок для развития агропромышленного комплекса Воронежской области"</t>
  </si>
  <si>
    <t>Государственная программа Воронежской области "Доступная среда"</t>
  </si>
  <si>
    <t>Подпрограмма "Обеспечение условий доступности приоритетных объектов и услуг в приоритетных сферах жизнедеятельности инвалидов и других МГН"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</si>
  <si>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</si>
  <si>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t>L0270</t>
  </si>
  <si>
    <t>Мероприятия государственной программы Российской Федерации "Доступная среда" на 2011 - 2020 годы</t>
  </si>
  <si>
    <t xml:space="preserve">Предоставление субсидий бюджетным, автономным учреждениям </t>
  </si>
  <si>
    <t>S8130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</si>
  <si>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</si>
  <si>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Закупка товаров, работ и услуг для муниципальных нужд (софинансирование)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</si>
  <si>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</si>
  <si>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 xml:space="preserve">Исполнено на 01.07.2017 г. </t>
  </si>
  <si>
    <t>План на 2017 год</t>
  </si>
  <si>
    <t>тыс.руб.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</si>
  <si>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01.07.2017 года</t>
  </si>
  <si>
    <t>20</t>
  </si>
  <si>
    <t>Субсидии бюджетам муниципальных образований на уличное освещение</t>
  </si>
  <si>
    <t>78840</t>
  </si>
  <si>
    <t>Субсидии местным бюджетам на строительство (реконструкцию) автомобильных дорог общего пользования местного значения</t>
  </si>
  <si>
    <t>24</t>
  </si>
  <si>
    <t>Государственная программа Воронежской области "Развитие транспортной системы"</t>
  </si>
  <si>
    <t>78850</t>
  </si>
  <si>
    <t>Подпрограмма "Развитие дорожного хозяйства Воронежской области"</t>
  </si>
  <si>
    <t>Основное мероприятие "Развитие сети автомобильных дорог общего пользования"</t>
  </si>
  <si>
    <t>Субсидии местным бюджетам на капитальный ремонт и ремонт автомобильных дорог общего пользования местного значения</t>
  </si>
  <si>
    <t>30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</si>
  <si>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</si>
  <si>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</si>
  <si>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</si>
  <si>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t>Межбюджетные трансферты</t>
  </si>
  <si>
    <t>78670</t>
  </si>
  <si>
    <t>18.1.1.</t>
  </si>
  <si>
    <t>18.2</t>
  </si>
  <si>
    <t>18.2.1.</t>
  </si>
  <si>
    <t>19.1</t>
  </si>
  <si>
    <t>19.1.1</t>
  </si>
  <si>
    <t>20.1</t>
  </si>
  <si>
    <t>20.1.1</t>
  </si>
  <si>
    <t>R5190</t>
  </si>
  <si>
    <t>Поддержка муниципальных учреждений культуры и их лучших работников</t>
  </si>
  <si>
    <t xml:space="preserve">Приложение № 2
к Постановлению администрацииЛискинского муниципального района Воронежской области 
от     25     июля      2017г. № 822  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</si>
</sst>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10" fillId="0" borderId="2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/>
    </xf>
    <xf numFmtId="49" fontId="15" fillId="0" borderId="18" xfId="0" applyNumberFormat="1" applyFont="1" applyBorder="1" applyAlignment="1">
      <alignment horizontal="left" vertical="center"/>
    </xf>
    <xf numFmtId="49" fontId="14" fillId="0" borderId="18" xfId="0" applyNumberFormat="1" applyFont="1" applyBorder="1" applyAlignment="1">
      <alignment horizontal="left" vertical="center"/>
    </xf>
    <xf numFmtId="49" fontId="4" fillId="0" borderId="18" xfId="0" applyNumberFormat="1" applyFont="1" applyBorder="1" applyAlignment="1">
      <alignment horizontal="left" vertical="center"/>
    </xf>
    <xf numFmtId="49" fontId="5" fillId="0" borderId="18" xfId="0" applyNumberFormat="1" applyFon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10" fillId="0" borderId="18" xfId="0" applyNumberFormat="1" applyFont="1" applyBorder="1" applyAlignment="1">
      <alignment horizontal="left" vertical="center"/>
    </xf>
    <xf numFmtId="49" fontId="12" fillId="0" borderId="18" xfId="0" applyNumberFormat="1" applyFont="1" applyBorder="1" applyAlignment="1">
      <alignment horizontal="left" vertical="center"/>
    </xf>
    <xf numFmtId="49" fontId="13" fillId="0" borderId="18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vertical="center"/>
    </xf>
    <xf numFmtId="49" fontId="19" fillId="0" borderId="4" xfId="0" applyNumberFormat="1" applyFont="1" applyBorder="1" applyAlignment="1">
      <alignment vertical="center"/>
    </xf>
    <xf numFmtId="49" fontId="19" fillId="0" borderId="5" xfId="0" applyNumberFormat="1" applyFont="1" applyBorder="1" applyAlignment="1">
      <alignment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center" vertical="center"/>
    </xf>
    <xf numFmtId="49" fontId="19" fillId="0" borderId="8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3" fillId="0" borderId="1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19" fillId="0" borderId="2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164" fontId="12" fillId="0" borderId="2" xfId="0" applyNumberFormat="1" applyFont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164" fontId="18" fillId="0" borderId="2" xfId="0" applyNumberFormat="1" applyFont="1" applyBorder="1" applyAlignment="1">
      <alignment horizontal="center" vertical="center"/>
    </xf>
    <xf numFmtId="164" fontId="13" fillId="0" borderId="2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0" fillId="0" borderId="0" xfId="0" applyAlignment="1"/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0"/>
  <sheetViews>
    <sheetView tabSelected="1" zoomScale="90" zoomScaleNormal="90" workbookViewId="0">
      <selection activeCell="H1" sqref="H1:K1"/>
    </sheetView>
  </sheetViews>
  <sheetFormatPr defaultRowHeight="18.75"/>
  <cols>
    <col min="1" max="1" width="8.140625" style="6" customWidth="1"/>
    <col min="2" max="2" width="72" style="4" customWidth="1"/>
    <col min="3" max="3" width="7.28515625" style="99" customWidth="1"/>
    <col min="4" max="4" width="6.5703125" style="99" customWidth="1"/>
    <col min="5" max="5" width="7.7109375" style="99" customWidth="1"/>
    <col min="6" max="9" width="9.140625" style="99"/>
    <col min="10" max="10" width="19.85546875" style="99" customWidth="1"/>
    <col min="11" max="11" width="19" customWidth="1"/>
  </cols>
  <sheetData>
    <row r="1" spans="1:11" s="1" customFormat="1" ht="228.75" customHeight="1">
      <c r="A1" s="162"/>
      <c r="B1" s="162"/>
      <c r="C1" s="162"/>
      <c r="D1" s="162"/>
      <c r="E1" s="162"/>
      <c r="F1" s="162"/>
      <c r="G1" s="162"/>
      <c r="H1" s="203" t="s">
        <v>427</v>
      </c>
      <c r="I1" s="204"/>
      <c r="J1" s="204"/>
      <c r="K1" s="204"/>
    </row>
    <row r="2" spans="1:11" ht="74.25" customHeight="1" thickBot="1">
      <c r="B2" s="211" t="s">
        <v>401</v>
      </c>
      <c r="C2" s="211"/>
      <c r="D2" s="211"/>
      <c r="E2" s="211"/>
      <c r="F2" s="211"/>
      <c r="G2" s="211"/>
      <c r="H2" s="211"/>
      <c r="I2" s="211"/>
      <c r="J2" s="211"/>
      <c r="K2" s="180" t="s">
        <v>400</v>
      </c>
    </row>
    <row r="3" spans="1:11" s="3" customFormat="1" ht="73.5" customHeight="1">
      <c r="A3" s="62" t="s">
        <v>186</v>
      </c>
      <c r="B3" s="63" t="s">
        <v>0</v>
      </c>
      <c r="C3" s="215" t="s">
        <v>181</v>
      </c>
      <c r="D3" s="216"/>
      <c r="E3" s="216"/>
      <c r="F3" s="217"/>
      <c r="G3" s="64" t="s">
        <v>182</v>
      </c>
      <c r="H3" s="64" t="s">
        <v>183</v>
      </c>
      <c r="I3" s="64" t="s">
        <v>184</v>
      </c>
      <c r="J3" s="163" t="s">
        <v>399</v>
      </c>
      <c r="K3" s="179" t="s">
        <v>398</v>
      </c>
    </row>
    <row r="4" spans="1:11" s="16" customFormat="1" ht="15.75">
      <c r="A4" s="65">
        <v>1</v>
      </c>
      <c r="B4" s="14">
        <v>2</v>
      </c>
      <c r="C4" s="212" t="s">
        <v>121</v>
      </c>
      <c r="D4" s="213"/>
      <c r="E4" s="213"/>
      <c r="F4" s="214"/>
      <c r="G4" s="15">
        <v>4</v>
      </c>
      <c r="H4" s="15">
        <v>5</v>
      </c>
      <c r="I4" s="15">
        <v>6</v>
      </c>
      <c r="J4" s="164">
        <v>7</v>
      </c>
      <c r="K4" s="15"/>
    </row>
    <row r="5" spans="1:11" s="13" customFormat="1" ht="20.25">
      <c r="A5" s="66"/>
      <c r="B5" s="11" t="s">
        <v>185</v>
      </c>
      <c r="C5" s="21"/>
      <c r="D5" s="22"/>
      <c r="E5" s="22"/>
      <c r="F5" s="23"/>
      <c r="G5" s="12"/>
      <c r="H5" s="12"/>
      <c r="I5" s="12"/>
      <c r="J5" s="165">
        <f>SUM(J6+J24+J131+J148+J153+J158+J163+J186+J204+J254+J260+J272+J279+J311+J349+J360+J367+J372+J381+J386)</f>
        <v>1813360.4</v>
      </c>
      <c r="K5" s="165">
        <f>SUM(K6+K24+K131+K148+K153+K158+K163+K186+K204+K254+K260+K272+K279+K311+K349+K360+K367+K372+K381+K386)</f>
        <v>771592.1</v>
      </c>
    </row>
    <row r="6" spans="1:11" s="2" customFormat="1" ht="56.25">
      <c r="A6" s="67">
        <v>1</v>
      </c>
      <c r="B6" s="17" t="s">
        <v>4</v>
      </c>
      <c r="C6" s="24" t="s">
        <v>1</v>
      </c>
      <c r="D6" s="25">
        <v>0</v>
      </c>
      <c r="E6" s="25" t="s">
        <v>2</v>
      </c>
      <c r="F6" s="26" t="s">
        <v>3</v>
      </c>
      <c r="G6" s="33"/>
      <c r="H6" s="34"/>
      <c r="I6" s="35"/>
      <c r="J6" s="166">
        <f>SUM(J7+J17)</f>
        <v>6203.8</v>
      </c>
      <c r="K6" s="174">
        <f>SUM(K7+K17)</f>
        <v>4904.8</v>
      </c>
    </row>
    <row r="7" spans="1:11" s="2" customFormat="1" ht="56.25">
      <c r="A7" s="68" t="s">
        <v>187</v>
      </c>
      <c r="B7" s="18" t="s">
        <v>5</v>
      </c>
      <c r="C7" s="27" t="s">
        <v>1</v>
      </c>
      <c r="D7" s="28">
        <v>1</v>
      </c>
      <c r="E7" s="28" t="s">
        <v>2</v>
      </c>
      <c r="F7" s="29" t="s">
        <v>3</v>
      </c>
      <c r="G7" s="33"/>
      <c r="H7" s="34"/>
      <c r="I7" s="35"/>
      <c r="J7" s="167">
        <f>SUM(J8+J11+J14)</f>
        <v>6124.8</v>
      </c>
      <c r="K7" s="174">
        <f>SUM(K8+K11+K14)</f>
        <v>4904.8</v>
      </c>
    </row>
    <row r="8" spans="1:11" s="8" customFormat="1" ht="37.5">
      <c r="A8" s="69" t="s">
        <v>188</v>
      </c>
      <c r="B8" s="19" t="s">
        <v>293</v>
      </c>
      <c r="C8" s="87" t="s">
        <v>1</v>
      </c>
      <c r="D8" s="88">
        <v>1</v>
      </c>
      <c r="E8" s="88" t="s">
        <v>1</v>
      </c>
      <c r="F8" s="89" t="s">
        <v>3</v>
      </c>
      <c r="G8" s="90"/>
      <c r="H8" s="91"/>
      <c r="I8" s="92"/>
      <c r="J8" s="168">
        <f>SUM(J9)</f>
        <v>5912.8</v>
      </c>
      <c r="K8" s="175">
        <f>SUM(K9)</f>
        <v>4904.8</v>
      </c>
    </row>
    <row r="9" spans="1:11" s="10" customFormat="1" ht="17.25" customHeight="1">
      <c r="A9" s="70"/>
      <c r="B9" s="20" t="s">
        <v>6</v>
      </c>
      <c r="C9" s="30" t="s">
        <v>1</v>
      </c>
      <c r="D9" s="31">
        <v>1</v>
      </c>
      <c r="E9" s="31" t="s">
        <v>1</v>
      </c>
      <c r="F9" s="32">
        <v>80900</v>
      </c>
      <c r="G9" s="36"/>
      <c r="H9" s="37"/>
      <c r="I9" s="38"/>
      <c r="J9" s="169">
        <f>SUM(J10)</f>
        <v>5912.8</v>
      </c>
      <c r="K9" s="176">
        <f>SUM(K10)</f>
        <v>4904.8</v>
      </c>
    </row>
    <row r="10" spans="1:11" s="10" customFormat="1">
      <c r="A10" s="70"/>
      <c r="B10" s="20" t="s">
        <v>254</v>
      </c>
      <c r="C10" s="30" t="s">
        <v>1</v>
      </c>
      <c r="D10" s="31" t="s">
        <v>70</v>
      </c>
      <c r="E10" s="31" t="s">
        <v>1</v>
      </c>
      <c r="F10" s="32" t="s">
        <v>9</v>
      </c>
      <c r="G10" s="80">
        <v>200</v>
      </c>
      <c r="H10" s="9" t="s">
        <v>7</v>
      </c>
      <c r="I10" s="9" t="s">
        <v>136</v>
      </c>
      <c r="J10" s="169">
        <v>5912.8</v>
      </c>
      <c r="K10" s="176">
        <v>4904.8</v>
      </c>
    </row>
    <row r="11" spans="1:11" s="8" customFormat="1" ht="37.5">
      <c r="A11" s="69" t="s">
        <v>291</v>
      </c>
      <c r="B11" s="19" t="s">
        <v>292</v>
      </c>
      <c r="C11" s="87" t="s">
        <v>1</v>
      </c>
      <c r="D11" s="88">
        <v>1</v>
      </c>
      <c r="E11" s="88" t="s">
        <v>12</v>
      </c>
      <c r="F11" s="89" t="s">
        <v>3</v>
      </c>
      <c r="G11" s="90"/>
      <c r="H11" s="91"/>
      <c r="I11" s="92"/>
      <c r="J11" s="168">
        <f>SUM(J12)</f>
        <v>96</v>
      </c>
      <c r="K11" s="175">
        <f>SUM(K12)</f>
        <v>0</v>
      </c>
    </row>
    <row r="12" spans="1:11" s="10" customFormat="1" ht="17.25" customHeight="1">
      <c r="A12" s="70"/>
      <c r="B12" s="20" t="s">
        <v>6</v>
      </c>
      <c r="C12" s="30" t="s">
        <v>1</v>
      </c>
      <c r="D12" s="31">
        <v>1</v>
      </c>
      <c r="E12" s="31" t="s">
        <v>12</v>
      </c>
      <c r="F12" s="32">
        <v>80900</v>
      </c>
      <c r="G12" s="36"/>
      <c r="H12" s="37"/>
      <c r="I12" s="38"/>
      <c r="J12" s="169">
        <f>SUM(J13)</f>
        <v>96</v>
      </c>
      <c r="K12" s="176">
        <f>SUM(K13)</f>
        <v>0</v>
      </c>
    </row>
    <row r="13" spans="1:11" s="10" customFormat="1">
      <c r="A13" s="70"/>
      <c r="B13" s="20" t="s">
        <v>254</v>
      </c>
      <c r="C13" s="30" t="s">
        <v>1</v>
      </c>
      <c r="D13" s="31" t="s">
        <v>70</v>
      </c>
      <c r="E13" s="31" t="s">
        <v>12</v>
      </c>
      <c r="F13" s="32" t="s">
        <v>9</v>
      </c>
      <c r="G13" s="80">
        <v>200</v>
      </c>
      <c r="H13" s="9" t="s">
        <v>7</v>
      </c>
      <c r="I13" s="9" t="s">
        <v>136</v>
      </c>
      <c r="J13" s="169">
        <v>96</v>
      </c>
      <c r="K13" s="176">
        <v>0</v>
      </c>
    </row>
    <row r="14" spans="1:11" s="8" customFormat="1">
      <c r="A14" s="69" t="s">
        <v>295</v>
      </c>
      <c r="B14" s="19" t="s">
        <v>294</v>
      </c>
      <c r="C14" s="87" t="s">
        <v>1</v>
      </c>
      <c r="D14" s="88">
        <v>1</v>
      </c>
      <c r="E14" s="88" t="s">
        <v>7</v>
      </c>
      <c r="F14" s="89" t="s">
        <v>3</v>
      </c>
      <c r="G14" s="90"/>
      <c r="H14" s="91"/>
      <c r="I14" s="92"/>
      <c r="J14" s="168">
        <f>SUM(J15)</f>
        <v>116</v>
      </c>
      <c r="K14" s="175">
        <f>SUM(K15)</f>
        <v>0</v>
      </c>
    </row>
    <row r="15" spans="1:11" s="10" customFormat="1" ht="17.25" customHeight="1">
      <c r="A15" s="70"/>
      <c r="B15" s="20" t="s">
        <v>6</v>
      </c>
      <c r="C15" s="30" t="s">
        <v>1</v>
      </c>
      <c r="D15" s="31">
        <v>1</v>
      </c>
      <c r="E15" s="31" t="s">
        <v>7</v>
      </c>
      <c r="F15" s="32">
        <v>80900</v>
      </c>
      <c r="G15" s="36"/>
      <c r="H15" s="37"/>
      <c r="I15" s="38"/>
      <c r="J15" s="169">
        <f>SUM(J16)</f>
        <v>116</v>
      </c>
      <c r="K15" s="176">
        <f>SUM(K16)</f>
        <v>0</v>
      </c>
    </row>
    <row r="16" spans="1:11" s="10" customFormat="1">
      <c r="A16" s="70"/>
      <c r="B16" s="20" t="s">
        <v>254</v>
      </c>
      <c r="C16" s="30" t="s">
        <v>1</v>
      </c>
      <c r="D16" s="31" t="s">
        <v>70</v>
      </c>
      <c r="E16" s="31" t="s">
        <v>7</v>
      </c>
      <c r="F16" s="32" t="s">
        <v>9</v>
      </c>
      <c r="G16" s="80">
        <v>200</v>
      </c>
      <c r="H16" s="9" t="s">
        <v>7</v>
      </c>
      <c r="I16" s="9" t="s">
        <v>136</v>
      </c>
      <c r="J16" s="169">
        <v>116</v>
      </c>
      <c r="K16" s="176">
        <v>0</v>
      </c>
    </row>
    <row r="17" spans="1:11" s="2" customFormat="1" ht="75">
      <c r="A17" s="68" t="s">
        <v>189</v>
      </c>
      <c r="B17" s="18" t="s">
        <v>10</v>
      </c>
      <c r="C17" s="27" t="s">
        <v>1</v>
      </c>
      <c r="D17" s="28">
        <v>2</v>
      </c>
      <c r="E17" s="28" t="s">
        <v>2</v>
      </c>
      <c r="F17" s="29" t="s">
        <v>3</v>
      </c>
      <c r="G17" s="206"/>
      <c r="H17" s="206"/>
      <c r="I17" s="207"/>
      <c r="J17" s="167">
        <f>SUM(J18+J21)</f>
        <v>79</v>
      </c>
      <c r="K17" s="174">
        <f>SUM(K18+K21)</f>
        <v>0</v>
      </c>
    </row>
    <row r="18" spans="1:11" s="8" customFormat="1" ht="56.25">
      <c r="A18" s="69" t="s">
        <v>190</v>
      </c>
      <c r="B18" s="19" t="s">
        <v>296</v>
      </c>
      <c r="C18" s="87" t="s">
        <v>1</v>
      </c>
      <c r="D18" s="88">
        <v>2</v>
      </c>
      <c r="E18" s="88" t="s">
        <v>1</v>
      </c>
      <c r="F18" s="89" t="s">
        <v>3</v>
      </c>
      <c r="G18" s="209"/>
      <c r="H18" s="209"/>
      <c r="I18" s="210"/>
      <c r="J18" s="168">
        <f>SUM(J19)</f>
        <v>20</v>
      </c>
      <c r="K18" s="175">
        <f>SUM(K19)</f>
        <v>0</v>
      </c>
    </row>
    <row r="19" spans="1:11" s="10" customFormat="1" ht="17.25" customHeight="1">
      <c r="A19" s="70"/>
      <c r="B19" s="20" t="s">
        <v>6</v>
      </c>
      <c r="C19" s="30" t="s">
        <v>1</v>
      </c>
      <c r="D19" s="31">
        <v>2</v>
      </c>
      <c r="E19" s="31" t="s">
        <v>1</v>
      </c>
      <c r="F19" s="32">
        <v>80900</v>
      </c>
      <c r="G19" s="219"/>
      <c r="H19" s="219"/>
      <c r="I19" s="220"/>
      <c r="J19" s="169">
        <f>SUM(J20)</f>
        <v>20</v>
      </c>
      <c r="K19" s="176">
        <f>SUM(K20)</f>
        <v>0</v>
      </c>
    </row>
    <row r="20" spans="1:11" s="10" customFormat="1">
      <c r="A20" s="70"/>
      <c r="B20" s="20" t="s">
        <v>254</v>
      </c>
      <c r="C20" s="30" t="s">
        <v>1</v>
      </c>
      <c r="D20" s="31" t="s">
        <v>106</v>
      </c>
      <c r="E20" s="31" t="s">
        <v>1</v>
      </c>
      <c r="F20" s="32" t="s">
        <v>9</v>
      </c>
      <c r="G20" s="80" t="s">
        <v>255</v>
      </c>
      <c r="H20" s="9" t="s">
        <v>7</v>
      </c>
      <c r="I20" s="9" t="s">
        <v>136</v>
      </c>
      <c r="J20" s="169">
        <v>20</v>
      </c>
      <c r="K20" s="176">
        <v>0</v>
      </c>
    </row>
    <row r="21" spans="1:11" s="8" customFormat="1" ht="37.5">
      <c r="A21" s="69" t="s">
        <v>190</v>
      </c>
      <c r="B21" s="19" t="s">
        <v>11</v>
      </c>
      <c r="C21" s="87" t="s">
        <v>1</v>
      </c>
      <c r="D21" s="88">
        <v>2</v>
      </c>
      <c r="E21" s="88" t="s">
        <v>12</v>
      </c>
      <c r="F21" s="89" t="s">
        <v>3</v>
      </c>
      <c r="G21" s="209"/>
      <c r="H21" s="209"/>
      <c r="I21" s="210"/>
      <c r="J21" s="168">
        <f>SUM(J22)</f>
        <v>59</v>
      </c>
      <c r="K21" s="175">
        <f>SUM(K22)</f>
        <v>0</v>
      </c>
    </row>
    <row r="22" spans="1:11" s="10" customFormat="1" ht="17.25" customHeight="1">
      <c r="A22" s="70"/>
      <c r="B22" s="20" t="s">
        <v>6</v>
      </c>
      <c r="C22" s="30" t="s">
        <v>1</v>
      </c>
      <c r="D22" s="31">
        <v>2</v>
      </c>
      <c r="E22" s="31" t="s">
        <v>12</v>
      </c>
      <c r="F22" s="32">
        <v>80900</v>
      </c>
      <c r="G22" s="219"/>
      <c r="H22" s="219"/>
      <c r="I22" s="220"/>
      <c r="J22" s="169">
        <f>SUM(J23)</f>
        <v>59</v>
      </c>
      <c r="K22" s="176">
        <f>SUM(K23)</f>
        <v>0</v>
      </c>
    </row>
    <row r="23" spans="1:11" s="10" customFormat="1">
      <c r="A23" s="70"/>
      <c r="B23" s="20" t="s">
        <v>254</v>
      </c>
      <c r="C23" s="30" t="s">
        <v>1</v>
      </c>
      <c r="D23" s="31" t="s">
        <v>106</v>
      </c>
      <c r="E23" s="31" t="s">
        <v>12</v>
      </c>
      <c r="F23" s="32" t="s">
        <v>9</v>
      </c>
      <c r="G23" s="80" t="s">
        <v>255</v>
      </c>
      <c r="H23" s="9" t="s">
        <v>7</v>
      </c>
      <c r="I23" s="9" t="s">
        <v>136</v>
      </c>
      <c r="J23" s="169">
        <v>59</v>
      </c>
      <c r="K23" s="176">
        <v>0</v>
      </c>
    </row>
    <row r="24" spans="1:11" s="2" customFormat="1">
      <c r="A24" s="67" t="s">
        <v>106</v>
      </c>
      <c r="B24" s="17" t="s">
        <v>13</v>
      </c>
      <c r="C24" s="24" t="s">
        <v>12</v>
      </c>
      <c r="D24" s="25">
        <v>0</v>
      </c>
      <c r="E24" s="25" t="s">
        <v>2</v>
      </c>
      <c r="F24" s="26" t="s">
        <v>3</v>
      </c>
      <c r="G24" s="206"/>
      <c r="H24" s="206"/>
      <c r="I24" s="207"/>
      <c r="J24" s="166">
        <f>SUM(J25+J36+J54+J65+J77+J87+J99+J103)</f>
        <v>1137959.8999999999</v>
      </c>
      <c r="K24" s="174">
        <f>SUM(K25+K36+K54+K65+K77+K87+K99+K103)</f>
        <v>481914.99999999994</v>
      </c>
    </row>
    <row r="25" spans="1:11" s="2" customFormat="1">
      <c r="A25" s="68" t="s">
        <v>191</v>
      </c>
      <c r="B25" s="18" t="s">
        <v>14</v>
      </c>
      <c r="C25" s="27" t="s">
        <v>12</v>
      </c>
      <c r="D25" s="28">
        <v>1</v>
      </c>
      <c r="E25" s="28" t="s">
        <v>1</v>
      </c>
      <c r="F25" s="29" t="s">
        <v>3</v>
      </c>
      <c r="G25" s="206"/>
      <c r="H25" s="206"/>
      <c r="I25" s="207"/>
      <c r="J25" s="167">
        <f>SUM(J26)</f>
        <v>272282.40000000002</v>
      </c>
      <c r="K25" s="174">
        <f>SUM(K26)</f>
        <v>111860.3</v>
      </c>
    </row>
    <row r="26" spans="1:11" s="8" customFormat="1" ht="37.5">
      <c r="A26" s="69" t="s">
        <v>192</v>
      </c>
      <c r="B26" s="19" t="s">
        <v>15</v>
      </c>
      <c r="C26" s="87" t="s">
        <v>12</v>
      </c>
      <c r="D26" s="88">
        <v>1</v>
      </c>
      <c r="E26" s="88" t="s">
        <v>1</v>
      </c>
      <c r="F26" s="89" t="s">
        <v>3</v>
      </c>
      <c r="G26" s="209"/>
      <c r="H26" s="209"/>
      <c r="I26" s="210"/>
      <c r="J26" s="168">
        <f>SUM(J27+J32)</f>
        <v>272282.40000000002</v>
      </c>
      <c r="K26" s="175">
        <f>SUM(K27+K32)</f>
        <v>111860.3</v>
      </c>
    </row>
    <row r="27" spans="1:11" s="10" customFormat="1" ht="33">
      <c r="A27" s="71"/>
      <c r="B27" s="20" t="s">
        <v>17</v>
      </c>
      <c r="C27" s="30" t="s">
        <v>12</v>
      </c>
      <c r="D27" s="31">
        <v>1</v>
      </c>
      <c r="E27" s="31" t="s">
        <v>1</v>
      </c>
      <c r="F27" s="32" t="s">
        <v>16</v>
      </c>
      <c r="G27" s="218"/>
      <c r="H27" s="219"/>
      <c r="I27" s="220"/>
      <c r="J27" s="169">
        <f>SUM(J28:J31)</f>
        <v>133997.9</v>
      </c>
      <c r="K27" s="176">
        <f>SUM(K28:K31)</f>
        <v>51956.4</v>
      </c>
    </row>
    <row r="28" spans="1:11" s="10" customFormat="1" ht="33">
      <c r="A28" s="71"/>
      <c r="B28" s="20" t="s">
        <v>297</v>
      </c>
      <c r="C28" s="30" t="s">
        <v>12</v>
      </c>
      <c r="D28" s="31">
        <v>1</v>
      </c>
      <c r="E28" s="31" t="s">
        <v>1</v>
      </c>
      <c r="F28" s="32" t="s">
        <v>16</v>
      </c>
      <c r="G28" s="80" t="s">
        <v>257</v>
      </c>
      <c r="H28" s="9" t="s">
        <v>59</v>
      </c>
      <c r="I28" s="9" t="s">
        <v>1</v>
      </c>
      <c r="J28" s="169">
        <v>25510</v>
      </c>
      <c r="K28" s="176">
        <v>11735</v>
      </c>
    </row>
    <row r="29" spans="1:11" s="10" customFormat="1">
      <c r="A29" s="71"/>
      <c r="B29" s="20" t="s">
        <v>254</v>
      </c>
      <c r="C29" s="30" t="s">
        <v>12</v>
      </c>
      <c r="D29" s="31">
        <v>1</v>
      </c>
      <c r="E29" s="31" t="s">
        <v>1</v>
      </c>
      <c r="F29" s="32" t="s">
        <v>16</v>
      </c>
      <c r="G29" s="80" t="s">
        <v>255</v>
      </c>
      <c r="H29" s="9" t="s">
        <v>59</v>
      </c>
      <c r="I29" s="9" t="s">
        <v>1</v>
      </c>
      <c r="J29" s="169">
        <v>88567</v>
      </c>
      <c r="K29" s="176">
        <v>36558.199999999997</v>
      </c>
    </row>
    <row r="30" spans="1:11" s="10" customFormat="1">
      <c r="A30" s="71"/>
      <c r="B30" s="20" t="s">
        <v>258</v>
      </c>
      <c r="C30" s="30" t="s">
        <v>12</v>
      </c>
      <c r="D30" s="31">
        <v>1</v>
      </c>
      <c r="E30" s="31" t="s">
        <v>1</v>
      </c>
      <c r="F30" s="32" t="s">
        <v>16</v>
      </c>
      <c r="G30" s="80" t="s">
        <v>259</v>
      </c>
      <c r="H30" s="9" t="s">
        <v>59</v>
      </c>
      <c r="I30" s="9" t="s">
        <v>1</v>
      </c>
      <c r="J30" s="169">
        <v>6235.9</v>
      </c>
      <c r="K30" s="176">
        <v>736.9</v>
      </c>
    </row>
    <row r="31" spans="1:11" s="10" customFormat="1" ht="33">
      <c r="A31" s="71"/>
      <c r="B31" s="20" t="s">
        <v>265</v>
      </c>
      <c r="C31" s="30" t="s">
        <v>12</v>
      </c>
      <c r="D31" s="31">
        <v>1</v>
      </c>
      <c r="E31" s="31" t="s">
        <v>1</v>
      </c>
      <c r="F31" s="32" t="s">
        <v>16</v>
      </c>
      <c r="G31" s="80" t="s">
        <v>264</v>
      </c>
      <c r="H31" s="9" t="s">
        <v>59</v>
      </c>
      <c r="I31" s="9" t="s">
        <v>1</v>
      </c>
      <c r="J31" s="169">
        <v>13685</v>
      </c>
      <c r="K31" s="176">
        <v>2926.3</v>
      </c>
    </row>
    <row r="32" spans="1:11" s="10" customFormat="1" ht="33">
      <c r="A32" s="71"/>
      <c r="B32" s="20" t="s">
        <v>18</v>
      </c>
      <c r="C32" s="30" t="s">
        <v>12</v>
      </c>
      <c r="D32" s="31">
        <v>1</v>
      </c>
      <c r="E32" s="31" t="s">
        <v>1</v>
      </c>
      <c r="F32" s="32">
        <v>78290</v>
      </c>
      <c r="G32" s="218"/>
      <c r="H32" s="219"/>
      <c r="I32" s="220"/>
      <c r="J32" s="169">
        <f>SUM(J33:J35)</f>
        <v>138284.5</v>
      </c>
      <c r="K32" s="176">
        <f>SUM(K33:K35)</f>
        <v>59903.9</v>
      </c>
    </row>
    <row r="33" spans="1:11" s="10" customFormat="1" ht="33">
      <c r="A33" s="71"/>
      <c r="B33" s="20" t="s">
        <v>297</v>
      </c>
      <c r="C33" s="30" t="s">
        <v>12</v>
      </c>
      <c r="D33" s="31">
        <v>1</v>
      </c>
      <c r="E33" s="31" t="s">
        <v>1</v>
      </c>
      <c r="F33" s="32">
        <v>78290</v>
      </c>
      <c r="G33" s="80" t="s">
        <v>257</v>
      </c>
      <c r="H33" s="9" t="s">
        <v>59</v>
      </c>
      <c r="I33" s="9" t="s">
        <v>1</v>
      </c>
      <c r="J33" s="169">
        <v>116005</v>
      </c>
      <c r="K33" s="176">
        <v>53437.3</v>
      </c>
    </row>
    <row r="34" spans="1:11" s="10" customFormat="1">
      <c r="A34" s="71"/>
      <c r="B34" s="20" t="s">
        <v>254</v>
      </c>
      <c r="C34" s="39" t="s">
        <v>12</v>
      </c>
      <c r="D34" s="40">
        <v>1</v>
      </c>
      <c r="E34" s="40" t="s">
        <v>1</v>
      </c>
      <c r="F34" s="41">
        <v>78290</v>
      </c>
      <c r="G34" s="80" t="s">
        <v>255</v>
      </c>
      <c r="H34" s="9" t="s">
        <v>59</v>
      </c>
      <c r="I34" s="9" t="s">
        <v>1</v>
      </c>
      <c r="J34" s="169">
        <v>7432.5</v>
      </c>
      <c r="K34" s="176">
        <v>2965.7</v>
      </c>
    </row>
    <row r="35" spans="1:11" s="10" customFormat="1" ht="33">
      <c r="A35" s="71"/>
      <c r="B35" s="20" t="s">
        <v>265</v>
      </c>
      <c r="C35" s="39" t="s">
        <v>12</v>
      </c>
      <c r="D35" s="40">
        <v>1</v>
      </c>
      <c r="E35" s="40" t="s">
        <v>1</v>
      </c>
      <c r="F35" s="41">
        <v>78290</v>
      </c>
      <c r="G35" s="80" t="s">
        <v>264</v>
      </c>
      <c r="H35" s="9" t="s">
        <v>59</v>
      </c>
      <c r="I35" s="9" t="s">
        <v>1</v>
      </c>
      <c r="J35" s="169">
        <v>14847</v>
      </c>
      <c r="K35" s="176">
        <v>3500.9</v>
      </c>
    </row>
    <row r="36" spans="1:11" s="2" customFormat="1">
      <c r="A36" s="68" t="s">
        <v>193</v>
      </c>
      <c r="B36" s="18" t="s">
        <v>19</v>
      </c>
      <c r="C36" s="27" t="s">
        <v>12</v>
      </c>
      <c r="D36" s="28">
        <v>2</v>
      </c>
      <c r="E36" s="28" t="s">
        <v>2</v>
      </c>
      <c r="F36" s="29" t="s">
        <v>3</v>
      </c>
      <c r="G36" s="206"/>
      <c r="H36" s="206"/>
      <c r="I36" s="207"/>
      <c r="J36" s="167">
        <f>SUM(J37)</f>
        <v>655243</v>
      </c>
      <c r="K36" s="174">
        <f>SUM(K37)</f>
        <v>307831.7</v>
      </c>
    </row>
    <row r="37" spans="1:11" s="8" customFormat="1" ht="37.5">
      <c r="A37" s="69" t="s">
        <v>298</v>
      </c>
      <c r="B37" s="19" t="s">
        <v>20</v>
      </c>
      <c r="C37" s="87" t="s">
        <v>12</v>
      </c>
      <c r="D37" s="88">
        <v>2</v>
      </c>
      <c r="E37" s="88" t="s">
        <v>7</v>
      </c>
      <c r="F37" s="89" t="s">
        <v>3</v>
      </c>
      <c r="G37" s="209"/>
      <c r="H37" s="209"/>
      <c r="I37" s="210"/>
      <c r="J37" s="168">
        <f>SUM(J38+J42+J46+J51)</f>
        <v>655243</v>
      </c>
      <c r="K37" s="175">
        <f>SUM(K38+K42+K46+K51)</f>
        <v>307831.7</v>
      </c>
    </row>
    <row r="38" spans="1:11" s="10" customFormat="1" ht="33">
      <c r="A38" s="71"/>
      <c r="B38" s="20" t="s">
        <v>17</v>
      </c>
      <c r="C38" s="30" t="s">
        <v>12</v>
      </c>
      <c r="D38" s="31">
        <v>2</v>
      </c>
      <c r="E38" s="31" t="s">
        <v>7</v>
      </c>
      <c r="F38" s="32" t="s">
        <v>16</v>
      </c>
      <c r="G38" s="219"/>
      <c r="H38" s="219"/>
      <c r="I38" s="220"/>
      <c r="J38" s="169">
        <f>SUM(J39:J41)</f>
        <v>178774</v>
      </c>
      <c r="K38" s="176">
        <f>SUM(K39:K41)</f>
        <v>70257.100000000006</v>
      </c>
    </row>
    <row r="39" spans="1:11" s="10" customFormat="1">
      <c r="A39" s="71"/>
      <c r="B39" s="20" t="s">
        <v>254</v>
      </c>
      <c r="C39" s="42" t="s">
        <v>12</v>
      </c>
      <c r="D39" s="43">
        <v>2</v>
      </c>
      <c r="E39" s="43" t="s">
        <v>7</v>
      </c>
      <c r="F39" s="44" t="s">
        <v>16</v>
      </c>
      <c r="G39" s="80" t="s">
        <v>255</v>
      </c>
      <c r="H39" s="9" t="s">
        <v>59</v>
      </c>
      <c r="I39" s="9" t="s">
        <v>12</v>
      </c>
      <c r="J39" s="169">
        <v>153719.29999999999</v>
      </c>
      <c r="K39" s="176">
        <v>61096.5</v>
      </c>
    </row>
    <row r="40" spans="1:11" s="10" customFormat="1">
      <c r="A40" s="71"/>
      <c r="B40" s="20" t="s">
        <v>258</v>
      </c>
      <c r="C40" s="30" t="s">
        <v>12</v>
      </c>
      <c r="D40" s="31">
        <v>2</v>
      </c>
      <c r="E40" s="31" t="s">
        <v>7</v>
      </c>
      <c r="F40" s="32" t="s">
        <v>16</v>
      </c>
      <c r="G40" s="80" t="s">
        <v>259</v>
      </c>
      <c r="H40" s="9" t="s">
        <v>59</v>
      </c>
      <c r="I40" s="9" t="s">
        <v>12</v>
      </c>
      <c r="J40" s="169">
        <v>5176</v>
      </c>
      <c r="K40" s="176">
        <v>2334.3000000000002</v>
      </c>
    </row>
    <row r="41" spans="1:11" s="10" customFormat="1" ht="33">
      <c r="A41" s="71"/>
      <c r="B41" s="20" t="s">
        <v>265</v>
      </c>
      <c r="C41" s="30" t="s">
        <v>12</v>
      </c>
      <c r="D41" s="31">
        <v>2</v>
      </c>
      <c r="E41" s="31" t="s">
        <v>7</v>
      </c>
      <c r="F41" s="32" t="s">
        <v>16</v>
      </c>
      <c r="G41" s="80" t="s">
        <v>264</v>
      </c>
      <c r="H41" s="9" t="s">
        <v>59</v>
      </c>
      <c r="I41" s="9" t="s">
        <v>12</v>
      </c>
      <c r="J41" s="169">
        <v>19878.7</v>
      </c>
      <c r="K41" s="176">
        <v>6826.3</v>
      </c>
    </row>
    <row r="42" spans="1:11" s="10" customFormat="1" ht="66">
      <c r="A42" s="71"/>
      <c r="B42" s="20" t="s">
        <v>21</v>
      </c>
      <c r="C42" s="30" t="s">
        <v>12</v>
      </c>
      <c r="D42" s="31">
        <v>2</v>
      </c>
      <c r="E42" s="31" t="s">
        <v>7</v>
      </c>
      <c r="F42" s="32">
        <v>78120</v>
      </c>
      <c r="G42" s="80"/>
      <c r="H42" s="9"/>
      <c r="I42" s="9"/>
      <c r="J42" s="169">
        <f>SUM(J43:J45)</f>
        <v>466498</v>
      </c>
      <c r="K42" s="176">
        <f>SUM(K43:K45)</f>
        <v>235286.3</v>
      </c>
    </row>
    <row r="43" spans="1:11" s="10" customFormat="1" ht="33">
      <c r="A43" s="71"/>
      <c r="B43" s="20" t="s">
        <v>297</v>
      </c>
      <c r="C43" s="30" t="s">
        <v>12</v>
      </c>
      <c r="D43" s="31">
        <v>2</v>
      </c>
      <c r="E43" s="31" t="s">
        <v>7</v>
      </c>
      <c r="F43" s="32">
        <v>78120</v>
      </c>
      <c r="G43" s="80" t="s">
        <v>257</v>
      </c>
      <c r="H43" s="9" t="s">
        <v>59</v>
      </c>
      <c r="I43" s="9" t="s">
        <v>12</v>
      </c>
      <c r="J43" s="169">
        <v>429150.8</v>
      </c>
      <c r="K43" s="176">
        <v>218775.4</v>
      </c>
    </row>
    <row r="44" spans="1:11" s="10" customFormat="1">
      <c r="A44" s="71"/>
      <c r="B44" s="20" t="s">
        <v>254</v>
      </c>
      <c r="C44" s="39" t="s">
        <v>12</v>
      </c>
      <c r="D44" s="40">
        <v>2</v>
      </c>
      <c r="E44" s="40" t="s">
        <v>7</v>
      </c>
      <c r="F44" s="41">
        <v>78120</v>
      </c>
      <c r="G44" s="80" t="s">
        <v>255</v>
      </c>
      <c r="H44" s="9" t="s">
        <v>59</v>
      </c>
      <c r="I44" s="9" t="s">
        <v>12</v>
      </c>
      <c r="J44" s="169">
        <v>5635.2</v>
      </c>
      <c r="K44" s="176">
        <v>2670.9</v>
      </c>
    </row>
    <row r="45" spans="1:11" s="10" customFormat="1" ht="33">
      <c r="A45" s="71"/>
      <c r="B45" s="20" t="s">
        <v>265</v>
      </c>
      <c r="C45" s="39" t="s">
        <v>12</v>
      </c>
      <c r="D45" s="40">
        <v>2</v>
      </c>
      <c r="E45" s="40" t="s">
        <v>7</v>
      </c>
      <c r="F45" s="41">
        <v>78120</v>
      </c>
      <c r="G45" s="9" t="s">
        <v>264</v>
      </c>
      <c r="H45" s="9" t="s">
        <v>59</v>
      </c>
      <c r="I45" s="9" t="s">
        <v>12</v>
      </c>
      <c r="J45" s="169">
        <v>31712</v>
      </c>
      <c r="K45" s="176">
        <v>13840</v>
      </c>
    </row>
    <row r="46" spans="1:11" s="10" customFormat="1" ht="33">
      <c r="A46" s="71"/>
      <c r="B46" s="20" t="s">
        <v>351</v>
      </c>
      <c r="C46" s="30" t="s">
        <v>12</v>
      </c>
      <c r="D46" s="31">
        <v>2</v>
      </c>
      <c r="E46" s="31" t="s">
        <v>7</v>
      </c>
      <c r="F46" s="32" t="s">
        <v>349</v>
      </c>
      <c r="G46" s="107"/>
      <c r="H46" s="9"/>
      <c r="I46" s="9"/>
      <c r="J46" s="169">
        <f>SUM(J47:J50)</f>
        <v>8456</v>
      </c>
      <c r="K46" s="176">
        <f>SUM(K47:K50)</f>
        <v>2288.2999999999997</v>
      </c>
    </row>
    <row r="47" spans="1:11" s="10" customFormat="1">
      <c r="A47" s="71"/>
      <c r="B47" s="20" t="s">
        <v>254</v>
      </c>
      <c r="C47" s="30" t="s">
        <v>12</v>
      </c>
      <c r="D47" s="31">
        <v>2</v>
      </c>
      <c r="E47" s="31" t="s">
        <v>7</v>
      </c>
      <c r="F47" s="32" t="s">
        <v>349</v>
      </c>
      <c r="G47" s="107" t="s">
        <v>255</v>
      </c>
      <c r="H47" s="9" t="s">
        <v>59</v>
      </c>
      <c r="I47" s="9" t="s">
        <v>12</v>
      </c>
      <c r="J47" s="169">
        <v>3839.7</v>
      </c>
      <c r="K47" s="176">
        <v>1968.8</v>
      </c>
    </row>
    <row r="48" spans="1:11" s="10" customFormat="1">
      <c r="A48" s="71"/>
      <c r="B48" s="20" t="s">
        <v>254</v>
      </c>
      <c r="C48" s="30" t="s">
        <v>12</v>
      </c>
      <c r="D48" s="31">
        <v>2</v>
      </c>
      <c r="E48" s="31" t="s">
        <v>7</v>
      </c>
      <c r="F48" s="32" t="s">
        <v>394</v>
      </c>
      <c r="G48" s="158" t="s">
        <v>255</v>
      </c>
      <c r="H48" s="9" t="s">
        <v>59</v>
      </c>
      <c r="I48" s="9" t="s">
        <v>12</v>
      </c>
      <c r="J48" s="169">
        <v>3839.7</v>
      </c>
      <c r="K48" s="176">
        <v>51.2</v>
      </c>
    </row>
    <row r="49" spans="1:11" s="10" customFormat="1" ht="33">
      <c r="A49" s="71"/>
      <c r="B49" s="20" t="s">
        <v>265</v>
      </c>
      <c r="C49" s="30" t="s">
        <v>12</v>
      </c>
      <c r="D49" s="31">
        <v>2</v>
      </c>
      <c r="E49" s="31" t="s">
        <v>7</v>
      </c>
      <c r="F49" s="32" t="s">
        <v>349</v>
      </c>
      <c r="G49" s="126" t="s">
        <v>264</v>
      </c>
      <c r="H49" s="9" t="s">
        <v>59</v>
      </c>
      <c r="I49" s="9" t="s">
        <v>12</v>
      </c>
      <c r="J49" s="169">
        <v>388.3</v>
      </c>
      <c r="K49" s="176">
        <v>206.2</v>
      </c>
    </row>
    <row r="50" spans="1:11" s="10" customFormat="1" ht="33">
      <c r="A50" s="71"/>
      <c r="B50" s="20" t="s">
        <v>265</v>
      </c>
      <c r="C50" s="30" t="s">
        <v>12</v>
      </c>
      <c r="D50" s="31">
        <v>2</v>
      </c>
      <c r="E50" s="31" t="s">
        <v>7</v>
      </c>
      <c r="F50" s="32" t="s">
        <v>394</v>
      </c>
      <c r="G50" s="158" t="s">
        <v>264</v>
      </c>
      <c r="H50" s="9" t="s">
        <v>59</v>
      </c>
      <c r="I50" s="9" t="s">
        <v>12</v>
      </c>
      <c r="J50" s="169">
        <v>388.3</v>
      </c>
      <c r="K50" s="176">
        <v>62.1</v>
      </c>
    </row>
    <row r="51" spans="1:11" s="10" customFormat="1" ht="49.5">
      <c r="A51" s="71"/>
      <c r="B51" s="20" t="s">
        <v>395</v>
      </c>
      <c r="C51" s="30" t="s">
        <v>12</v>
      </c>
      <c r="D51" s="31">
        <v>2</v>
      </c>
      <c r="E51" s="31" t="s">
        <v>7</v>
      </c>
      <c r="F51" s="32" t="s">
        <v>373</v>
      </c>
      <c r="G51" s="126"/>
      <c r="H51" s="9"/>
      <c r="I51" s="9"/>
      <c r="J51" s="169">
        <f>SUM(J52:J53)</f>
        <v>1515</v>
      </c>
      <c r="K51" s="176">
        <f>SUM(K52:K53)</f>
        <v>0</v>
      </c>
    </row>
    <row r="52" spans="1:11" s="10" customFormat="1">
      <c r="A52" s="71"/>
      <c r="B52" s="20" t="s">
        <v>254</v>
      </c>
      <c r="C52" s="30" t="s">
        <v>12</v>
      </c>
      <c r="D52" s="31">
        <v>2</v>
      </c>
      <c r="E52" s="31" t="s">
        <v>7</v>
      </c>
      <c r="F52" s="32" t="s">
        <v>373</v>
      </c>
      <c r="G52" s="126" t="s">
        <v>255</v>
      </c>
      <c r="H52" s="9" t="s">
        <v>59</v>
      </c>
      <c r="I52" s="9" t="s">
        <v>12</v>
      </c>
      <c r="J52" s="169">
        <v>1500</v>
      </c>
      <c r="K52" s="176"/>
    </row>
    <row r="53" spans="1:11" s="10" customFormat="1" ht="33">
      <c r="A53" s="71"/>
      <c r="B53" s="20" t="s">
        <v>396</v>
      </c>
      <c r="C53" s="30" t="s">
        <v>12</v>
      </c>
      <c r="D53" s="31">
        <v>2</v>
      </c>
      <c r="E53" s="31" t="s">
        <v>7</v>
      </c>
      <c r="F53" s="32" t="s">
        <v>373</v>
      </c>
      <c r="G53" s="158" t="s">
        <v>255</v>
      </c>
      <c r="H53" s="9" t="s">
        <v>59</v>
      </c>
      <c r="I53" s="9" t="s">
        <v>12</v>
      </c>
      <c r="J53" s="169">
        <v>15</v>
      </c>
      <c r="K53" s="176"/>
    </row>
    <row r="54" spans="1:11" s="2" customFormat="1" ht="37.5">
      <c r="A54" s="68" t="s">
        <v>194</v>
      </c>
      <c r="B54" s="18" t="s">
        <v>22</v>
      </c>
      <c r="C54" s="27" t="s">
        <v>12</v>
      </c>
      <c r="D54" s="28">
        <v>3</v>
      </c>
      <c r="E54" s="28" t="s">
        <v>2</v>
      </c>
      <c r="F54" s="29" t="s">
        <v>3</v>
      </c>
      <c r="G54" s="206"/>
      <c r="H54" s="206"/>
      <c r="I54" s="207"/>
      <c r="J54" s="167">
        <f>SUM(J55+J59+J62)</f>
        <v>68283</v>
      </c>
      <c r="K54" s="174">
        <f>SUM(K55+K59+K62)</f>
        <v>28631.799999999996</v>
      </c>
    </row>
    <row r="55" spans="1:11" s="8" customFormat="1" ht="56.25">
      <c r="A55" s="69" t="s">
        <v>195</v>
      </c>
      <c r="B55" s="19" t="s">
        <v>23</v>
      </c>
      <c r="C55" s="87" t="s">
        <v>12</v>
      </c>
      <c r="D55" s="88">
        <v>3</v>
      </c>
      <c r="E55" s="88" t="s">
        <v>1</v>
      </c>
      <c r="F55" s="89" t="s">
        <v>3</v>
      </c>
      <c r="G55" s="209"/>
      <c r="H55" s="209"/>
      <c r="I55" s="210"/>
      <c r="J55" s="168">
        <f>SUM(J56)</f>
        <v>18644</v>
      </c>
      <c r="K55" s="175">
        <f>SUM(K56)</f>
        <v>7217.9</v>
      </c>
    </row>
    <row r="56" spans="1:11" s="10" customFormat="1" ht="33">
      <c r="A56" s="71"/>
      <c r="B56" s="20" t="s">
        <v>17</v>
      </c>
      <c r="C56" s="30" t="s">
        <v>12</v>
      </c>
      <c r="D56" s="31">
        <v>3</v>
      </c>
      <c r="E56" s="31" t="s">
        <v>1</v>
      </c>
      <c r="F56" s="32" t="s">
        <v>16</v>
      </c>
      <c r="G56" s="219"/>
      <c r="H56" s="219"/>
      <c r="I56" s="220"/>
      <c r="J56" s="169">
        <f>SUM(J57:J58)</f>
        <v>18644</v>
      </c>
      <c r="K56" s="176">
        <f>SUM(K57:K58)</f>
        <v>7217.9</v>
      </c>
    </row>
    <row r="57" spans="1:11" s="10" customFormat="1">
      <c r="A57" s="71"/>
      <c r="B57" s="20" t="s">
        <v>254</v>
      </c>
      <c r="C57" s="30" t="s">
        <v>12</v>
      </c>
      <c r="D57" s="31">
        <v>3</v>
      </c>
      <c r="E57" s="31" t="s">
        <v>1</v>
      </c>
      <c r="F57" s="32" t="s">
        <v>16</v>
      </c>
      <c r="G57" s="80" t="s">
        <v>255</v>
      </c>
      <c r="H57" s="9" t="s">
        <v>59</v>
      </c>
      <c r="I57" s="9" t="s">
        <v>7</v>
      </c>
      <c r="J57" s="169">
        <v>18467</v>
      </c>
      <c r="K57" s="176">
        <v>7183.2</v>
      </c>
    </row>
    <row r="58" spans="1:11" s="10" customFormat="1">
      <c r="A58" s="71"/>
      <c r="B58" s="20" t="s">
        <v>258</v>
      </c>
      <c r="C58" s="30" t="s">
        <v>12</v>
      </c>
      <c r="D58" s="31">
        <v>3</v>
      </c>
      <c r="E58" s="31" t="s">
        <v>1</v>
      </c>
      <c r="F58" s="32" t="s">
        <v>16</v>
      </c>
      <c r="G58" s="80" t="s">
        <v>259</v>
      </c>
      <c r="H58" s="9" t="s">
        <v>59</v>
      </c>
      <c r="I58" s="9" t="s">
        <v>7</v>
      </c>
      <c r="J58" s="169">
        <v>177</v>
      </c>
      <c r="K58" s="176">
        <v>34.700000000000003</v>
      </c>
    </row>
    <row r="59" spans="1:11" s="8" customFormat="1" ht="37.5">
      <c r="A59" s="69" t="s">
        <v>196</v>
      </c>
      <c r="B59" s="19" t="s">
        <v>24</v>
      </c>
      <c r="C59" s="87" t="s">
        <v>12</v>
      </c>
      <c r="D59" s="88">
        <v>3</v>
      </c>
      <c r="E59" s="88" t="s">
        <v>12</v>
      </c>
      <c r="F59" s="89" t="s">
        <v>3</v>
      </c>
      <c r="G59" s="208"/>
      <c r="H59" s="209"/>
      <c r="I59" s="210"/>
      <c r="J59" s="168">
        <f>SUM(J60)</f>
        <v>47064</v>
      </c>
      <c r="K59" s="175">
        <f>SUM(K60)</f>
        <v>20611.8</v>
      </c>
    </row>
    <row r="60" spans="1:11" s="10" customFormat="1" ht="33">
      <c r="A60" s="71"/>
      <c r="B60" s="20" t="s">
        <v>17</v>
      </c>
      <c r="C60" s="30" t="s">
        <v>12</v>
      </c>
      <c r="D60" s="31">
        <v>3</v>
      </c>
      <c r="E60" s="31" t="s">
        <v>12</v>
      </c>
      <c r="F60" s="32" t="s">
        <v>16</v>
      </c>
      <c r="G60" s="218"/>
      <c r="H60" s="219"/>
      <c r="I60" s="220"/>
      <c r="J60" s="169">
        <f>SUM(J61)</f>
        <v>47064</v>
      </c>
      <c r="K60" s="176">
        <f>SUM(K61)</f>
        <v>20611.8</v>
      </c>
    </row>
    <row r="61" spans="1:11" s="10" customFormat="1" ht="33">
      <c r="A61" s="71"/>
      <c r="B61" s="20" t="s">
        <v>297</v>
      </c>
      <c r="C61" s="30" t="s">
        <v>12</v>
      </c>
      <c r="D61" s="31">
        <v>3</v>
      </c>
      <c r="E61" s="31" t="s">
        <v>12</v>
      </c>
      <c r="F61" s="32" t="s">
        <v>16</v>
      </c>
      <c r="G61" s="80" t="s">
        <v>257</v>
      </c>
      <c r="H61" s="9" t="s">
        <v>59</v>
      </c>
      <c r="I61" s="9" t="s">
        <v>7</v>
      </c>
      <c r="J61" s="169">
        <v>47064</v>
      </c>
      <c r="K61" s="176">
        <v>20611.8</v>
      </c>
    </row>
    <row r="62" spans="1:11" s="8" customFormat="1" ht="37.5">
      <c r="A62" s="69" t="s">
        <v>197</v>
      </c>
      <c r="B62" s="19" t="s">
        <v>25</v>
      </c>
      <c r="C62" s="87" t="s">
        <v>12</v>
      </c>
      <c r="D62" s="88">
        <v>3</v>
      </c>
      <c r="E62" s="88" t="s">
        <v>7</v>
      </c>
      <c r="F62" s="89" t="s">
        <v>3</v>
      </c>
      <c r="G62" s="208"/>
      <c r="H62" s="209"/>
      <c r="I62" s="210"/>
      <c r="J62" s="168">
        <f>SUM(J63)</f>
        <v>2575</v>
      </c>
      <c r="K62" s="175">
        <f>SUM(K63)</f>
        <v>802.1</v>
      </c>
    </row>
    <row r="63" spans="1:11" s="10" customFormat="1" ht="33">
      <c r="A63" s="71"/>
      <c r="B63" s="20" t="s">
        <v>17</v>
      </c>
      <c r="C63" s="30" t="s">
        <v>12</v>
      </c>
      <c r="D63" s="31">
        <v>3</v>
      </c>
      <c r="E63" s="31" t="s">
        <v>7</v>
      </c>
      <c r="F63" s="32" t="s">
        <v>16</v>
      </c>
      <c r="G63" s="218"/>
      <c r="H63" s="219"/>
      <c r="I63" s="220"/>
      <c r="J63" s="169">
        <f>SUM(J64)</f>
        <v>2575</v>
      </c>
      <c r="K63" s="176">
        <f>SUM(K64)</f>
        <v>802.1</v>
      </c>
    </row>
    <row r="64" spans="1:11" s="10" customFormat="1">
      <c r="A64" s="71"/>
      <c r="B64" s="20" t="s">
        <v>254</v>
      </c>
      <c r="C64" s="39" t="s">
        <v>12</v>
      </c>
      <c r="D64" s="40">
        <v>3</v>
      </c>
      <c r="E64" s="40" t="s">
        <v>7</v>
      </c>
      <c r="F64" s="41" t="s">
        <v>16</v>
      </c>
      <c r="G64" s="80" t="s">
        <v>255</v>
      </c>
      <c r="H64" s="9" t="s">
        <v>59</v>
      </c>
      <c r="I64" s="9" t="s">
        <v>7</v>
      </c>
      <c r="J64" s="169">
        <v>2575</v>
      </c>
      <c r="K64" s="176">
        <v>802.1</v>
      </c>
    </row>
    <row r="65" spans="1:11" s="2" customFormat="1" ht="37.5">
      <c r="A65" s="68" t="s">
        <v>198</v>
      </c>
      <c r="B65" s="18" t="s">
        <v>26</v>
      </c>
      <c r="C65" s="27" t="s">
        <v>12</v>
      </c>
      <c r="D65" s="28">
        <v>4</v>
      </c>
      <c r="E65" s="28" t="s">
        <v>2</v>
      </c>
      <c r="F65" s="29" t="s">
        <v>3</v>
      </c>
      <c r="G65" s="205"/>
      <c r="H65" s="206"/>
      <c r="I65" s="207"/>
      <c r="J65" s="167">
        <f>SUM(J66)</f>
        <v>8187.0999999999995</v>
      </c>
      <c r="K65" s="174">
        <f>SUM(K66)</f>
        <v>1564.1</v>
      </c>
    </row>
    <row r="66" spans="1:11" s="8" customFormat="1" ht="37.5">
      <c r="A66" s="69" t="s">
        <v>300</v>
      </c>
      <c r="B66" s="19" t="s">
        <v>299</v>
      </c>
      <c r="C66" s="87" t="s">
        <v>12</v>
      </c>
      <c r="D66" s="88">
        <v>4</v>
      </c>
      <c r="E66" s="88" t="s">
        <v>7</v>
      </c>
      <c r="F66" s="89" t="s">
        <v>3</v>
      </c>
      <c r="G66" s="208"/>
      <c r="H66" s="209"/>
      <c r="I66" s="210"/>
      <c r="J66" s="168">
        <f>SUM(J67+J70+J74)</f>
        <v>8187.0999999999995</v>
      </c>
      <c r="K66" s="175">
        <f>SUM(K67+K70+K74)</f>
        <v>1564.1</v>
      </c>
    </row>
    <row r="67" spans="1:11" s="10" customFormat="1" ht="33">
      <c r="A67" s="71"/>
      <c r="B67" s="20" t="s">
        <v>27</v>
      </c>
      <c r="C67" s="30" t="s">
        <v>12</v>
      </c>
      <c r="D67" s="31">
        <v>4</v>
      </c>
      <c r="E67" s="31" t="s">
        <v>7</v>
      </c>
      <c r="F67" s="32">
        <v>80280</v>
      </c>
      <c r="G67" s="218"/>
      <c r="H67" s="219"/>
      <c r="I67" s="220"/>
      <c r="J67" s="169">
        <f>SUM(J68:J69)</f>
        <v>82.7</v>
      </c>
      <c r="K67" s="176">
        <f>SUM(K68:K69)</f>
        <v>0</v>
      </c>
    </row>
    <row r="68" spans="1:11" s="10" customFormat="1">
      <c r="A68" s="71"/>
      <c r="B68" s="20" t="s">
        <v>254</v>
      </c>
      <c r="C68" s="30" t="s">
        <v>12</v>
      </c>
      <c r="D68" s="31">
        <v>4</v>
      </c>
      <c r="E68" s="31" t="s">
        <v>7</v>
      </c>
      <c r="F68" s="32">
        <v>80280</v>
      </c>
      <c r="G68" s="80" t="s">
        <v>255</v>
      </c>
      <c r="H68" s="9" t="s">
        <v>59</v>
      </c>
      <c r="I68" s="9" t="s">
        <v>59</v>
      </c>
      <c r="J68" s="169">
        <v>74.2</v>
      </c>
      <c r="K68" s="176"/>
    </row>
    <row r="69" spans="1:11" s="10" customFormat="1">
      <c r="A69" s="71"/>
      <c r="B69" s="20" t="s">
        <v>258</v>
      </c>
      <c r="C69" s="30" t="s">
        <v>12</v>
      </c>
      <c r="D69" s="31">
        <v>4</v>
      </c>
      <c r="E69" s="31" t="s">
        <v>7</v>
      </c>
      <c r="F69" s="32">
        <v>80280</v>
      </c>
      <c r="G69" s="80" t="s">
        <v>259</v>
      </c>
      <c r="H69" s="9" t="s">
        <v>59</v>
      </c>
      <c r="I69" s="9" t="s">
        <v>59</v>
      </c>
      <c r="J69" s="169">
        <v>8.5</v>
      </c>
      <c r="K69" s="176"/>
    </row>
    <row r="70" spans="1:11" s="10" customFormat="1" ht="22.5" customHeight="1">
      <c r="A70" s="71"/>
      <c r="B70" s="20" t="s">
        <v>350</v>
      </c>
      <c r="C70" s="30" t="s">
        <v>12</v>
      </c>
      <c r="D70" s="31">
        <v>4</v>
      </c>
      <c r="E70" s="31" t="s">
        <v>7</v>
      </c>
      <c r="F70" s="32" t="s">
        <v>352</v>
      </c>
      <c r="G70" s="218"/>
      <c r="H70" s="219"/>
      <c r="I70" s="220"/>
      <c r="J70" s="169">
        <f>SUM(J71:J73)</f>
        <v>5349.9</v>
      </c>
      <c r="K70" s="176">
        <f>SUM(K71:K73)</f>
        <v>1564.1</v>
      </c>
    </row>
    <row r="71" spans="1:11" s="10" customFormat="1">
      <c r="A71" s="71"/>
      <c r="B71" s="20" t="s">
        <v>254</v>
      </c>
      <c r="C71" s="30" t="s">
        <v>12</v>
      </c>
      <c r="D71" s="31">
        <v>4</v>
      </c>
      <c r="E71" s="31" t="s">
        <v>7</v>
      </c>
      <c r="F71" s="32" t="s">
        <v>352</v>
      </c>
      <c r="G71" s="107" t="s">
        <v>255</v>
      </c>
      <c r="H71" s="9" t="s">
        <v>59</v>
      </c>
      <c r="I71" s="9" t="s">
        <v>59</v>
      </c>
      <c r="J71" s="169">
        <v>4464</v>
      </c>
      <c r="K71" s="176">
        <v>1564.1</v>
      </c>
    </row>
    <row r="72" spans="1:11" s="10" customFormat="1">
      <c r="A72" s="71"/>
      <c r="B72" s="20" t="s">
        <v>254</v>
      </c>
      <c r="C72" s="30" t="s">
        <v>12</v>
      </c>
      <c r="D72" s="31">
        <v>4</v>
      </c>
      <c r="E72" s="31" t="s">
        <v>7</v>
      </c>
      <c r="F72" s="32" t="s">
        <v>375</v>
      </c>
      <c r="G72" s="143" t="s">
        <v>255</v>
      </c>
      <c r="H72" s="9" t="s">
        <v>59</v>
      </c>
      <c r="I72" s="9" t="s">
        <v>59</v>
      </c>
      <c r="J72" s="169">
        <v>726</v>
      </c>
      <c r="K72" s="176"/>
    </row>
    <row r="73" spans="1:11" s="10" customFormat="1" ht="33">
      <c r="A73" s="71"/>
      <c r="B73" s="20" t="s">
        <v>265</v>
      </c>
      <c r="C73" s="30" t="s">
        <v>12</v>
      </c>
      <c r="D73" s="31">
        <v>4</v>
      </c>
      <c r="E73" s="31" t="s">
        <v>7</v>
      </c>
      <c r="F73" s="32" t="s">
        <v>352</v>
      </c>
      <c r="G73" s="143" t="s">
        <v>264</v>
      </c>
      <c r="H73" s="9" t="s">
        <v>59</v>
      </c>
      <c r="I73" s="9" t="s">
        <v>59</v>
      </c>
      <c r="J73" s="169">
        <v>159.9</v>
      </c>
      <c r="K73" s="176"/>
    </row>
    <row r="74" spans="1:11" s="10" customFormat="1" ht="22.5" customHeight="1">
      <c r="A74" s="71"/>
      <c r="B74" s="20" t="s">
        <v>377</v>
      </c>
      <c r="C74" s="30" t="s">
        <v>12</v>
      </c>
      <c r="D74" s="31">
        <v>4</v>
      </c>
      <c r="E74" s="31" t="s">
        <v>7</v>
      </c>
      <c r="F74" s="32" t="s">
        <v>374</v>
      </c>
      <c r="G74" s="218"/>
      <c r="H74" s="219"/>
      <c r="I74" s="220"/>
      <c r="J74" s="169">
        <f>SUM(J75:J76)</f>
        <v>2754.5</v>
      </c>
      <c r="K74" s="176">
        <f>SUM(K75:K76)</f>
        <v>0</v>
      </c>
    </row>
    <row r="75" spans="1:11" s="10" customFormat="1">
      <c r="A75" s="71"/>
      <c r="B75" s="20" t="s">
        <v>254</v>
      </c>
      <c r="C75" s="30" t="s">
        <v>12</v>
      </c>
      <c r="D75" s="31">
        <v>4</v>
      </c>
      <c r="E75" s="31" t="s">
        <v>7</v>
      </c>
      <c r="F75" s="32" t="s">
        <v>374</v>
      </c>
      <c r="G75" s="143" t="s">
        <v>255</v>
      </c>
      <c r="H75" s="9" t="s">
        <v>59</v>
      </c>
      <c r="I75" s="9" t="s">
        <v>59</v>
      </c>
      <c r="J75" s="169">
        <v>2613</v>
      </c>
      <c r="K75" s="176"/>
    </row>
    <row r="76" spans="1:11" s="10" customFormat="1">
      <c r="A76" s="71"/>
      <c r="B76" s="20" t="s">
        <v>254</v>
      </c>
      <c r="C76" s="30" t="s">
        <v>12</v>
      </c>
      <c r="D76" s="31">
        <v>4</v>
      </c>
      <c r="E76" s="31" t="s">
        <v>7</v>
      </c>
      <c r="F76" s="32" t="s">
        <v>376</v>
      </c>
      <c r="G76" s="143" t="s">
        <v>255</v>
      </c>
      <c r="H76" s="9" t="s">
        <v>59</v>
      </c>
      <c r="I76" s="9" t="s">
        <v>59</v>
      </c>
      <c r="J76" s="169">
        <v>141.5</v>
      </c>
      <c r="K76" s="176"/>
    </row>
    <row r="77" spans="1:11" s="2" customFormat="1" ht="37.5">
      <c r="A77" s="68" t="s">
        <v>199</v>
      </c>
      <c r="B77" s="18" t="s">
        <v>29</v>
      </c>
      <c r="C77" s="27" t="s">
        <v>12</v>
      </c>
      <c r="D77" s="28">
        <v>5</v>
      </c>
      <c r="E77" s="28" t="s">
        <v>2</v>
      </c>
      <c r="F77" s="29" t="s">
        <v>3</v>
      </c>
      <c r="G77" s="205"/>
      <c r="H77" s="206"/>
      <c r="I77" s="207"/>
      <c r="J77" s="167">
        <f>SUM(J78+J82)</f>
        <v>21501</v>
      </c>
      <c r="K77" s="174">
        <f>SUM(K78+K82)</f>
        <v>8970.7999999999993</v>
      </c>
    </row>
    <row r="78" spans="1:11" s="8" customFormat="1" ht="93.75">
      <c r="A78" s="69" t="s">
        <v>200</v>
      </c>
      <c r="B78" s="19" t="s">
        <v>301</v>
      </c>
      <c r="C78" s="87" t="s">
        <v>12</v>
      </c>
      <c r="D78" s="88" t="s">
        <v>30</v>
      </c>
      <c r="E78" s="88" t="s">
        <v>1</v>
      </c>
      <c r="F78" s="89" t="s">
        <v>3</v>
      </c>
      <c r="G78" s="208"/>
      <c r="H78" s="209"/>
      <c r="I78" s="210"/>
      <c r="J78" s="168">
        <f>SUM(J79)</f>
        <v>11472</v>
      </c>
      <c r="K78" s="175">
        <f>SUM(K79)</f>
        <v>4989.3999999999996</v>
      </c>
    </row>
    <row r="79" spans="1:11" s="10" customFormat="1">
      <c r="A79" s="71"/>
      <c r="B79" s="20" t="s">
        <v>31</v>
      </c>
      <c r="C79" s="39" t="s">
        <v>12</v>
      </c>
      <c r="D79" s="40" t="s">
        <v>30</v>
      </c>
      <c r="E79" s="40" t="s">
        <v>1</v>
      </c>
      <c r="F79" s="41">
        <v>80300</v>
      </c>
      <c r="G79" s="218"/>
      <c r="H79" s="219"/>
      <c r="I79" s="220"/>
      <c r="J79" s="169">
        <f>SUM(J80:J81)</f>
        <v>11472</v>
      </c>
      <c r="K79" s="176">
        <f>SUM(K80:K81)</f>
        <v>4989.3999999999996</v>
      </c>
    </row>
    <row r="80" spans="1:11" s="10" customFormat="1" ht="33">
      <c r="A80" s="71"/>
      <c r="B80" s="20" t="s">
        <v>297</v>
      </c>
      <c r="C80" s="30" t="s">
        <v>12</v>
      </c>
      <c r="D80" s="31" t="s">
        <v>30</v>
      </c>
      <c r="E80" s="31" t="s">
        <v>1</v>
      </c>
      <c r="F80" s="32">
        <v>80300</v>
      </c>
      <c r="G80" s="80" t="s">
        <v>257</v>
      </c>
      <c r="H80" s="9" t="s">
        <v>59</v>
      </c>
      <c r="I80" s="9" t="s">
        <v>67</v>
      </c>
      <c r="J80" s="169">
        <v>9542</v>
      </c>
      <c r="K80" s="176">
        <v>4369.3999999999996</v>
      </c>
    </row>
    <row r="81" spans="1:11" s="10" customFormat="1">
      <c r="A81" s="71"/>
      <c r="B81" s="20" t="s">
        <v>254</v>
      </c>
      <c r="C81" s="30" t="s">
        <v>12</v>
      </c>
      <c r="D81" s="31" t="s">
        <v>30</v>
      </c>
      <c r="E81" s="31" t="s">
        <v>1</v>
      </c>
      <c r="F81" s="32">
        <v>80300</v>
      </c>
      <c r="G81" s="80" t="s">
        <v>255</v>
      </c>
      <c r="H81" s="9" t="s">
        <v>59</v>
      </c>
      <c r="I81" s="9" t="s">
        <v>67</v>
      </c>
      <c r="J81" s="169">
        <v>1930</v>
      </c>
      <c r="K81" s="176">
        <v>620</v>
      </c>
    </row>
    <row r="82" spans="1:11" s="8" customFormat="1" ht="37.5">
      <c r="A82" s="69" t="s">
        <v>201</v>
      </c>
      <c r="B82" s="19" t="s">
        <v>32</v>
      </c>
      <c r="C82" s="87" t="s">
        <v>12</v>
      </c>
      <c r="D82" s="88">
        <v>5</v>
      </c>
      <c r="E82" s="88" t="s">
        <v>12</v>
      </c>
      <c r="F82" s="89" t="s">
        <v>3</v>
      </c>
      <c r="G82" s="208"/>
      <c r="H82" s="209"/>
      <c r="I82" s="210"/>
      <c r="J82" s="168">
        <f>SUM(J83)</f>
        <v>10029</v>
      </c>
      <c r="K82" s="175">
        <f>SUM(K83)</f>
        <v>3981.4</v>
      </c>
    </row>
    <row r="83" spans="1:11" s="10" customFormat="1">
      <c r="A83" s="71"/>
      <c r="B83" s="20" t="s">
        <v>31</v>
      </c>
      <c r="C83" s="30" t="s">
        <v>12</v>
      </c>
      <c r="D83" s="31">
        <v>5</v>
      </c>
      <c r="E83" s="31" t="s">
        <v>12</v>
      </c>
      <c r="F83" s="32">
        <v>80300</v>
      </c>
      <c r="G83" s="218"/>
      <c r="H83" s="219"/>
      <c r="I83" s="220"/>
      <c r="J83" s="169">
        <f>SUM(J84:J86)</f>
        <v>10029</v>
      </c>
      <c r="K83" s="176">
        <f>SUM(K84:K86)</f>
        <v>3981.4</v>
      </c>
    </row>
    <row r="84" spans="1:11" s="10" customFormat="1" ht="33">
      <c r="A84" s="71"/>
      <c r="B84" s="20" t="s">
        <v>297</v>
      </c>
      <c r="C84" s="30" t="s">
        <v>12</v>
      </c>
      <c r="D84" s="31">
        <v>5</v>
      </c>
      <c r="E84" s="31" t="s">
        <v>12</v>
      </c>
      <c r="F84" s="32">
        <v>80300</v>
      </c>
      <c r="G84" s="80" t="s">
        <v>257</v>
      </c>
      <c r="H84" s="9" t="s">
        <v>59</v>
      </c>
      <c r="I84" s="9" t="s">
        <v>67</v>
      </c>
      <c r="J84" s="169">
        <v>8256</v>
      </c>
      <c r="K84" s="176">
        <v>3636.1</v>
      </c>
    </row>
    <row r="85" spans="1:11" s="10" customFormat="1">
      <c r="A85" s="71"/>
      <c r="B85" s="20" t="s">
        <v>254</v>
      </c>
      <c r="C85" s="39" t="s">
        <v>12</v>
      </c>
      <c r="D85" s="40">
        <v>5</v>
      </c>
      <c r="E85" s="40" t="s">
        <v>12</v>
      </c>
      <c r="F85" s="41">
        <v>80300</v>
      </c>
      <c r="G85" s="80" t="s">
        <v>255</v>
      </c>
      <c r="H85" s="9" t="s">
        <v>59</v>
      </c>
      <c r="I85" s="9" t="s">
        <v>67</v>
      </c>
      <c r="J85" s="169">
        <v>1770</v>
      </c>
      <c r="K85" s="176">
        <v>345</v>
      </c>
    </row>
    <row r="86" spans="1:11" s="10" customFormat="1">
      <c r="A86" s="71"/>
      <c r="B86" s="20" t="s">
        <v>258</v>
      </c>
      <c r="C86" s="39" t="s">
        <v>12</v>
      </c>
      <c r="D86" s="40">
        <v>5</v>
      </c>
      <c r="E86" s="40" t="s">
        <v>12</v>
      </c>
      <c r="F86" s="41">
        <v>80300</v>
      </c>
      <c r="G86" s="80" t="s">
        <v>259</v>
      </c>
      <c r="H86" s="9" t="s">
        <v>59</v>
      </c>
      <c r="I86" s="9" t="s">
        <v>67</v>
      </c>
      <c r="J86" s="169">
        <v>3</v>
      </c>
      <c r="K86" s="176">
        <v>0.3</v>
      </c>
    </row>
    <row r="87" spans="1:11" s="2" customFormat="1" ht="37.5">
      <c r="A87" s="68" t="s">
        <v>202</v>
      </c>
      <c r="B87" s="18" t="s">
        <v>33</v>
      </c>
      <c r="C87" s="27" t="s">
        <v>12</v>
      </c>
      <c r="D87" s="28">
        <v>6</v>
      </c>
      <c r="E87" s="28" t="s">
        <v>2</v>
      </c>
      <c r="F87" s="29" t="s">
        <v>3</v>
      </c>
      <c r="G87" s="205"/>
      <c r="H87" s="206"/>
      <c r="I87" s="207"/>
      <c r="J87" s="167">
        <f>SUM(J88+J93+J96)</f>
        <v>71516.7</v>
      </c>
      <c r="K87" s="174">
        <f>SUM(K88+K93+K96)</f>
        <v>5578</v>
      </c>
    </row>
    <row r="88" spans="1:11" s="8" customFormat="1" ht="37.5">
      <c r="A88" s="69" t="s">
        <v>203</v>
      </c>
      <c r="B88" s="19" t="s">
        <v>34</v>
      </c>
      <c r="C88" s="87" t="s">
        <v>12</v>
      </c>
      <c r="D88" s="88">
        <v>6</v>
      </c>
      <c r="E88" s="88" t="s">
        <v>1</v>
      </c>
      <c r="F88" s="89" t="s">
        <v>3</v>
      </c>
      <c r="G88" s="208"/>
      <c r="H88" s="209"/>
      <c r="I88" s="210"/>
      <c r="J88" s="168">
        <f>SUM(J89+J91)</f>
        <v>12447.7</v>
      </c>
      <c r="K88" s="175">
        <f>SUM(K91)</f>
        <v>0</v>
      </c>
    </row>
    <row r="89" spans="1:11" s="8" customFormat="1">
      <c r="A89" s="69"/>
      <c r="B89" s="74" t="s">
        <v>35</v>
      </c>
      <c r="C89" s="30" t="s">
        <v>12</v>
      </c>
      <c r="D89" s="31">
        <v>6</v>
      </c>
      <c r="E89" s="31" t="s">
        <v>1</v>
      </c>
      <c r="F89" s="32" t="s">
        <v>369</v>
      </c>
      <c r="G89" s="196"/>
      <c r="H89" s="196"/>
      <c r="I89" s="197"/>
      <c r="J89" s="170">
        <f>SUM(J90)</f>
        <v>12447.7</v>
      </c>
      <c r="K89" s="175">
        <f>SUM(K90)</f>
        <v>0</v>
      </c>
    </row>
    <row r="90" spans="1:11" s="10" customFormat="1">
      <c r="A90" s="71"/>
      <c r="B90" s="74" t="s">
        <v>35</v>
      </c>
      <c r="C90" s="30" t="s">
        <v>12</v>
      </c>
      <c r="D90" s="31">
        <v>6</v>
      </c>
      <c r="E90" s="31" t="s">
        <v>1</v>
      </c>
      <c r="F90" s="32" t="s">
        <v>369</v>
      </c>
      <c r="G90" s="198" t="s">
        <v>261</v>
      </c>
      <c r="H90" s="9" t="s">
        <v>59</v>
      </c>
      <c r="I90" s="9" t="s">
        <v>67</v>
      </c>
      <c r="J90" s="169">
        <v>12447.7</v>
      </c>
      <c r="K90" s="176"/>
    </row>
    <row r="91" spans="1:11" s="8" customFormat="1">
      <c r="A91" s="69"/>
      <c r="B91" s="74" t="s">
        <v>35</v>
      </c>
      <c r="C91" s="30" t="s">
        <v>12</v>
      </c>
      <c r="D91" s="31">
        <v>6</v>
      </c>
      <c r="E91" s="31" t="s">
        <v>1</v>
      </c>
      <c r="F91" s="32">
        <v>88100</v>
      </c>
      <c r="G91" s="93"/>
      <c r="H91" s="93"/>
      <c r="I91" s="94"/>
      <c r="J91" s="170">
        <f>SUM(J92)</f>
        <v>0</v>
      </c>
      <c r="K91" s="175">
        <f>SUM(K92)</f>
        <v>0</v>
      </c>
    </row>
    <row r="92" spans="1:11" s="10" customFormat="1">
      <c r="A92" s="71"/>
      <c r="B92" s="74" t="s">
        <v>35</v>
      </c>
      <c r="C92" s="30" t="s">
        <v>12</v>
      </c>
      <c r="D92" s="31">
        <v>6</v>
      </c>
      <c r="E92" s="31" t="s">
        <v>1</v>
      </c>
      <c r="F92" s="32">
        <v>88100</v>
      </c>
      <c r="G92" s="80" t="s">
        <v>261</v>
      </c>
      <c r="H92" s="9" t="s">
        <v>59</v>
      </c>
      <c r="I92" s="9" t="s">
        <v>67</v>
      </c>
      <c r="J92" s="169"/>
      <c r="K92" s="176"/>
    </row>
    <row r="93" spans="1:11" s="8" customFormat="1" ht="37.5">
      <c r="A93" s="69" t="s">
        <v>204</v>
      </c>
      <c r="B93" s="19" t="s">
        <v>36</v>
      </c>
      <c r="C93" s="87" t="s">
        <v>12</v>
      </c>
      <c r="D93" s="88">
        <v>6</v>
      </c>
      <c r="E93" s="88" t="s">
        <v>12</v>
      </c>
      <c r="F93" s="89" t="s">
        <v>3</v>
      </c>
      <c r="G93" s="208"/>
      <c r="H93" s="209"/>
      <c r="I93" s="210"/>
      <c r="J93" s="168">
        <f>SUM(J94)</f>
        <v>42202</v>
      </c>
      <c r="K93" s="175">
        <f>SUM(K94)</f>
        <v>5039</v>
      </c>
    </row>
    <row r="94" spans="1:11" s="10" customFormat="1">
      <c r="A94" s="71"/>
      <c r="B94" s="20" t="s">
        <v>35</v>
      </c>
      <c r="C94" s="30" t="s">
        <v>12</v>
      </c>
      <c r="D94" s="31">
        <v>6</v>
      </c>
      <c r="E94" s="31" t="s">
        <v>12</v>
      </c>
      <c r="F94" s="32">
        <v>88100</v>
      </c>
      <c r="G94" s="218"/>
      <c r="H94" s="219"/>
      <c r="I94" s="220"/>
      <c r="J94" s="169">
        <f>SUM(J95)</f>
        <v>42202</v>
      </c>
      <c r="K94" s="176">
        <f>SUM(K95)</f>
        <v>5039</v>
      </c>
    </row>
    <row r="95" spans="1:11" s="10" customFormat="1">
      <c r="A95" s="71"/>
      <c r="B95" s="20" t="s">
        <v>35</v>
      </c>
      <c r="C95" s="30" t="s">
        <v>12</v>
      </c>
      <c r="D95" s="31">
        <v>6</v>
      </c>
      <c r="E95" s="31" t="s">
        <v>12</v>
      </c>
      <c r="F95" s="32">
        <v>88100</v>
      </c>
      <c r="G95" s="80" t="s">
        <v>261</v>
      </c>
      <c r="H95" s="9" t="s">
        <v>59</v>
      </c>
      <c r="I95" s="9" t="s">
        <v>67</v>
      </c>
      <c r="J95" s="169">
        <v>42202</v>
      </c>
      <c r="K95" s="176">
        <v>5039</v>
      </c>
    </row>
    <row r="96" spans="1:11" s="8" customFormat="1" ht="37.5">
      <c r="A96" s="69" t="s">
        <v>302</v>
      </c>
      <c r="B96" s="19" t="s">
        <v>303</v>
      </c>
      <c r="C96" s="87" t="s">
        <v>12</v>
      </c>
      <c r="D96" s="88">
        <v>6</v>
      </c>
      <c r="E96" s="88" t="s">
        <v>7</v>
      </c>
      <c r="F96" s="89" t="s">
        <v>3</v>
      </c>
      <c r="G96" s="208"/>
      <c r="H96" s="209"/>
      <c r="I96" s="210"/>
      <c r="J96" s="168">
        <f>SUM(J97)</f>
        <v>16867</v>
      </c>
      <c r="K96" s="175">
        <f>SUM(K97)</f>
        <v>539</v>
      </c>
    </row>
    <row r="97" spans="1:11" s="10" customFormat="1">
      <c r="A97" s="71"/>
      <c r="B97" s="20" t="s">
        <v>35</v>
      </c>
      <c r="C97" s="30" t="s">
        <v>12</v>
      </c>
      <c r="D97" s="31">
        <v>6</v>
      </c>
      <c r="E97" s="31" t="s">
        <v>7</v>
      </c>
      <c r="F97" s="32">
        <v>88100</v>
      </c>
      <c r="G97" s="218"/>
      <c r="H97" s="219"/>
      <c r="I97" s="220"/>
      <c r="J97" s="169">
        <f>SUM(J98)</f>
        <v>16867</v>
      </c>
      <c r="K97" s="176">
        <f>SUM(K98)</f>
        <v>539</v>
      </c>
    </row>
    <row r="98" spans="1:11" s="10" customFormat="1">
      <c r="A98" s="71"/>
      <c r="B98" s="20" t="s">
        <v>35</v>
      </c>
      <c r="C98" s="30" t="s">
        <v>12</v>
      </c>
      <c r="D98" s="31">
        <v>6</v>
      </c>
      <c r="E98" s="31" t="s">
        <v>7</v>
      </c>
      <c r="F98" s="32">
        <v>88100</v>
      </c>
      <c r="G98" s="80" t="s">
        <v>261</v>
      </c>
      <c r="H98" s="9" t="s">
        <v>59</v>
      </c>
      <c r="I98" s="9" t="s">
        <v>67</v>
      </c>
      <c r="J98" s="169">
        <v>16867</v>
      </c>
      <c r="K98" s="176">
        <v>539</v>
      </c>
    </row>
    <row r="99" spans="1:11" s="2" customFormat="1" ht="37.5">
      <c r="A99" s="68" t="s">
        <v>205</v>
      </c>
      <c r="B99" s="18" t="s">
        <v>37</v>
      </c>
      <c r="C99" s="45" t="s">
        <v>12</v>
      </c>
      <c r="D99" s="46">
        <v>7</v>
      </c>
      <c r="E99" s="46" t="s">
        <v>2</v>
      </c>
      <c r="F99" s="47" t="s">
        <v>3</v>
      </c>
      <c r="G99" s="205"/>
      <c r="H99" s="206"/>
      <c r="I99" s="207"/>
      <c r="J99" s="167">
        <f t="shared" ref="J99:K101" si="0">SUM(J100)</f>
        <v>300</v>
      </c>
      <c r="K99" s="174">
        <f t="shared" si="0"/>
        <v>0</v>
      </c>
    </row>
    <row r="100" spans="1:11" s="8" customFormat="1" ht="75">
      <c r="A100" s="69" t="s">
        <v>305</v>
      </c>
      <c r="B100" s="19" t="s">
        <v>304</v>
      </c>
      <c r="C100" s="87" t="s">
        <v>12</v>
      </c>
      <c r="D100" s="88">
        <v>7</v>
      </c>
      <c r="E100" s="88" t="s">
        <v>7</v>
      </c>
      <c r="F100" s="89" t="s">
        <v>3</v>
      </c>
      <c r="G100" s="208"/>
      <c r="H100" s="209"/>
      <c r="I100" s="210"/>
      <c r="J100" s="168">
        <f t="shared" si="0"/>
        <v>300</v>
      </c>
      <c r="K100" s="175">
        <f t="shared" si="0"/>
        <v>0</v>
      </c>
    </row>
    <row r="101" spans="1:11" s="10" customFormat="1" ht="33">
      <c r="A101" s="71"/>
      <c r="B101" s="20" t="s">
        <v>27</v>
      </c>
      <c r="C101" s="30" t="s">
        <v>12</v>
      </c>
      <c r="D101" s="31">
        <v>7</v>
      </c>
      <c r="E101" s="31" t="s">
        <v>7</v>
      </c>
      <c r="F101" s="32">
        <v>80280</v>
      </c>
      <c r="G101" s="218"/>
      <c r="H101" s="219"/>
      <c r="I101" s="220"/>
      <c r="J101" s="169">
        <f t="shared" si="0"/>
        <v>300</v>
      </c>
      <c r="K101" s="176">
        <f t="shared" si="0"/>
        <v>0</v>
      </c>
    </row>
    <row r="102" spans="1:11" s="10" customFormat="1">
      <c r="A102" s="71"/>
      <c r="B102" s="20" t="s">
        <v>254</v>
      </c>
      <c r="C102" s="30" t="s">
        <v>12</v>
      </c>
      <c r="D102" s="31" t="s">
        <v>228</v>
      </c>
      <c r="E102" s="31" t="s">
        <v>7</v>
      </c>
      <c r="F102" s="32" t="s">
        <v>260</v>
      </c>
      <c r="G102" s="80" t="s">
        <v>255</v>
      </c>
      <c r="H102" s="9" t="s">
        <v>59</v>
      </c>
      <c r="I102" s="9" t="s">
        <v>59</v>
      </c>
      <c r="J102" s="169">
        <v>300</v>
      </c>
      <c r="K102" s="176"/>
    </row>
    <row r="103" spans="1:11" s="7" customFormat="1" ht="37.5">
      <c r="A103" s="68" t="s">
        <v>206</v>
      </c>
      <c r="B103" s="18" t="s">
        <v>39</v>
      </c>
      <c r="C103" s="27" t="s">
        <v>12</v>
      </c>
      <c r="D103" s="28" t="s">
        <v>38</v>
      </c>
      <c r="E103" s="28" t="s">
        <v>2</v>
      </c>
      <c r="F103" s="29" t="s">
        <v>3</v>
      </c>
      <c r="G103" s="233"/>
      <c r="H103" s="234"/>
      <c r="I103" s="235"/>
      <c r="J103" s="167">
        <f>+J104+J107+J110+J113+J116+J119+J122+J125+J128</f>
        <v>40646.700000000004</v>
      </c>
      <c r="K103" s="177">
        <f>+K104+K107+K110+K113+K116+K119+K122+K125+K128</f>
        <v>17478.300000000003</v>
      </c>
    </row>
    <row r="104" spans="1:11" s="8" customFormat="1" ht="56.25">
      <c r="A104" s="69" t="s">
        <v>207</v>
      </c>
      <c r="B104" s="19" t="s">
        <v>40</v>
      </c>
      <c r="C104" s="87" t="s">
        <v>12</v>
      </c>
      <c r="D104" s="88" t="s">
        <v>38</v>
      </c>
      <c r="E104" s="88" t="s">
        <v>1</v>
      </c>
      <c r="F104" s="89" t="s">
        <v>3</v>
      </c>
      <c r="G104" s="208"/>
      <c r="H104" s="209"/>
      <c r="I104" s="210"/>
      <c r="J104" s="168">
        <f>SUM(J105)</f>
        <v>1141</v>
      </c>
      <c r="K104" s="175">
        <f>SUM(K105)</f>
        <v>210.9</v>
      </c>
    </row>
    <row r="105" spans="1:11" s="10" customFormat="1" ht="33">
      <c r="A105" s="71"/>
      <c r="B105" s="20" t="s">
        <v>42</v>
      </c>
      <c r="C105" s="30" t="s">
        <v>12</v>
      </c>
      <c r="D105" s="31" t="s">
        <v>38</v>
      </c>
      <c r="E105" s="31" t="s">
        <v>1</v>
      </c>
      <c r="F105" s="32" t="s">
        <v>41</v>
      </c>
      <c r="G105" s="219"/>
      <c r="H105" s="219"/>
      <c r="I105" s="220"/>
      <c r="J105" s="169">
        <f>SUM(J106)</f>
        <v>1141</v>
      </c>
      <c r="K105" s="176">
        <f>SUM(K106)</f>
        <v>210.9</v>
      </c>
    </row>
    <row r="106" spans="1:11" s="10" customFormat="1">
      <c r="A106" s="71"/>
      <c r="B106" s="20" t="s">
        <v>263</v>
      </c>
      <c r="C106" s="30" t="s">
        <v>12</v>
      </c>
      <c r="D106" s="31" t="s">
        <v>38</v>
      </c>
      <c r="E106" s="31" t="s">
        <v>1</v>
      </c>
      <c r="F106" s="32" t="s">
        <v>41</v>
      </c>
      <c r="G106" s="80" t="s">
        <v>262</v>
      </c>
      <c r="H106" s="9" t="s">
        <v>111</v>
      </c>
      <c r="I106" s="9" t="s">
        <v>28</v>
      </c>
      <c r="J106" s="169">
        <v>1141</v>
      </c>
      <c r="K106" s="176">
        <v>210.9</v>
      </c>
    </row>
    <row r="107" spans="1:11" s="8" customFormat="1" ht="37.5">
      <c r="A107" s="69" t="s">
        <v>208</v>
      </c>
      <c r="B107" s="19" t="s">
        <v>43</v>
      </c>
      <c r="C107" s="87" t="s">
        <v>12</v>
      </c>
      <c r="D107" s="88" t="s">
        <v>38</v>
      </c>
      <c r="E107" s="88" t="s">
        <v>12</v>
      </c>
      <c r="F107" s="89" t="s">
        <v>3</v>
      </c>
      <c r="G107" s="208"/>
      <c r="H107" s="209"/>
      <c r="I107" s="210"/>
      <c r="J107" s="168">
        <f>SUM(J108)</f>
        <v>0</v>
      </c>
      <c r="K107" s="175">
        <f>SUM(K108)</f>
        <v>0</v>
      </c>
    </row>
    <row r="108" spans="1:11" s="10" customFormat="1" ht="33">
      <c r="A108" s="71"/>
      <c r="B108" s="20" t="s">
        <v>45</v>
      </c>
      <c r="C108" s="30" t="s">
        <v>12</v>
      </c>
      <c r="D108" s="31" t="s">
        <v>38</v>
      </c>
      <c r="E108" s="31" t="s">
        <v>12</v>
      </c>
      <c r="F108" s="32" t="s">
        <v>44</v>
      </c>
      <c r="G108" s="218"/>
      <c r="H108" s="219"/>
      <c r="I108" s="220"/>
      <c r="J108" s="169">
        <f>SUM(J109)</f>
        <v>0</v>
      </c>
      <c r="K108" s="176">
        <f>SUM(K109)</f>
        <v>0</v>
      </c>
    </row>
    <row r="109" spans="1:11" s="10" customFormat="1">
      <c r="A109" s="71"/>
      <c r="B109" s="20" t="s">
        <v>263</v>
      </c>
      <c r="C109" s="39" t="s">
        <v>12</v>
      </c>
      <c r="D109" s="40" t="s">
        <v>38</v>
      </c>
      <c r="E109" s="40" t="s">
        <v>12</v>
      </c>
      <c r="F109" s="41" t="s">
        <v>44</v>
      </c>
      <c r="G109" s="80" t="s">
        <v>262</v>
      </c>
      <c r="H109" s="9" t="s">
        <v>111</v>
      </c>
      <c r="I109" s="9" t="s">
        <v>28</v>
      </c>
      <c r="J109" s="169"/>
      <c r="K109" s="176"/>
    </row>
    <row r="110" spans="1:11" s="10" customFormat="1" ht="37.5">
      <c r="A110" s="69" t="s">
        <v>209</v>
      </c>
      <c r="B110" s="19" t="s">
        <v>46</v>
      </c>
      <c r="C110" s="87" t="s">
        <v>12</v>
      </c>
      <c r="D110" s="88" t="s">
        <v>38</v>
      </c>
      <c r="E110" s="88" t="s">
        <v>7</v>
      </c>
      <c r="F110" s="89" t="s">
        <v>3</v>
      </c>
      <c r="G110" s="208"/>
      <c r="H110" s="209"/>
      <c r="I110" s="210"/>
      <c r="J110" s="168">
        <f>SUM(J111)</f>
        <v>0</v>
      </c>
      <c r="K110" s="176">
        <f>SUM(K111)</f>
        <v>0</v>
      </c>
    </row>
    <row r="111" spans="1:11" s="10" customFormat="1">
      <c r="A111" s="71"/>
      <c r="B111" s="20" t="s">
        <v>48</v>
      </c>
      <c r="C111" s="30" t="s">
        <v>12</v>
      </c>
      <c r="D111" s="31" t="s">
        <v>38</v>
      </c>
      <c r="E111" s="31" t="s">
        <v>7</v>
      </c>
      <c r="F111" s="32" t="s">
        <v>47</v>
      </c>
      <c r="G111" s="218"/>
      <c r="H111" s="219"/>
      <c r="I111" s="220"/>
      <c r="J111" s="169">
        <f>SUM(J112)</f>
        <v>0</v>
      </c>
      <c r="K111" s="176">
        <f>SUM(K112)</f>
        <v>0</v>
      </c>
    </row>
    <row r="112" spans="1:11" s="10" customFormat="1">
      <c r="A112" s="71"/>
      <c r="B112" s="20" t="s">
        <v>263</v>
      </c>
      <c r="C112" s="39" t="s">
        <v>12</v>
      </c>
      <c r="D112" s="40" t="s">
        <v>38</v>
      </c>
      <c r="E112" s="40" t="s">
        <v>7</v>
      </c>
      <c r="F112" s="41" t="s">
        <v>47</v>
      </c>
      <c r="G112" s="80" t="s">
        <v>262</v>
      </c>
      <c r="H112" s="9" t="s">
        <v>111</v>
      </c>
      <c r="I112" s="9" t="s">
        <v>28</v>
      </c>
      <c r="J112" s="169"/>
      <c r="K112" s="176"/>
    </row>
    <row r="113" spans="1:11" s="8" customFormat="1" ht="37.5">
      <c r="A113" s="69" t="s">
        <v>210</v>
      </c>
      <c r="B113" s="19" t="s">
        <v>49</v>
      </c>
      <c r="C113" s="87" t="s">
        <v>12</v>
      </c>
      <c r="D113" s="88" t="s">
        <v>38</v>
      </c>
      <c r="E113" s="88" t="s">
        <v>28</v>
      </c>
      <c r="F113" s="89" t="s">
        <v>3</v>
      </c>
      <c r="G113" s="208"/>
      <c r="H113" s="209"/>
      <c r="I113" s="210"/>
      <c r="J113" s="168">
        <f>SUM(J114)</f>
        <v>6961</v>
      </c>
      <c r="K113" s="175">
        <f>SUM(K114)</f>
        <v>3124.7</v>
      </c>
    </row>
    <row r="114" spans="1:11" s="10" customFormat="1" ht="33">
      <c r="A114" s="71"/>
      <c r="B114" s="20" t="s">
        <v>51</v>
      </c>
      <c r="C114" s="30" t="s">
        <v>12</v>
      </c>
      <c r="D114" s="31" t="s">
        <v>38</v>
      </c>
      <c r="E114" s="31" t="s">
        <v>28</v>
      </c>
      <c r="F114" s="32" t="s">
        <v>50</v>
      </c>
      <c r="G114" s="218"/>
      <c r="H114" s="219"/>
      <c r="I114" s="220"/>
      <c r="J114" s="169">
        <f>SUM(J115)</f>
        <v>6961</v>
      </c>
      <c r="K114" s="176">
        <f>SUM(K115)</f>
        <v>3124.7</v>
      </c>
    </row>
    <row r="115" spans="1:11" s="10" customFormat="1">
      <c r="A115" s="71"/>
      <c r="B115" s="20" t="s">
        <v>263</v>
      </c>
      <c r="C115" s="30" t="s">
        <v>12</v>
      </c>
      <c r="D115" s="31" t="s">
        <v>38</v>
      </c>
      <c r="E115" s="31" t="s">
        <v>28</v>
      </c>
      <c r="F115" s="32" t="s">
        <v>50</v>
      </c>
      <c r="G115" s="80" t="s">
        <v>262</v>
      </c>
      <c r="H115" s="9" t="s">
        <v>111</v>
      </c>
      <c r="I115" s="9" t="s">
        <v>28</v>
      </c>
      <c r="J115" s="169">
        <v>6961</v>
      </c>
      <c r="K115" s="176">
        <v>3124.7</v>
      </c>
    </row>
    <row r="116" spans="1:11" s="8" customFormat="1" ht="37.5">
      <c r="A116" s="69" t="s">
        <v>211</v>
      </c>
      <c r="B116" s="19" t="s">
        <v>53</v>
      </c>
      <c r="C116" s="87" t="s">
        <v>12</v>
      </c>
      <c r="D116" s="88" t="s">
        <v>38</v>
      </c>
      <c r="E116" s="88" t="s">
        <v>52</v>
      </c>
      <c r="F116" s="89" t="s">
        <v>3</v>
      </c>
      <c r="G116" s="209"/>
      <c r="H116" s="209"/>
      <c r="I116" s="210"/>
      <c r="J116" s="168">
        <f>SUM(J117)</f>
        <v>7410</v>
      </c>
      <c r="K116" s="175">
        <f>SUM(K117)</f>
        <v>3328.1</v>
      </c>
    </row>
    <row r="117" spans="1:11" s="10" customFormat="1" ht="33">
      <c r="A117" s="71"/>
      <c r="B117" s="73" t="s">
        <v>55</v>
      </c>
      <c r="C117" s="30" t="s">
        <v>12</v>
      </c>
      <c r="D117" s="31" t="s">
        <v>38</v>
      </c>
      <c r="E117" s="31" t="s">
        <v>52</v>
      </c>
      <c r="F117" s="32" t="s">
        <v>54</v>
      </c>
      <c r="G117" s="219"/>
      <c r="H117" s="219"/>
      <c r="I117" s="220"/>
      <c r="J117" s="169">
        <f>SUM(J118)</f>
        <v>7410</v>
      </c>
      <c r="K117" s="176">
        <f>SUM(K118)</f>
        <v>3328.1</v>
      </c>
    </row>
    <row r="118" spans="1:11" s="10" customFormat="1">
      <c r="A118" s="71"/>
      <c r="B118" s="20" t="s">
        <v>263</v>
      </c>
      <c r="C118" s="30" t="s">
        <v>12</v>
      </c>
      <c r="D118" s="31" t="s">
        <v>38</v>
      </c>
      <c r="E118" s="31" t="s">
        <v>52</v>
      </c>
      <c r="F118" s="32" t="s">
        <v>54</v>
      </c>
      <c r="G118" s="80" t="s">
        <v>262</v>
      </c>
      <c r="H118" s="9" t="s">
        <v>111</v>
      </c>
      <c r="I118" s="9" t="s">
        <v>28</v>
      </c>
      <c r="J118" s="169">
        <v>7410</v>
      </c>
      <c r="K118" s="176">
        <v>3328.1</v>
      </c>
    </row>
    <row r="119" spans="1:11" s="10" customFormat="1" ht="37.5">
      <c r="A119" s="69" t="s">
        <v>212</v>
      </c>
      <c r="B119" s="19" t="s">
        <v>56</v>
      </c>
      <c r="C119" s="87" t="s">
        <v>12</v>
      </c>
      <c r="D119" s="88" t="s">
        <v>38</v>
      </c>
      <c r="E119" s="88" t="s">
        <v>8</v>
      </c>
      <c r="F119" s="89" t="s">
        <v>3</v>
      </c>
      <c r="G119" s="208"/>
      <c r="H119" s="209"/>
      <c r="I119" s="210"/>
      <c r="J119" s="168">
        <f>SUM(J120)</f>
        <v>20884</v>
      </c>
      <c r="K119" s="176">
        <f>SUM(K120)</f>
        <v>9946</v>
      </c>
    </row>
    <row r="120" spans="1:11" s="10" customFormat="1" ht="33">
      <c r="A120" s="71"/>
      <c r="B120" s="20" t="s">
        <v>58</v>
      </c>
      <c r="C120" s="30" t="s">
        <v>12</v>
      </c>
      <c r="D120" s="31" t="s">
        <v>38</v>
      </c>
      <c r="E120" s="31" t="s">
        <v>8</v>
      </c>
      <c r="F120" s="32" t="s">
        <v>57</v>
      </c>
      <c r="G120" s="218"/>
      <c r="H120" s="219"/>
      <c r="I120" s="220"/>
      <c r="J120" s="169">
        <f>SUM(J121)</f>
        <v>20884</v>
      </c>
      <c r="K120" s="176">
        <f>SUM(K121)</f>
        <v>9946</v>
      </c>
    </row>
    <row r="121" spans="1:11" s="10" customFormat="1">
      <c r="A121" s="71"/>
      <c r="B121" s="20" t="s">
        <v>263</v>
      </c>
      <c r="C121" s="30" t="s">
        <v>12</v>
      </c>
      <c r="D121" s="31" t="s">
        <v>38</v>
      </c>
      <c r="E121" s="31" t="s">
        <v>8</v>
      </c>
      <c r="F121" s="32" t="s">
        <v>57</v>
      </c>
      <c r="G121" s="80" t="s">
        <v>262</v>
      </c>
      <c r="H121" s="9" t="s">
        <v>111</v>
      </c>
      <c r="I121" s="9" t="s">
        <v>28</v>
      </c>
      <c r="J121" s="169">
        <v>20884</v>
      </c>
      <c r="K121" s="176">
        <v>9946</v>
      </c>
    </row>
    <row r="122" spans="1:11" s="8" customFormat="1" ht="37.5">
      <c r="A122" s="69" t="s">
        <v>213</v>
      </c>
      <c r="B122" s="19" t="s">
        <v>60</v>
      </c>
      <c r="C122" s="87" t="s">
        <v>12</v>
      </c>
      <c r="D122" s="88" t="s">
        <v>38</v>
      </c>
      <c r="E122" s="88" t="s">
        <v>59</v>
      </c>
      <c r="F122" s="89" t="s">
        <v>3</v>
      </c>
      <c r="G122" s="208"/>
      <c r="H122" s="209"/>
      <c r="I122" s="210"/>
      <c r="J122" s="168">
        <f>SUM(J123)</f>
        <v>8.9</v>
      </c>
      <c r="K122" s="175">
        <f>SUM(K123)</f>
        <v>8.9</v>
      </c>
    </row>
    <row r="123" spans="1:11" s="10" customFormat="1" ht="33">
      <c r="A123" s="71"/>
      <c r="B123" s="20" t="s">
        <v>62</v>
      </c>
      <c r="C123" s="30" t="s">
        <v>12</v>
      </c>
      <c r="D123" s="31" t="s">
        <v>38</v>
      </c>
      <c r="E123" s="31" t="s">
        <v>59</v>
      </c>
      <c r="F123" s="32" t="s">
        <v>61</v>
      </c>
      <c r="G123" s="218"/>
      <c r="H123" s="219"/>
      <c r="I123" s="220"/>
      <c r="J123" s="169">
        <f>SUM(J124)</f>
        <v>8.9</v>
      </c>
      <c r="K123" s="176">
        <f>SUM(K124)</f>
        <v>8.9</v>
      </c>
    </row>
    <row r="124" spans="1:11" s="10" customFormat="1">
      <c r="A124" s="71"/>
      <c r="B124" s="20" t="s">
        <v>263</v>
      </c>
      <c r="C124" s="30" t="s">
        <v>12</v>
      </c>
      <c r="D124" s="31" t="s">
        <v>38</v>
      </c>
      <c r="E124" s="31" t="s">
        <v>59</v>
      </c>
      <c r="F124" s="32" t="s">
        <v>61</v>
      </c>
      <c r="G124" s="80" t="s">
        <v>262</v>
      </c>
      <c r="H124" s="9" t="s">
        <v>111</v>
      </c>
      <c r="I124" s="9" t="s">
        <v>28</v>
      </c>
      <c r="J124" s="169">
        <v>8.9</v>
      </c>
      <c r="K124" s="176">
        <v>8.9</v>
      </c>
    </row>
    <row r="125" spans="1:11" s="8" customFormat="1" ht="37.5">
      <c r="A125" s="69" t="s">
        <v>214</v>
      </c>
      <c r="B125" s="48" t="s">
        <v>64</v>
      </c>
      <c r="C125" s="87" t="s">
        <v>12</v>
      </c>
      <c r="D125" s="88" t="s">
        <v>38</v>
      </c>
      <c r="E125" s="88" t="s">
        <v>63</v>
      </c>
      <c r="F125" s="89" t="s">
        <v>3</v>
      </c>
      <c r="G125" s="208"/>
      <c r="H125" s="209"/>
      <c r="I125" s="210"/>
      <c r="J125" s="168">
        <f>SUM(J126)</f>
        <v>110.8</v>
      </c>
      <c r="K125" s="175">
        <f>SUM(K126)</f>
        <v>110.8</v>
      </c>
    </row>
    <row r="126" spans="1:11" s="10" customFormat="1" ht="49.5">
      <c r="A126" s="71"/>
      <c r="B126" s="20" t="s">
        <v>66</v>
      </c>
      <c r="C126" s="30" t="s">
        <v>12</v>
      </c>
      <c r="D126" s="31" t="s">
        <v>38</v>
      </c>
      <c r="E126" s="31" t="s">
        <v>63</v>
      </c>
      <c r="F126" s="32" t="s">
        <v>65</v>
      </c>
      <c r="G126" s="218"/>
      <c r="H126" s="219"/>
      <c r="I126" s="220"/>
      <c r="J126" s="169">
        <f>SUM(J127)</f>
        <v>110.8</v>
      </c>
      <c r="K126" s="176">
        <f>SUM(K127)</f>
        <v>110.8</v>
      </c>
    </row>
    <row r="127" spans="1:11" s="10" customFormat="1">
      <c r="A127" s="71"/>
      <c r="B127" s="20" t="s">
        <v>263</v>
      </c>
      <c r="C127" s="30" t="s">
        <v>12</v>
      </c>
      <c r="D127" s="31" t="s">
        <v>38</v>
      </c>
      <c r="E127" s="31" t="s">
        <v>63</v>
      </c>
      <c r="F127" s="32" t="s">
        <v>65</v>
      </c>
      <c r="G127" s="80" t="s">
        <v>262</v>
      </c>
      <c r="H127" s="9" t="s">
        <v>111</v>
      </c>
      <c r="I127" s="9" t="s">
        <v>28</v>
      </c>
      <c r="J127" s="169">
        <v>110.8</v>
      </c>
      <c r="K127" s="176">
        <v>110.8</v>
      </c>
    </row>
    <row r="128" spans="1:11" s="8" customFormat="1" ht="93.75">
      <c r="A128" s="69" t="s">
        <v>331</v>
      </c>
      <c r="B128" s="48" t="s">
        <v>332</v>
      </c>
      <c r="C128" s="87" t="s">
        <v>12</v>
      </c>
      <c r="D128" s="88" t="s">
        <v>38</v>
      </c>
      <c r="E128" s="88" t="s">
        <v>67</v>
      </c>
      <c r="F128" s="89" t="s">
        <v>3</v>
      </c>
      <c r="G128" s="208"/>
      <c r="H128" s="209"/>
      <c r="I128" s="210"/>
      <c r="J128" s="168">
        <f>SUM(J129)</f>
        <v>4131</v>
      </c>
      <c r="K128" s="175">
        <f>SUM(K129)</f>
        <v>748.9</v>
      </c>
    </row>
    <row r="129" spans="1:11" s="10" customFormat="1" ht="82.5">
      <c r="A129" s="71"/>
      <c r="B129" s="20" t="s">
        <v>333</v>
      </c>
      <c r="C129" s="30" t="s">
        <v>12</v>
      </c>
      <c r="D129" s="31" t="s">
        <v>38</v>
      </c>
      <c r="E129" s="31" t="s">
        <v>67</v>
      </c>
      <c r="F129" s="32" t="s">
        <v>334</v>
      </c>
      <c r="G129" s="218"/>
      <c r="H129" s="219"/>
      <c r="I129" s="220"/>
      <c r="J129" s="169">
        <f>SUM(J130)</f>
        <v>4131</v>
      </c>
      <c r="K129" s="176">
        <f>SUM(K130)</f>
        <v>748.9</v>
      </c>
    </row>
    <row r="130" spans="1:11" s="10" customFormat="1">
      <c r="A130" s="71"/>
      <c r="B130" s="20" t="s">
        <v>263</v>
      </c>
      <c r="C130" s="30" t="s">
        <v>12</v>
      </c>
      <c r="D130" s="31" t="s">
        <v>38</v>
      </c>
      <c r="E130" s="31" t="s">
        <v>67</v>
      </c>
      <c r="F130" s="32" t="s">
        <v>334</v>
      </c>
      <c r="G130" s="80" t="s">
        <v>262</v>
      </c>
      <c r="H130" s="9" t="s">
        <v>111</v>
      </c>
      <c r="I130" s="9" t="s">
        <v>28</v>
      </c>
      <c r="J130" s="169">
        <v>4131</v>
      </c>
      <c r="K130" s="176">
        <v>748.9</v>
      </c>
    </row>
    <row r="131" spans="1:11" s="2" customFormat="1" ht="56.25">
      <c r="A131" s="67" t="s">
        <v>121</v>
      </c>
      <c r="B131" s="17" t="s">
        <v>69</v>
      </c>
      <c r="C131" s="24" t="s">
        <v>7</v>
      </c>
      <c r="D131" s="25" t="s">
        <v>68</v>
      </c>
      <c r="E131" s="25" t="s">
        <v>2</v>
      </c>
      <c r="F131" s="26" t="s">
        <v>3</v>
      </c>
      <c r="G131" s="205"/>
      <c r="H131" s="206"/>
      <c r="I131" s="207"/>
      <c r="J131" s="166">
        <f>SUM(J132)</f>
        <v>11267</v>
      </c>
      <c r="K131" s="174">
        <f>SUM(K132)</f>
        <v>5239.3999999999996</v>
      </c>
    </row>
    <row r="132" spans="1:11" s="2" customFormat="1">
      <c r="A132" s="68" t="s">
        <v>215</v>
      </c>
      <c r="B132" s="18" t="s">
        <v>71</v>
      </c>
      <c r="C132" s="27" t="s">
        <v>7</v>
      </c>
      <c r="D132" s="28" t="s">
        <v>70</v>
      </c>
      <c r="E132" s="28" t="s">
        <v>2</v>
      </c>
      <c r="F132" s="29" t="s">
        <v>3</v>
      </c>
      <c r="G132" s="205"/>
      <c r="H132" s="206"/>
      <c r="I132" s="207"/>
      <c r="J132" s="167">
        <f>SUM(J133+J136+J139+J142+J145)</f>
        <v>11267</v>
      </c>
      <c r="K132" s="174">
        <f>SUM(K133+K136+K139+K142+K145)</f>
        <v>5239.3999999999996</v>
      </c>
    </row>
    <row r="133" spans="1:11" s="8" customFormat="1" ht="32.25" customHeight="1">
      <c r="A133" s="69" t="s">
        <v>216</v>
      </c>
      <c r="B133" s="19" t="s">
        <v>72</v>
      </c>
      <c r="C133" s="87" t="s">
        <v>7</v>
      </c>
      <c r="D133" s="88" t="s">
        <v>70</v>
      </c>
      <c r="E133" s="88" t="s">
        <v>1</v>
      </c>
      <c r="F133" s="89" t="s">
        <v>3</v>
      </c>
      <c r="G133" s="208"/>
      <c r="H133" s="209"/>
      <c r="I133" s="210"/>
      <c r="J133" s="168">
        <f>SUM(J134)</f>
        <v>7000</v>
      </c>
      <c r="K133" s="175">
        <f>SUM(K134)</f>
        <v>2918.2</v>
      </c>
    </row>
    <row r="134" spans="1:11" s="10" customFormat="1" ht="33">
      <c r="A134" s="70"/>
      <c r="B134" s="20" t="s">
        <v>74</v>
      </c>
      <c r="C134" s="30" t="s">
        <v>7</v>
      </c>
      <c r="D134" s="31" t="s">
        <v>70</v>
      </c>
      <c r="E134" s="31" t="s">
        <v>1</v>
      </c>
      <c r="F134" s="32" t="s">
        <v>73</v>
      </c>
      <c r="G134" s="218"/>
      <c r="H134" s="219"/>
      <c r="I134" s="220"/>
      <c r="J134" s="169">
        <f>SUM(J135)</f>
        <v>7000</v>
      </c>
      <c r="K134" s="176">
        <f>SUM(K135)</f>
        <v>2918.2</v>
      </c>
    </row>
    <row r="135" spans="1:11" s="10" customFormat="1">
      <c r="A135" s="70"/>
      <c r="B135" s="20" t="s">
        <v>263</v>
      </c>
      <c r="C135" s="30" t="s">
        <v>7</v>
      </c>
      <c r="D135" s="31" t="s">
        <v>70</v>
      </c>
      <c r="E135" s="31" t="s">
        <v>1</v>
      </c>
      <c r="F135" s="32" t="s">
        <v>73</v>
      </c>
      <c r="G135" s="80" t="s">
        <v>262</v>
      </c>
      <c r="H135" s="9" t="s">
        <v>111</v>
      </c>
      <c r="I135" s="9" t="s">
        <v>1</v>
      </c>
      <c r="J135" s="169">
        <v>7000</v>
      </c>
      <c r="K135" s="176">
        <v>2918.2</v>
      </c>
    </row>
    <row r="136" spans="1:11" s="8" customFormat="1" ht="37.5">
      <c r="A136" s="69" t="s">
        <v>217</v>
      </c>
      <c r="B136" s="19" t="s">
        <v>75</v>
      </c>
      <c r="C136" s="87" t="s">
        <v>7</v>
      </c>
      <c r="D136" s="88" t="s">
        <v>70</v>
      </c>
      <c r="E136" s="88" t="s">
        <v>12</v>
      </c>
      <c r="F136" s="89" t="s">
        <v>3</v>
      </c>
      <c r="G136" s="208"/>
      <c r="H136" s="209"/>
      <c r="I136" s="210"/>
      <c r="J136" s="168">
        <f>SUM(J137)</f>
        <v>500</v>
      </c>
      <c r="K136" s="175">
        <f>SUM(K137)</f>
        <v>157.1</v>
      </c>
    </row>
    <row r="137" spans="1:11" s="10" customFormat="1" ht="17.25" customHeight="1">
      <c r="A137" s="70"/>
      <c r="B137" s="20" t="s">
        <v>77</v>
      </c>
      <c r="C137" s="30" t="s">
        <v>7</v>
      </c>
      <c r="D137" s="31" t="s">
        <v>70</v>
      </c>
      <c r="E137" s="31" t="s">
        <v>12</v>
      </c>
      <c r="F137" s="32" t="s">
        <v>76</v>
      </c>
      <c r="G137" s="218"/>
      <c r="H137" s="219"/>
      <c r="I137" s="220"/>
      <c r="J137" s="169">
        <f>SUM(J138)</f>
        <v>500</v>
      </c>
      <c r="K137" s="176">
        <f>SUM(K138)</f>
        <v>157.1</v>
      </c>
    </row>
    <row r="138" spans="1:11" s="10" customFormat="1">
      <c r="A138" s="70"/>
      <c r="B138" s="20" t="s">
        <v>263</v>
      </c>
      <c r="C138" s="30" t="s">
        <v>7</v>
      </c>
      <c r="D138" s="31" t="s">
        <v>70</v>
      </c>
      <c r="E138" s="31" t="s">
        <v>12</v>
      </c>
      <c r="F138" s="32" t="s">
        <v>76</v>
      </c>
      <c r="G138" s="80" t="s">
        <v>262</v>
      </c>
      <c r="H138" s="9" t="s">
        <v>111</v>
      </c>
      <c r="I138" s="9" t="s">
        <v>7</v>
      </c>
      <c r="J138" s="169">
        <v>500</v>
      </c>
      <c r="K138" s="176">
        <v>157.1</v>
      </c>
    </row>
    <row r="139" spans="1:11" s="8" customFormat="1" ht="37.5">
      <c r="A139" s="69" t="s">
        <v>218</v>
      </c>
      <c r="B139" s="19" t="s">
        <v>78</v>
      </c>
      <c r="C139" s="87" t="s">
        <v>7</v>
      </c>
      <c r="D139" s="88" t="s">
        <v>70</v>
      </c>
      <c r="E139" s="88" t="s">
        <v>7</v>
      </c>
      <c r="F139" s="89" t="s">
        <v>3</v>
      </c>
      <c r="G139" s="208"/>
      <c r="H139" s="209"/>
      <c r="I139" s="210"/>
      <c r="J139" s="168">
        <f>SUM(J140)</f>
        <v>1750</v>
      </c>
      <c r="K139" s="175">
        <f>SUM(K140)</f>
        <v>809.3</v>
      </c>
    </row>
    <row r="140" spans="1:11" s="10" customFormat="1" ht="33">
      <c r="A140" s="70"/>
      <c r="B140" s="20" t="s">
        <v>80</v>
      </c>
      <c r="C140" s="30" t="s">
        <v>7</v>
      </c>
      <c r="D140" s="31" t="s">
        <v>70</v>
      </c>
      <c r="E140" s="31" t="s">
        <v>7</v>
      </c>
      <c r="F140" s="32" t="s">
        <v>79</v>
      </c>
      <c r="G140" s="218"/>
      <c r="H140" s="219"/>
      <c r="I140" s="220"/>
      <c r="J140" s="169">
        <f>SUM(J141)</f>
        <v>1750</v>
      </c>
      <c r="K140" s="176">
        <f>SUM(K141)</f>
        <v>809.3</v>
      </c>
    </row>
    <row r="141" spans="1:11" s="10" customFormat="1">
      <c r="A141" s="70"/>
      <c r="B141" s="20" t="s">
        <v>263</v>
      </c>
      <c r="C141" s="30" t="s">
        <v>7</v>
      </c>
      <c r="D141" s="31" t="s">
        <v>70</v>
      </c>
      <c r="E141" s="31" t="s">
        <v>7</v>
      </c>
      <c r="F141" s="32" t="s">
        <v>79</v>
      </c>
      <c r="G141" s="80" t="s">
        <v>262</v>
      </c>
      <c r="H141" s="9" t="s">
        <v>111</v>
      </c>
      <c r="I141" s="9" t="s">
        <v>7</v>
      </c>
      <c r="J141" s="169">
        <v>1750</v>
      </c>
      <c r="K141" s="176">
        <v>809.3</v>
      </c>
    </row>
    <row r="142" spans="1:11" s="8" customFormat="1" ht="37.5">
      <c r="A142" s="69" t="s">
        <v>219</v>
      </c>
      <c r="B142" s="19" t="s">
        <v>81</v>
      </c>
      <c r="C142" s="87" t="s">
        <v>7</v>
      </c>
      <c r="D142" s="88" t="s">
        <v>70</v>
      </c>
      <c r="E142" s="88" t="s">
        <v>28</v>
      </c>
      <c r="F142" s="89" t="s">
        <v>3</v>
      </c>
      <c r="G142" s="208"/>
      <c r="H142" s="209"/>
      <c r="I142" s="210"/>
      <c r="J142" s="168">
        <f>SUM(J143)</f>
        <v>1873</v>
      </c>
      <c r="K142" s="175">
        <f>SUM(K143)</f>
        <v>1318.8</v>
      </c>
    </row>
    <row r="143" spans="1:11" s="10" customFormat="1" ht="49.5">
      <c r="A143" s="70"/>
      <c r="B143" s="20" t="s">
        <v>83</v>
      </c>
      <c r="C143" s="39" t="s">
        <v>7</v>
      </c>
      <c r="D143" s="40" t="s">
        <v>70</v>
      </c>
      <c r="E143" s="40" t="s">
        <v>28</v>
      </c>
      <c r="F143" s="41" t="s">
        <v>82</v>
      </c>
      <c r="G143" s="218"/>
      <c r="H143" s="219"/>
      <c r="I143" s="220"/>
      <c r="J143" s="169">
        <f>SUM(J144)</f>
        <v>1873</v>
      </c>
      <c r="K143" s="176">
        <f>SUM(K144)</f>
        <v>1318.8</v>
      </c>
    </row>
    <row r="144" spans="1:11" s="10" customFormat="1">
      <c r="A144" s="70"/>
      <c r="B144" s="20" t="s">
        <v>263</v>
      </c>
      <c r="C144" s="30" t="s">
        <v>7</v>
      </c>
      <c r="D144" s="31" t="s">
        <v>70</v>
      </c>
      <c r="E144" s="31" t="s">
        <v>28</v>
      </c>
      <c r="F144" s="32" t="s">
        <v>82</v>
      </c>
      <c r="G144" s="80" t="s">
        <v>262</v>
      </c>
      <c r="H144" s="9" t="s">
        <v>111</v>
      </c>
      <c r="I144" s="9" t="s">
        <v>7</v>
      </c>
      <c r="J144" s="169">
        <v>1873</v>
      </c>
      <c r="K144" s="176">
        <v>1318.8</v>
      </c>
    </row>
    <row r="145" spans="1:11" s="8" customFormat="1" ht="37.5">
      <c r="A145" s="69" t="s">
        <v>220</v>
      </c>
      <c r="B145" s="19" t="s">
        <v>84</v>
      </c>
      <c r="C145" s="87" t="s">
        <v>7</v>
      </c>
      <c r="D145" s="88" t="s">
        <v>70</v>
      </c>
      <c r="E145" s="88" t="s">
        <v>52</v>
      </c>
      <c r="F145" s="89" t="s">
        <v>3</v>
      </c>
      <c r="G145" s="208"/>
      <c r="H145" s="209"/>
      <c r="I145" s="210"/>
      <c r="J145" s="168">
        <f>SUM(J146)</f>
        <v>144</v>
      </c>
      <c r="K145" s="175">
        <f>SUM(K146)</f>
        <v>36</v>
      </c>
    </row>
    <row r="146" spans="1:11" s="10" customFormat="1">
      <c r="A146" s="70"/>
      <c r="B146" s="20" t="s">
        <v>86</v>
      </c>
      <c r="C146" s="30" t="s">
        <v>7</v>
      </c>
      <c r="D146" s="31" t="s">
        <v>70</v>
      </c>
      <c r="E146" s="31" t="s">
        <v>52</v>
      </c>
      <c r="F146" s="32" t="s">
        <v>85</v>
      </c>
      <c r="G146" s="218"/>
      <c r="H146" s="219"/>
      <c r="I146" s="220"/>
      <c r="J146" s="169">
        <f>SUM(J147)</f>
        <v>144</v>
      </c>
      <c r="K146" s="176">
        <f>SUM(K147)</f>
        <v>36</v>
      </c>
    </row>
    <row r="147" spans="1:11" s="10" customFormat="1" ht="33">
      <c r="A147" s="70"/>
      <c r="B147" s="20" t="s">
        <v>265</v>
      </c>
      <c r="C147" s="30" t="s">
        <v>7</v>
      </c>
      <c r="D147" s="31" t="s">
        <v>70</v>
      </c>
      <c r="E147" s="31" t="s">
        <v>52</v>
      </c>
      <c r="F147" s="32" t="s">
        <v>85</v>
      </c>
      <c r="G147" s="80" t="s">
        <v>264</v>
      </c>
      <c r="H147" s="9" t="s">
        <v>111</v>
      </c>
      <c r="I147" s="9" t="s">
        <v>8</v>
      </c>
      <c r="J147" s="169">
        <v>144</v>
      </c>
      <c r="K147" s="176">
        <v>36</v>
      </c>
    </row>
    <row r="148" spans="1:11" s="2" customFormat="1" ht="56.25">
      <c r="A148" s="67" t="s">
        <v>124</v>
      </c>
      <c r="B148" s="17" t="s">
        <v>87</v>
      </c>
      <c r="C148" s="24" t="s">
        <v>28</v>
      </c>
      <c r="D148" s="25" t="s">
        <v>68</v>
      </c>
      <c r="E148" s="25" t="s">
        <v>2</v>
      </c>
      <c r="F148" s="26" t="s">
        <v>3</v>
      </c>
      <c r="G148" s="205"/>
      <c r="H148" s="206"/>
      <c r="I148" s="207"/>
      <c r="J148" s="166">
        <f t="shared" ref="J148:K151" si="1">SUM(J149)</f>
        <v>330</v>
      </c>
      <c r="K148" s="174">
        <f t="shared" si="1"/>
        <v>0</v>
      </c>
    </row>
    <row r="149" spans="1:11" s="2" customFormat="1" ht="37.5">
      <c r="A149" s="68" t="s">
        <v>221</v>
      </c>
      <c r="B149" s="18" t="s">
        <v>88</v>
      </c>
      <c r="C149" s="45" t="s">
        <v>28</v>
      </c>
      <c r="D149" s="46" t="s">
        <v>70</v>
      </c>
      <c r="E149" s="46" t="s">
        <v>2</v>
      </c>
      <c r="F149" s="47" t="s">
        <v>3</v>
      </c>
      <c r="G149" s="205"/>
      <c r="H149" s="206"/>
      <c r="I149" s="207"/>
      <c r="J149" s="167">
        <f t="shared" si="1"/>
        <v>330</v>
      </c>
      <c r="K149" s="174">
        <f t="shared" si="1"/>
        <v>0</v>
      </c>
    </row>
    <row r="150" spans="1:11" s="8" customFormat="1" ht="56.25">
      <c r="A150" s="69" t="s">
        <v>222</v>
      </c>
      <c r="B150" s="19" t="s">
        <v>89</v>
      </c>
      <c r="C150" s="87" t="s">
        <v>28</v>
      </c>
      <c r="D150" s="88" t="s">
        <v>70</v>
      </c>
      <c r="E150" s="88" t="s">
        <v>1</v>
      </c>
      <c r="F150" s="89" t="s">
        <v>3</v>
      </c>
      <c r="G150" s="208"/>
      <c r="H150" s="209"/>
      <c r="I150" s="210"/>
      <c r="J150" s="168">
        <f t="shared" si="1"/>
        <v>330</v>
      </c>
      <c r="K150" s="175">
        <f t="shared" si="1"/>
        <v>0</v>
      </c>
    </row>
    <row r="151" spans="1:11" s="10" customFormat="1" ht="33">
      <c r="A151" s="72"/>
      <c r="B151" s="20" t="s">
        <v>91</v>
      </c>
      <c r="C151" s="30" t="s">
        <v>28</v>
      </c>
      <c r="D151" s="31" t="s">
        <v>70</v>
      </c>
      <c r="E151" s="31" t="s">
        <v>1</v>
      </c>
      <c r="F151" s="32" t="s">
        <v>90</v>
      </c>
      <c r="G151" s="218"/>
      <c r="H151" s="219"/>
      <c r="I151" s="220"/>
      <c r="J151" s="169">
        <f>SUM(J152)</f>
        <v>330</v>
      </c>
      <c r="K151" s="176">
        <f t="shared" si="1"/>
        <v>0</v>
      </c>
    </row>
    <row r="152" spans="1:11" s="10" customFormat="1">
      <c r="A152" s="72"/>
      <c r="B152" s="20" t="s">
        <v>258</v>
      </c>
      <c r="C152" s="30" t="s">
        <v>28</v>
      </c>
      <c r="D152" s="31" t="s">
        <v>70</v>
      </c>
      <c r="E152" s="31" t="s">
        <v>1</v>
      </c>
      <c r="F152" s="32" t="s">
        <v>90</v>
      </c>
      <c r="G152" s="80" t="s">
        <v>259</v>
      </c>
      <c r="H152" s="9" t="s">
        <v>28</v>
      </c>
      <c r="I152" s="9" t="s">
        <v>127</v>
      </c>
      <c r="J152" s="169">
        <v>330</v>
      </c>
      <c r="K152" s="176"/>
    </row>
    <row r="153" spans="1:11" s="2" customFormat="1" ht="112.5">
      <c r="A153" s="67" t="s">
        <v>30</v>
      </c>
      <c r="B153" s="17" t="s">
        <v>92</v>
      </c>
      <c r="C153" s="24" t="s">
        <v>52</v>
      </c>
      <c r="D153" s="25" t="s">
        <v>68</v>
      </c>
      <c r="E153" s="25" t="s">
        <v>2</v>
      </c>
      <c r="F153" s="26" t="s">
        <v>3</v>
      </c>
      <c r="G153" s="205"/>
      <c r="H153" s="206"/>
      <c r="I153" s="207"/>
      <c r="J153" s="166">
        <f t="shared" ref="J153:K156" si="2">SUM(J154)</f>
        <v>5115</v>
      </c>
      <c r="K153" s="174">
        <f t="shared" si="2"/>
        <v>427</v>
      </c>
    </row>
    <row r="154" spans="1:11" s="2" customFormat="1" ht="80.25" customHeight="1">
      <c r="A154" s="68" t="s">
        <v>223</v>
      </c>
      <c r="B154" s="18" t="s">
        <v>93</v>
      </c>
      <c r="C154" s="81" t="s">
        <v>52</v>
      </c>
      <c r="D154" s="82" t="s">
        <v>70</v>
      </c>
      <c r="E154" s="82" t="s">
        <v>2</v>
      </c>
      <c r="F154" s="83" t="s">
        <v>3</v>
      </c>
      <c r="G154" s="205"/>
      <c r="H154" s="206"/>
      <c r="I154" s="207"/>
      <c r="J154" s="167">
        <f t="shared" si="2"/>
        <v>5115</v>
      </c>
      <c r="K154" s="174">
        <f t="shared" si="2"/>
        <v>427</v>
      </c>
    </row>
    <row r="155" spans="1:11" s="8" customFormat="1" ht="75">
      <c r="A155" s="69" t="s">
        <v>224</v>
      </c>
      <c r="B155" s="19" t="s">
        <v>94</v>
      </c>
      <c r="C155" s="95" t="s">
        <v>52</v>
      </c>
      <c r="D155" s="93" t="s">
        <v>70</v>
      </c>
      <c r="E155" s="93" t="s">
        <v>1</v>
      </c>
      <c r="F155" s="94" t="s">
        <v>3</v>
      </c>
      <c r="G155" s="208"/>
      <c r="H155" s="209"/>
      <c r="I155" s="210"/>
      <c r="J155" s="168">
        <f t="shared" si="2"/>
        <v>5115</v>
      </c>
      <c r="K155" s="175">
        <f t="shared" si="2"/>
        <v>427</v>
      </c>
    </row>
    <row r="156" spans="1:11" s="10" customFormat="1" ht="49.5">
      <c r="A156" s="70"/>
      <c r="B156" s="20" t="s">
        <v>96</v>
      </c>
      <c r="C156" s="49" t="s">
        <v>52</v>
      </c>
      <c r="D156" s="50" t="s">
        <v>70</v>
      </c>
      <c r="E156" s="50" t="s">
        <v>1</v>
      </c>
      <c r="F156" s="51" t="s">
        <v>95</v>
      </c>
      <c r="G156" s="218"/>
      <c r="H156" s="219"/>
      <c r="I156" s="220"/>
      <c r="J156" s="169">
        <f t="shared" si="2"/>
        <v>5115</v>
      </c>
      <c r="K156" s="176">
        <f t="shared" si="2"/>
        <v>427</v>
      </c>
    </row>
    <row r="157" spans="1:11" s="10" customFormat="1">
      <c r="A157" s="70"/>
      <c r="B157" s="20" t="s">
        <v>267</v>
      </c>
      <c r="C157" s="78" t="s">
        <v>52</v>
      </c>
      <c r="D157" s="79" t="s">
        <v>70</v>
      </c>
      <c r="E157" s="79" t="s">
        <v>1</v>
      </c>
      <c r="F157" s="80" t="s">
        <v>95</v>
      </c>
      <c r="G157" s="80" t="s">
        <v>266</v>
      </c>
      <c r="H157" s="9" t="s">
        <v>7</v>
      </c>
      <c r="I157" s="9" t="s">
        <v>67</v>
      </c>
      <c r="J157" s="169">
        <v>5115</v>
      </c>
      <c r="K157" s="176">
        <v>427</v>
      </c>
    </row>
    <row r="158" spans="1:11" s="2" customFormat="1" ht="56.25">
      <c r="A158" s="67" t="s">
        <v>225</v>
      </c>
      <c r="B158" s="17" t="s">
        <v>97</v>
      </c>
      <c r="C158" s="84" t="s">
        <v>8</v>
      </c>
      <c r="D158" s="85" t="s">
        <v>68</v>
      </c>
      <c r="E158" s="85" t="s">
        <v>2</v>
      </c>
      <c r="F158" s="86" t="s">
        <v>3</v>
      </c>
      <c r="G158" s="205"/>
      <c r="H158" s="206"/>
      <c r="I158" s="207"/>
      <c r="J158" s="166">
        <f t="shared" ref="J158:K161" si="3">SUM(J159)</f>
        <v>825</v>
      </c>
      <c r="K158" s="174">
        <f t="shared" si="3"/>
        <v>311.89999999999998</v>
      </c>
    </row>
    <row r="159" spans="1:11" s="2" customFormat="1" ht="37.5">
      <c r="A159" s="68" t="s">
        <v>226</v>
      </c>
      <c r="B159" s="18" t="s">
        <v>99</v>
      </c>
      <c r="C159" s="81" t="s">
        <v>8</v>
      </c>
      <c r="D159" s="82" t="s">
        <v>70</v>
      </c>
      <c r="E159" s="82" t="s">
        <v>2</v>
      </c>
      <c r="F159" s="83" t="s">
        <v>98</v>
      </c>
      <c r="G159" s="206"/>
      <c r="H159" s="206"/>
      <c r="I159" s="207"/>
      <c r="J159" s="167">
        <f t="shared" si="3"/>
        <v>825</v>
      </c>
      <c r="K159" s="174">
        <f t="shared" si="3"/>
        <v>311.89999999999998</v>
      </c>
    </row>
    <row r="160" spans="1:11" s="8" customFormat="1" ht="93.75">
      <c r="A160" s="69" t="s">
        <v>227</v>
      </c>
      <c r="B160" s="19" t="s">
        <v>306</v>
      </c>
      <c r="C160" s="95" t="s">
        <v>8</v>
      </c>
      <c r="D160" s="93" t="s">
        <v>70</v>
      </c>
      <c r="E160" s="93" t="s">
        <v>1</v>
      </c>
      <c r="F160" s="94" t="s">
        <v>3</v>
      </c>
      <c r="G160" s="208"/>
      <c r="H160" s="209"/>
      <c r="I160" s="210"/>
      <c r="J160" s="168">
        <f t="shared" si="3"/>
        <v>825</v>
      </c>
      <c r="K160" s="175">
        <f t="shared" si="3"/>
        <v>311.89999999999998</v>
      </c>
    </row>
    <row r="161" spans="1:11" s="10" customFormat="1">
      <c r="A161" s="70"/>
      <c r="B161" s="20" t="s">
        <v>101</v>
      </c>
      <c r="C161" s="78" t="s">
        <v>8</v>
      </c>
      <c r="D161" s="79" t="s">
        <v>70</v>
      </c>
      <c r="E161" s="79" t="s">
        <v>1</v>
      </c>
      <c r="F161" s="80" t="s">
        <v>100</v>
      </c>
      <c r="G161" s="218"/>
      <c r="H161" s="219"/>
      <c r="I161" s="220"/>
      <c r="J161" s="169">
        <f t="shared" si="3"/>
        <v>825</v>
      </c>
      <c r="K161" s="176">
        <f t="shared" si="3"/>
        <v>311.89999999999998</v>
      </c>
    </row>
    <row r="162" spans="1:11" s="10" customFormat="1">
      <c r="A162" s="70"/>
      <c r="B162" s="20" t="s">
        <v>254</v>
      </c>
      <c r="C162" s="78" t="s">
        <v>8</v>
      </c>
      <c r="D162" s="79" t="s">
        <v>70</v>
      </c>
      <c r="E162" s="79" t="s">
        <v>1</v>
      </c>
      <c r="F162" s="80" t="s">
        <v>100</v>
      </c>
      <c r="G162" s="80" t="s">
        <v>255</v>
      </c>
      <c r="H162" s="9" t="s">
        <v>1</v>
      </c>
      <c r="I162" s="9" t="s">
        <v>130</v>
      </c>
      <c r="J162" s="169">
        <v>825</v>
      </c>
      <c r="K162" s="176">
        <v>311.89999999999998</v>
      </c>
    </row>
    <row r="163" spans="1:11" s="2" customFormat="1" ht="75">
      <c r="A163" s="67" t="s">
        <v>228</v>
      </c>
      <c r="B163" s="17" t="s">
        <v>103</v>
      </c>
      <c r="C163" s="84" t="s">
        <v>63</v>
      </c>
      <c r="D163" s="85" t="s">
        <v>68</v>
      </c>
      <c r="E163" s="85" t="s">
        <v>2</v>
      </c>
      <c r="F163" s="86" t="s">
        <v>3</v>
      </c>
      <c r="G163" s="205"/>
      <c r="H163" s="206"/>
      <c r="I163" s="207"/>
      <c r="J163" s="166">
        <f>SUM(J164+J168)</f>
        <v>36935.599999999999</v>
      </c>
      <c r="K163" s="174">
        <f>SUM(K164+K168)</f>
        <v>15840.8</v>
      </c>
    </row>
    <row r="164" spans="1:11" s="2" customFormat="1" ht="37.5">
      <c r="A164" s="68" t="s">
        <v>229</v>
      </c>
      <c r="B164" s="18" t="s">
        <v>104</v>
      </c>
      <c r="C164" s="81" t="s">
        <v>63</v>
      </c>
      <c r="D164" s="82" t="s">
        <v>70</v>
      </c>
      <c r="E164" s="82" t="s">
        <v>2</v>
      </c>
      <c r="F164" s="83" t="s">
        <v>3</v>
      </c>
      <c r="G164" s="205"/>
      <c r="H164" s="206"/>
      <c r="I164" s="207"/>
      <c r="J164" s="167">
        <f t="shared" ref="J164:K166" si="4">SUM(J165)</f>
        <v>5562</v>
      </c>
      <c r="K164" s="174">
        <f t="shared" si="4"/>
        <v>2478.5</v>
      </c>
    </row>
    <row r="165" spans="1:11" s="8" customFormat="1" ht="37.5">
      <c r="A165" s="69" t="s">
        <v>230</v>
      </c>
      <c r="B165" s="19" t="s">
        <v>346</v>
      </c>
      <c r="C165" s="95" t="s">
        <v>63</v>
      </c>
      <c r="D165" s="93" t="s">
        <v>70</v>
      </c>
      <c r="E165" s="93" t="s">
        <v>1</v>
      </c>
      <c r="F165" s="94" t="s">
        <v>3</v>
      </c>
      <c r="G165" s="208"/>
      <c r="H165" s="209"/>
      <c r="I165" s="210"/>
      <c r="J165" s="168">
        <f t="shared" si="4"/>
        <v>5562</v>
      </c>
      <c r="K165" s="175">
        <f t="shared" si="4"/>
        <v>2478.5</v>
      </c>
    </row>
    <row r="166" spans="1:11" s="10" customFormat="1" ht="33">
      <c r="A166" s="70"/>
      <c r="B166" s="20" t="s">
        <v>17</v>
      </c>
      <c r="C166" s="78" t="s">
        <v>63</v>
      </c>
      <c r="D166" s="79" t="s">
        <v>70</v>
      </c>
      <c r="E166" s="79" t="s">
        <v>1</v>
      </c>
      <c r="F166" s="80" t="s">
        <v>105</v>
      </c>
      <c r="G166" s="218"/>
      <c r="H166" s="219"/>
      <c r="I166" s="220"/>
      <c r="J166" s="169">
        <f t="shared" si="4"/>
        <v>5562</v>
      </c>
      <c r="K166" s="176">
        <f t="shared" si="4"/>
        <v>2478.5</v>
      </c>
    </row>
    <row r="167" spans="1:11" s="10" customFormat="1" ht="33">
      <c r="A167" s="70"/>
      <c r="B167" s="20" t="s">
        <v>265</v>
      </c>
      <c r="C167" s="78" t="s">
        <v>63</v>
      </c>
      <c r="D167" s="79" t="s">
        <v>70</v>
      </c>
      <c r="E167" s="79" t="s">
        <v>1</v>
      </c>
      <c r="F167" s="80" t="s">
        <v>105</v>
      </c>
      <c r="G167" s="80" t="s">
        <v>264</v>
      </c>
      <c r="H167" s="9" t="s">
        <v>28</v>
      </c>
      <c r="I167" s="9" t="s">
        <v>52</v>
      </c>
      <c r="J167" s="169">
        <v>5562</v>
      </c>
      <c r="K167" s="176">
        <v>2478.5</v>
      </c>
    </row>
    <row r="168" spans="1:11" s="2" customFormat="1" ht="37.5">
      <c r="A168" s="68" t="s">
        <v>270</v>
      </c>
      <c r="B168" s="18" t="s">
        <v>107</v>
      </c>
      <c r="C168" s="81" t="s">
        <v>63</v>
      </c>
      <c r="D168" s="82" t="s">
        <v>106</v>
      </c>
      <c r="E168" s="82" t="s">
        <v>2</v>
      </c>
      <c r="F168" s="83" t="s">
        <v>3</v>
      </c>
      <c r="G168" s="205"/>
      <c r="H168" s="206"/>
      <c r="I168" s="207"/>
      <c r="J168" s="167">
        <f>SUM(J169+J174+J177+J180)</f>
        <v>31373.599999999999</v>
      </c>
      <c r="K168" s="174">
        <f>SUM(K169+K174+K177+K180)</f>
        <v>13362.3</v>
      </c>
    </row>
    <row r="169" spans="1:11" s="8" customFormat="1" ht="56.25">
      <c r="A169" s="69" t="s">
        <v>271</v>
      </c>
      <c r="B169" s="19" t="s">
        <v>108</v>
      </c>
      <c r="C169" s="95" t="s">
        <v>63</v>
      </c>
      <c r="D169" s="93" t="s">
        <v>106</v>
      </c>
      <c r="E169" s="93" t="s">
        <v>1</v>
      </c>
      <c r="F169" s="94" t="s">
        <v>3</v>
      </c>
      <c r="G169" s="208"/>
      <c r="H169" s="209"/>
      <c r="I169" s="210"/>
      <c r="J169" s="168">
        <f>SUM(J170)</f>
        <v>9949</v>
      </c>
      <c r="K169" s="175">
        <f>SUM(K170)</f>
        <v>8132.9</v>
      </c>
    </row>
    <row r="170" spans="1:11" s="10" customFormat="1" ht="49.5">
      <c r="A170" s="70"/>
      <c r="B170" s="20" t="s">
        <v>378</v>
      </c>
      <c r="C170" s="78" t="s">
        <v>63</v>
      </c>
      <c r="D170" s="79" t="s">
        <v>106</v>
      </c>
      <c r="E170" s="79" t="s">
        <v>1</v>
      </c>
      <c r="F170" s="143" t="s">
        <v>379</v>
      </c>
      <c r="G170" s="218"/>
      <c r="H170" s="219"/>
      <c r="I170" s="220"/>
      <c r="J170" s="169">
        <f>SUM(J171:J173)</f>
        <v>9949</v>
      </c>
      <c r="K170" s="176">
        <f>SUM(K171:K173)</f>
        <v>8132.9</v>
      </c>
    </row>
    <row r="171" spans="1:11" s="10" customFormat="1">
      <c r="A171" s="70"/>
      <c r="B171" s="20" t="s">
        <v>263</v>
      </c>
      <c r="C171" s="141" t="s">
        <v>63</v>
      </c>
      <c r="D171" s="142" t="s">
        <v>106</v>
      </c>
      <c r="E171" s="142" t="s">
        <v>1</v>
      </c>
      <c r="F171" s="143" t="s">
        <v>379</v>
      </c>
      <c r="G171" s="143" t="s">
        <v>262</v>
      </c>
      <c r="H171" s="9" t="s">
        <v>111</v>
      </c>
      <c r="I171" s="9" t="s">
        <v>7</v>
      </c>
      <c r="J171" s="201">
        <v>3700.5</v>
      </c>
      <c r="K171" s="202">
        <v>7656.4</v>
      </c>
    </row>
    <row r="172" spans="1:11" s="10" customFormat="1">
      <c r="A172" s="70"/>
      <c r="B172" s="20" t="s">
        <v>263</v>
      </c>
      <c r="C172" s="141" t="s">
        <v>63</v>
      </c>
      <c r="D172" s="142" t="s">
        <v>106</v>
      </c>
      <c r="E172" s="142" t="s">
        <v>1</v>
      </c>
      <c r="F172" s="143" t="s">
        <v>379</v>
      </c>
      <c r="G172" s="143" t="s">
        <v>262</v>
      </c>
      <c r="H172" s="9" t="s">
        <v>111</v>
      </c>
      <c r="I172" s="9" t="s">
        <v>7</v>
      </c>
      <c r="J172" s="201">
        <v>5548.5</v>
      </c>
      <c r="K172" s="202"/>
    </row>
    <row r="173" spans="1:11" s="10" customFormat="1">
      <c r="A173" s="70"/>
      <c r="B173" s="20" t="s">
        <v>263</v>
      </c>
      <c r="C173" s="78" t="s">
        <v>63</v>
      </c>
      <c r="D173" s="79" t="s">
        <v>106</v>
      </c>
      <c r="E173" s="79" t="s">
        <v>1</v>
      </c>
      <c r="F173" s="143" t="s">
        <v>379</v>
      </c>
      <c r="G173" s="80" t="s">
        <v>262</v>
      </c>
      <c r="H173" s="9" t="s">
        <v>111</v>
      </c>
      <c r="I173" s="9" t="s">
        <v>7</v>
      </c>
      <c r="J173" s="169">
        <v>700</v>
      </c>
      <c r="K173" s="176">
        <v>476.5</v>
      </c>
    </row>
    <row r="174" spans="1:11" s="8" customFormat="1" ht="56.25">
      <c r="A174" s="69" t="s">
        <v>272</v>
      </c>
      <c r="B174" s="19" t="s">
        <v>109</v>
      </c>
      <c r="C174" s="96" t="s">
        <v>63</v>
      </c>
      <c r="D174" s="97" t="s">
        <v>106</v>
      </c>
      <c r="E174" s="97" t="s">
        <v>12</v>
      </c>
      <c r="F174" s="98" t="s">
        <v>3</v>
      </c>
      <c r="G174" s="208"/>
      <c r="H174" s="209"/>
      <c r="I174" s="210"/>
      <c r="J174" s="168">
        <f>SUM(J175)</f>
        <v>3558</v>
      </c>
      <c r="K174" s="175">
        <f>SUM(K175)</f>
        <v>143.1</v>
      </c>
    </row>
    <row r="175" spans="1:11" s="8" customFormat="1">
      <c r="A175" s="69"/>
      <c r="B175" s="20" t="s">
        <v>35</v>
      </c>
      <c r="C175" s="78" t="s">
        <v>12</v>
      </c>
      <c r="D175" s="101" t="s">
        <v>106</v>
      </c>
      <c r="E175" s="79" t="s">
        <v>12</v>
      </c>
      <c r="F175" s="80" t="s">
        <v>102</v>
      </c>
      <c r="G175" s="93"/>
      <c r="H175" s="93"/>
      <c r="I175" s="94"/>
      <c r="J175" s="169">
        <f>SUM(J176)</f>
        <v>3558</v>
      </c>
      <c r="K175" s="175">
        <f>SUM(K176)</f>
        <v>143.1</v>
      </c>
    </row>
    <row r="176" spans="1:11" s="10" customFormat="1">
      <c r="A176" s="70"/>
      <c r="B176" s="20" t="s">
        <v>35</v>
      </c>
      <c r="C176" s="78" t="s">
        <v>63</v>
      </c>
      <c r="D176" s="79" t="s">
        <v>106</v>
      </c>
      <c r="E176" s="79" t="s">
        <v>12</v>
      </c>
      <c r="F176" s="80" t="s">
        <v>102</v>
      </c>
      <c r="G176" s="80" t="s">
        <v>261</v>
      </c>
      <c r="H176" s="9" t="s">
        <v>59</v>
      </c>
      <c r="I176" s="9" t="s">
        <v>67</v>
      </c>
      <c r="J176" s="169">
        <v>3558</v>
      </c>
      <c r="K176" s="176">
        <v>143.1</v>
      </c>
    </row>
    <row r="177" spans="1:11" s="8" customFormat="1" ht="37.5">
      <c r="A177" s="69" t="s">
        <v>273</v>
      </c>
      <c r="B177" s="19" t="s">
        <v>307</v>
      </c>
      <c r="C177" s="96" t="s">
        <v>63</v>
      </c>
      <c r="D177" s="97" t="s">
        <v>106</v>
      </c>
      <c r="E177" s="97" t="s">
        <v>28</v>
      </c>
      <c r="F177" s="98" t="s">
        <v>3</v>
      </c>
      <c r="G177" s="208"/>
      <c r="H177" s="209"/>
      <c r="I177" s="210"/>
      <c r="J177" s="168">
        <f>SUM(J178)</f>
        <v>0</v>
      </c>
      <c r="K177" s="175">
        <f>SUM(K178)</f>
        <v>0</v>
      </c>
    </row>
    <row r="178" spans="1:11" s="8" customFormat="1">
      <c r="A178" s="69"/>
      <c r="B178" s="20" t="s">
        <v>35</v>
      </c>
      <c r="C178" s="78" t="s">
        <v>12</v>
      </c>
      <c r="D178" s="101" t="s">
        <v>106</v>
      </c>
      <c r="E178" s="79" t="s">
        <v>28</v>
      </c>
      <c r="F178" s="80" t="s">
        <v>102</v>
      </c>
      <c r="G178" s="93"/>
      <c r="H178" s="93"/>
      <c r="I178" s="94"/>
      <c r="J178" s="169">
        <f>SUM(J179)</f>
        <v>0</v>
      </c>
      <c r="K178" s="175">
        <f>SUM(K179)</f>
        <v>0</v>
      </c>
    </row>
    <row r="179" spans="1:11" s="10" customFormat="1">
      <c r="A179" s="70"/>
      <c r="B179" s="20" t="s">
        <v>35</v>
      </c>
      <c r="C179" s="78" t="s">
        <v>63</v>
      </c>
      <c r="D179" s="79" t="s">
        <v>106</v>
      </c>
      <c r="E179" s="79" t="s">
        <v>28</v>
      </c>
      <c r="F179" s="80" t="s">
        <v>102</v>
      </c>
      <c r="G179" s="80" t="s">
        <v>261</v>
      </c>
      <c r="H179" s="9" t="s">
        <v>115</v>
      </c>
      <c r="I179" s="9" t="s">
        <v>52</v>
      </c>
      <c r="J179" s="169"/>
      <c r="K179" s="176"/>
    </row>
    <row r="180" spans="1:11" s="8" customFormat="1" ht="37.5">
      <c r="A180" s="69" t="s">
        <v>308</v>
      </c>
      <c r="B180" s="19" t="s">
        <v>110</v>
      </c>
      <c r="C180" s="95" t="s">
        <v>63</v>
      </c>
      <c r="D180" s="93" t="s">
        <v>106</v>
      </c>
      <c r="E180" s="93" t="s">
        <v>8</v>
      </c>
      <c r="F180" s="94" t="s">
        <v>3</v>
      </c>
      <c r="G180" s="208"/>
      <c r="H180" s="209"/>
      <c r="I180" s="210"/>
      <c r="J180" s="168">
        <f>SUM(J181+J183)</f>
        <v>17866.599999999999</v>
      </c>
      <c r="K180" s="175">
        <f>SUM(K181+K183)</f>
        <v>5086.3</v>
      </c>
    </row>
    <row r="181" spans="1:11" s="8" customFormat="1">
      <c r="A181" s="69"/>
      <c r="B181" s="20" t="s">
        <v>35</v>
      </c>
      <c r="C181" s="78" t="s">
        <v>63</v>
      </c>
      <c r="D181" s="79" t="s">
        <v>106</v>
      </c>
      <c r="E181" s="79" t="s">
        <v>8</v>
      </c>
      <c r="F181" s="80" t="s">
        <v>102</v>
      </c>
      <c r="G181" s="93"/>
      <c r="H181" s="93"/>
      <c r="I181" s="94"/>
      <c r="J181" s="169">
        <f>SUM(J182)</f>
        <v>14685</v>
      </c>
      <c r="K181" s="175">
        <f>SUM(K182)</f>
        <v>5086.3</v>
      </c>
    </row>
    <row r="182" spans="1:11" s="10" customFormat="1">
      <c r="A182" s="70"/>
      <c r="B182" s="20" t="s">
        <v>35</v>
      </c>
      <c r="C182" s="78" t="s">
        <v>63</v>
      </c>
      <c r="D182" s="79" t="s">
        <v>106</v>
      </c>
      <c r="E182" s="79" t="s">
        <v>8</v>
      </c>
      <c r="F182" s="80" t="s">
        <v>102</v>
      </c>
      <c r="G182" s="80" t="s">
        <v>261</v>
      </c>
      <c r="H182" s="9" t="s">
        <v>52</v>
      </c>
      <c r="I182" s="9" t="s">
        <v>52</v>
      </c>
      <c r="J182" s="169">
        <v>14685</v>
      </c>
      <c r="K182" s="176">
        <v>5086.3</v>
      </c>
    </row>
    <row r="183" spans="1:11" s="8" customFormat="1" ht="49.5">
      <c r="A183" s="69"/>
      <c r="B183" s="73" t="s">
        <v>380</v>
      </c>
      <c r="C183" s="127" t="s">
        <v>12</v>
      </c>
      <c r="D183" s="128" t="s">
        <v>106</v>
      </c>
      <c r="E183" s="128" t="s">
        <v>28</v>
      </c>
      <c r="F183" s="143" t="s">
        <v>379</v>
      </c>
      <c r="G183" s="131"/>
      <c r="H183" s="131"/>
      <c r="I183" s="132"/>
      <c r="J183" s="169">
        <f>SUM(J184:J185)</f>
        <v>3181.6</v>
      </c>
      <c r="K183" s="175">
        <f>SUM(K184:K185)</f>
        <v>0</v>
      </c>
    </row>
    <row r="184" spans="1:11" s="10" customFormat="1">
      <c r="A184" s="70"/>
      <c r="B184" s="20" t="s">
        <v>35</v>
      </c>
      <c r="C184" s="141" t="s">
        <v>63</v>
      </c>
      <c r="D184" s="142" t="s">
        <v>106</v>
      </c>
      <c r="E184" s="142" t="s">
        <v>28</v>
      </c>
      <c r="F184" s="143" t="s">
        <v>379</v>
      </c>
      <c r="G184" s="143" t="s">
        <v>261</v>
      </c>
      <c r="H184" s="9" t="s">
        <v>52</v>
      </c>
      <c r="I184" s="9" t="s">
        <v>52</v>
      </c>
      <c r="J184" s="169">
        <v>2097</v>
      </c>
      <c r="K184" s="176"/>
    </row>
    <row r="185" spans="1:11" s="10" customFormat="1">
      <c r="A185" s="70"/>
      <c r="B185" s="20" t="s">
        <v>35</v>
      </c>
      <c r="C185" s="127" t="s">
        <v>63</v>
      </c>
      <c r="D185" s="128" t="s">
        <v>106</v>
      </c>
      <c r="E185" s="128" t="s">
        <v>28</v>
      </c>
      <c r="F185" s="143" t="s">
        <v>379</v>
      </c>
      <c r="G185" s="129" t="s">
        <v>261</v>
      </c>
      <c r="H185" s="9" t="s">
        <v>52</v>
      </c>
      <c r="I185" s="9" t="s">
        <v>52</v>
      </c>
      <c r="J185" s="169">
        <v>1084.5999999999999</v>
      </c>
      <c r="K185" s="176"/>
    </row>
    <row r="186" spans="1:11" s="5" customFormat="1" ht="56.25">
      <c r="A186" s="67" t="s">
        <v>38</v>
      </c>
      <c r="B186" s="17" t="s">
        <v>112</v>
      </c>
      <c r="C186" s="53" t="s">
        <v>111</v>
      </c>
      <c r="D186" s="54" t="s">
        <v>68</v>
      </c>
      <c r="E186" s="54" t="s">
        <v>2</v>
      </c>
      <c r="F186" s="55" t="s">
        <v>3</v>
      </c>
      <c r="G186" s="230"/>
      <c r="H186" s="231"/>
      <c r="I186" s="232"/>
      <c r="J186" s="166">
        <f>+J187+J191</f>
        <v>92760</v>
      </c>
      <c r="K186" s="178">
        <f>+K187+K191</f>
        <v>14685.6</v>
      </c>
    </row>
    <row r="187" spans="1:11" s="2" customFormat="1" ht="75">
      <c r="A187" s="68" t="s">
        <v>231</v>
      </c>
      <c r="B187" s="18" t="s">
        <v>309</v>
      </c>
      <c r="C187" s="81" t="s">
        <v>111</v>
      </c>
      <c r="D187" s="82" t="s">
        <v>70</v>
      </c>
      <c r="E187" s="82" t="s">
        <v>2</v>
      </c>
      <c r="F187" s="83" t="s">
        <v>3</v>
      </c>
      <c r="G187" s="205"/>
      <c r="H187" s="206"/>
      <c r="I187" s="207"/>
      <c r="J187" s="167">
        <f t="shared" ref="J187:K189" si="5">SUM(J188)</f>
        <v>2360</v>
      </c>
      <c r="K187" s="174">
        <f t="shared" si="5"/>
        <v>0</v>
      </c>
    </row>
    <row r="188" spans="1:11" s="8" customFormat="1" ht="37.5">
      <c r="A188" s="69" t="s">
        <v>232</v>
      </c>
      <c r="B188" s="19" t="s">
        <v>310</v>
      </c>
      <c r="C188" s="95" t="s">
        <v>111</v>
      </c>
      <c r="D188" s="93" t="s">
        <v>70</v>
      </c>
      <c r="E188" s="93" t="s">
        <v>1</v>
      </c>
      <c r="F188" s="94" t="s">
        <v>3</v>
      </c>
      <c r="G188" s="208"/>
      <c r="H188" s="209"/>
      <c r="I188" s="210"/>
      <c r="J188" s="168">
        <f t="shared" si="5"/>
        <v>2360</v>
      </c>
      <c r="K188" s="175">
        <f t="shared" si="5"/>
        <v>0</v>
      </c>
    </row>
    <row r="189" spans="1:11" s="10" customFormat="1" ht="33">
      <c r="A189" s="72"/>
      <c r="B189" s="20" t="s">
        <v>311</v>
      </c>
      <c r="C189" s="78" t="s">
        <v>111</v>
      </c>
      <c r="D189" s="79" t="s">
        <v>70</v>
      </c>
      <c r="E189" s="79" t="s">
        <v>1</v>
      </c>
      <c r="F189" s="80" t="s">
        <v>312</v>
      </c>
      <c r="G189" s="218"/>
      <c r="H189" s="219"/>
      <c r="I189" s="220"/>
      <c r="J189" s="169">
        <f t="shared" si="5"/>
        <v>2360</v>
      </c>
      <c r="K189" s="176">
        <f t="shared" si="5"/>
        <v>0</v>
      </c>
    </row>
    <row r="190" spans="1:11" s="10" customFormat="1">
      <c r="A190" s="72"/>
      <c r="B190" s="20" t="s">
        <v>254</v>
      </c>
      <c r="C190" s="78" t="s">
        <v>111</v>
      </c>
      <c r="D190" s="79" t="s">
        <v>70</v>
      </c>
      <c r="E190" s="79" t="s">
        <v>1</v>
      </c>
      <c r="F190" s="80" t="s">
        <v>312</v>
      </c>
      <c r="G190" s="80" t="s">
        <v>255</v>
      </c>
      <c r="H190" s="9" t="s">
        <v>28</v>
      </c>
      <c r="I190" s="9" t="s">
        <v>63</v>
      </c>
      <c r="J190" s="171">
        <v>2360</v>
      </c>
      <c r="K190" s="176"/>
    </row>
    <row r="191" spans="1:11" s="2" customFormat="1" ht="37.5">
      <c r="A191" s="68" t="s">
        <v>313</v>
      </c>
      <c r="B191" s="18" t="s">
        <v>113</v>
      </c>
      <c r="C191" s="81" t="s">
        <v>111</v>
      </c>
      <c r="D191" s="82" t="s">
        <v>106</v>
      </c>
      <c r="E191" s="82" t="s">
        <v>2</v>
      </c>
      <c r="F191" s="83" t="s">
        <v>3</v>
      </c>
      <c r="G191" s="205"/>
      <c r="H191" s="206"/>
      <c r="I191" s="207"/>
      <c r="J191" s="167">
        <f>SUM(J192+J196+J199)</f>
        <v>90400</v>
      </c>
      <c r="K191" s="174">
        <f>SUM(K192+K196+K199)</f>
        <v>14685.6</v>
      </c>
    </row>
    <row r="192" spans="1:11" s="8" customFormat="1" ht="56.25">
      <c r="A192" s="69" t="s">
        <v>314</v>
      </c>
      <c r="B192" s="19" t="s">
        <v>114</v>
      </c>
      <c r="C192" s="95" t="s">
        <v>111</v>
      </c>
      <c r="D192" s="93" t="s">
        <v>106</v>
      </c>
      <c r="E192" s="93" t="s">
        <v>1</v>
      </c>
      <c r="F192" s="94" t="s">
        <v>3</v>
      </c>
      <c r="G192" s="208"/>
      <c r="H192" s="209"/>
      <c r="I192" s="210"/>
      <c r="J192" s="168">
        <f>SUM(J193)</f>
        <v>867</v>
      </c>
      <c r="K192" s="175">
        <f>SUM(K193)</f>
        <v>84.1</v>
      </c>
    </row>
    <row r="193" spans="1:11" s="10" customFormat="1">
      <c r="A193" s="72"/>
      <c r="B193" s="73" t="s">
        <v>330</v>
      </c>
      <c r="C193" s="78" t="s">
        <v>111</v>
      </c>
      <c r="D193" s="79" t="s">
        <v>106</v>
      </c>
      <c r="E193" s="79" t="s">
        <v>1</v>
      </c>
      <c r="F193" s="80" t="s">
        <v>329</v>
      </c>
      <c r="G193" s="218"/>
      <c r="H193" s="219"/>
      <c r="I193" s="220"/>
      <c r="J193" s="169">
        <f>SUM(J194:J195)</f>
        <v>867</v>
      </c>
      <c r="K193" s="176">
        <f>SUM(K194:K195)</f>
        <v>84.1</v>
      </c>
    </row>
    <row r="194" spans="1:11" s="10" customFormat="1">
      <c r="A194" s="72"/>
      <c r="B194" s="20" t="s">
        <v>254</v>
      </c>
      <c r="C194" s="78" t="s">
        <v>111</v>
      </c>
      <c r="D194" s="79" t="s">
        <v>106</v>
      </c>
      <c r="E194" s="79" t="s">
        <v>1</v>
      </c>
      <c r="F194" s="80" t="s">
        <v>329</v>
      </c>
      <c r="G194" s="80" t="s">
        <v>255</v>
      </c>
      <c r="H194" s="9" t="s">
        <v>28</v>
      </c>
      <c r="I194" s="9" t="s">
        <v>67</v>
      </c>
      <c r="J194" s="169">
        <v>240</v>
      </c>
      <c r="K194" s="176">
        <v>84.1</v>
      </c>
    </row>
    <row r="195" spans="1:11" s="10" customFormat="1">
      <c r="A195" s="72"/>
      <c r="B195" s="20" t="s">
        <v>35</v>
      </c>
      <c r="C195" s="159" t="s">
        <v>111</v>
      </c>
      <c r="D195" s="160" t="s">
        <v>106</v>
      </c>
      <c r="E195" s="160" t="s">
        <v>1</v>
      </c>
      <c r="F195" s="161" t="s">
        <v>329</v>
      </c>
      <c r="G195" s="161" t="s">
        <v>262</v>
      </c>
      <c r="H195" s="9" t="s">
        <v>111</v>
      </c>
      <c r="I195" s="9" t="s">
        <v>7</v>
      </c>
      <c r="J195" s="169">
        <v>627</v>
      </c>
      <c r="K195" s="176"/>
    </row>
    <row r="196" spans="1:11" s="8" customFormat="1" ht="37.5">
      <c r="A196" s="69" t="s">
        <v>315</v>
      </c>
      <c r="B196" s="19" t="s">
        <v>316</v>
      </c>
      <c r="C196" s="95" t="s">
        <v>111</v>
      </c>
      <c r="D196" s="93" t="s">
        <v>106</v>
      </c>
      <c r="E196" s="93" t="s">
        <v>12</v>
      </c>
      <c r="F196" s="94" t="s">
        <v>3</v>
      </c>
      <c r="G196" s="208"/>
      <c r="H196" s="209"/>
      <c r="I196" s="210"/>
      <c r="J196" s="168">
        <f>SUM(J197)</f>
        <v>41656</v>
      </c>
      <c r="K196" s="175">
        <f>SUM(K197)</f>
        <v>14601.5</v>
      </c>
    </row>
    <row r="197" spans="1:11" s="10" customFormat="1" ht="33">
      <c r="A197" s="72"/>
      <c r="B197" s="20" t="s">
        <v>328</v>
      </c>
      <c r="C197" s="78" t="s">
        <v>111</v>
      </c>
      <c r="D197" s="79" t="s">
        <v>106</v>
      </c>
      <c r="E197" s="79" t="s">
        <v>12</v>
      </c>
      <c r="F197" s="80" t="s">
        <v>319</v>
      </c>
      <c r="G197" s="218"/>
      <c r="H197" s="219"/>
      <c r="I197" s="220"/>
      <c r="J197" s="169">
        <f>SUM(J198)</f>
        <v>41656</v>
      </c>
      <c r="K197" s="176">
        <f>SUM(K198)</f>
        <v>14601.5</v>
      </c>
    </row>
    <row r="198" spans="1:11" s="10" customFormat="1">
      <c r="A198" s="72"/>
      <c r="B198" s="20" t="s">
        <v>267</v>
      </c>
      <c r="C198" s="78" t="s">
        <v>111</v>
      </c>
      <c r="D198" s="79" t="s">
        <v>106</v>
      </c>
      <c r="E198" s="79" t="s">
        <v>12</v>
      </c>
      <c r="F198" s="80" t="s">
        <v>319</v>
      </c>
      <c r="G198" s="80" t="s">
        <v>266</v>
      </c>
      <c r="H198" s="9" t="s">
        <v>28</v>
      </c>
      <c r="I198" s="9" t="s">
        <v>67</v>
      </c>
      <c r="J198" s="169">
        <v>41656</v>
      </c>
      <c r="K198" s="176">
        <v>14601.5</v>
      </c>
    </row>
    <row r="199" spans="1:11" s="8" customFormat="1" ht="37.5">
      <c r="A199" s="69" t="s">
        <v>318</v>
      </c>
      <c r="B199" s="19" t="s">
        <v>317</v>
      </c>
      <c r="C199" s="95" t="s">
        <v>111</v>
      </c>
      <c r="D199" s="93" t="s">
        <v>106</v>
      </c>
      <c r="E199" s="93" t="s">
        <v>7</v>
      </c>
      <c r="F199" s="94" t="s">
        <v>3</v>
      </c>
      <c r="G199" s="208"/>
      <c r="H199" s="209"/>
      <c r="I199" s="210"/>
      <c r="J199" s="168">
        <f>SUM(J200+J202)</f>
        <v>47877</v>
      </c>
      <c r="K199" s="175">
        <f>SUM(K202)</f>
        <v>0</v>
      </c>
    </row>
    <row r="200" spans="1:11" s="10" customFormat="1" ht="33">
      <c r="A200" s="72"/>
      <c r="B200" s="20" t="s">
        <v>405</v>
      </c>
      <c r="C200" s="181" t="s">
        <v>111</v>
      </c>
      <c r="D200" s="182" t="s">
        <v>106</v>
      </c>
      <c r="E200" s="182" t="s">
        <v>7</v>
      </c>
      <c r="F200" s="183" t="s">
        <v>404</v>
      </c>
      <c r="G200" s="218"/>
      <c r="H200" s="219"/>
      <c r="I200" s="220"/>
      <c r="J200" s="169">
        <f>SUM(J201)</f>
        <v>46458</v>
      </c>
      <c r="K200" s="176">
        <f>SUM(K201)</f>
        <v>0</v>
      </c>
    </row>
    <row r="201" spans="1:11" s="10" customFormat="1">
      <c r="A201" s="72"/>
      <c r="B201" s="20" t="s">
        <v>267</v>
      </c>
      <c r="C201" s="181" t="s">
        <v>111</v>
      </c>
      <c r="D201" s="182" t="s">
        <v>106</v>
      </c>
      <c r="E201" s="182" t="s">
        <v>7</v>
      </c>
      <c r="F201" s="183" t="s">
        <v>404</v>
      </c>
      <c r="G201" s="183" t="s">
        <v>266</v>
      </c>
      <c r="H201" s="9" t="s">
        <v>28</v>
      </c>
      <c r="I201" s="9" t="s">
        <v>67</v>
      </c>
      <c r="J201" s="169">
        <v>46458</v>
      </c>
      <c r="K201" s="176"/>
    </row>
    <row r="202" spans="1:11" s="10" customFormat="1" ht="33">
      <c r="A202" s="72"/>
      <c r="B202" s="20" t="s">
        <v>328</v>
      </c>
      <c r="C202" s="78" t="s">
        <v>111</v>
      </c>
      <c r="D202" s="79" t="s">
        <v>106</v>
      </c>
      <c r="E202" s="79" t="s">
        <v>7</v>
      </c>
      <c r="F202" s="80" t="s">
        <v>319</v>
      </c>
      <c r="G202" s="218"/>
      <c r="H202" s="219"/>
      <c r="I202" s="220"/>
      <c r="J202" s="169">
        <f>SUM(J203)</f>
        <v>1419</v>
      </c>
      <c r="K202" s="176">
        <f>SUM(K203)</f>
        <v>0</v>
      </c>
    </row>
    <row r="203" spans="1:11" s="10" customFormat="1">
      <c r="A203" s="72"/>
      <c r="B203" s="20" t="s">
        <v>35</v>
      </c>
      <c r="C203" s="78" t="s">
        <v>111</v>
      </c>
      <c r="D203" s="79" t="s">
        <v>106</v>
      </c>
      <c r="E203" s="79" t="s">
        <v>7</v>
      </c>
      <c r="F203" s="80" t="s">
        <v>319</v>
      </c>
      <c r="G203" s="80" t="s">
        <v>261</v>
      </c>
      <c r="H203" s="9" t="s">
        <v>28</v>
      </c>
      <c r="I203" s="9" t="s">
        <v>67</v>
      </c>
      <c r="J203" s="169">
        <v>1419</v>
      </c>
      <c r="K203" s="176"/>
    </row>
    <row r="204" spans="1:11" s="2" customFormat="1" ht="56.25">
      <c r="A204" s="67" t="s">
        <v>235</v>
      </c>
      <c r="B204" s="17" t="s">
        <v>116</v>
      </c>
      <c r="C204" s="84" t="s">
        <v>115</v>
      </c>
      <c r="D204" s="85" t="s">
        <v>68</v>
      </c>
      <c r="E204" s="85" t="s">
        <v>2</v>
      </c>
      <c r="F204" s="86" t="s">
        <v>3</v>
      </c>
      <c r="G204" s="205"/>
      <c r="H204" s="206"/>
      <c r="I204" s="207"/>
      <c r="J204" s="166">
        <f>SUM(J205+J217+J225+J231+J244+J250)</f>
        <v>136145.09999999998</v>
      </c>
      <c r="K204" s="174">
        <f>SUM(K205+K217+K225+K231+K244+K250)</f>
        <v>81032.7</v>
      </c>
    </row>
    <row r="205" spans="1:11" s="2" customFormat="1">
      <c r="A205" s="68" t="s">
        <v>236</v>
      </c>
      <c r="B205" s="18" t="s">
        <v>117</v>
      </c>
      <c r="C205" s="81" t="s">
        <v>115</v>
      </c>
      <c r="D205" s="82" t="s">
        <v>70</v>
      </c>
      <c r="E205" s="82" t="s">
        <v>2</v>
      </c>
      <c r="F205" s="83" t="s">
        <v>3</v>
      </c>
      <c r="G205" s="205"/>
      <c r="H205" s="206"/>
      <c r="I205" s="207"/>
      <c r="J205" s="167">
        <f>SUM(J206)</f>
        <v>11630.2</v>
      </c>
      <c r="K205" s="174">
        <f>SUM(K206)</f>
        <v>4551.4000000000005</v>
      </c>
    </row>
    <row r="206" spans="1:11" s="8" customFormat="1" ht="56.25">
      <c r="A206" s="69" t="s">
        <v>237</v>
      </c>
      <c r="B206" s="19" t="s">
        <v>118</v>
      </c>
      <c r="C206" s="95" t="s">
        <v>115</v>
      </c>
      <c r="D206" s="93" t="s">
        <v>70</v>
      </c>
      <c r="E206" s="93" t="s">
        <v>1</v>
      </c>
      <c r="F206" s="94" t="s">
        <v>3</v>
      </c>
      <c r="G206" s="208"/>
      <c r="H206" s="209"/>
      <c r="I206" s="210"/>
      <c r="J206" s="168">
        <f>SUM(J207+J211+J213+J215)</f>
        <v>11630.2</v>
      </c>
      <c r="K206" s="175">
        <f>SUM(K207+K211+K213+K215)</f>
        <v>4551.4000000000005</v>
      </c>
    </row>
    <row r="207" spans="1:11" s="10" customFormat="1" ht="33">
      <c r="A207" s="70"/>
      <c r="B207" s="20" t="s">
        <v>17</v>
      </c>
      <c r="C207" s="78" t="s">
        <v>115</v>
      </c>
      <c r="D207" s="79" t="s">
        <v>70</v>
      </c>
      <c r="E207" s="79" t="s">
        <v>1</v>
      </c>
      <c r="F207" s="80" t="s">
        <v>16</v>
      </c>
      <c r="G207" s="218"/>
      <c r="H207" s="219"/>
      <c r="I207" s="220"/>
      <c r="J207" s="169">
        <f>SUM(J208:J210)</f>
        <v>11198.7</v>
      </c>
      <c r="K207" s="176">
        <f>SUM(K208:K210)</f>
        <v>4551.4000000000005</v>
      </c>
    </row>
    <row r="208" spans="1:11" s="10" customFormat="1" ht="33">
      <c r="A208" s="70"/>
      <c r="B208" s="20" t="s">
        <v>297</v>
      </c>
      <c r="C208" s="78" t="s">
        <v>115</v>
      </c>
      <c r="D208" s="79" t="s">
        <v>70</v>
      </c>
      <c r="E208" s="79" t="s">
        <v>1</v>
      </c>
      <c r="F208" s="80" t="s">
        <v>16</v>
      </c>
      <c r="G208" s="80" t="s">
        <v>257</v>
      </c>
      <c r="H208" s="9" t="s">
        <v>63</v>
      </c>
      <c r="I208" s="9" t="s">
        <v>1</v>
      </c>
      <c r="J208" s="169">
        <v>6418</v>
      </c>
      <c r="K208" s="176">
        <v>3241</v>
      </c>
    </row>
    <row r="209" spans="1:11" s="10" customFormat="1">
      <c r="A209" s="70"/>
      <c r="B209" s="20" t="s">
        <v>254</v>
      </c>
      <c r="C209" s="78" t="s">
        <v>115</v>
      </c>
      <c r="D209" s="79" t="s">
        <v>70</v>
      </c>
      <c r="E209" s="79" t="s">
        <v>1</v>
      </c>
      <c r="F209" s="80" t="s">
        <v>16</v>
      </c>
      <c r="G209" s="80" t="s">
        <v>255</v>
      </c>
      <c r="H209" s="9" t="s">
        <v>63</v>
      </c>
      <c r="I209" s="9" t="s">
        <v>1</v>
      </c>
      <c r="J209" s="169">
        <v>4757.7</v>
      </c>
      <c r="K209" s="176">
        <v>1300.3</v>
      </c>
    </row>
    <row r="210" spans="1:11" s="10" customFormat="1">
      <c r="A210" s="70"/>
      <c r="B210" s="20" t="s">
        <v>258</v>
      </c>
      <c r="C210" s="49" t="s">
        <v>115</v>
      </c>
      <c r="D210" s="50" t="s">
        <v>70</v>
      </c>
      <c r="E210" s="50" t="s">
        <v>1</v>
      </c>
      <c r="F210" s="51" t="s">
        <v>16</v>
      </c>
      <c r="G210" s="80" t="s">
        <v>259</v>
      </c>
      <c r="H210" s="9" t="s">
        <v>63</v>
      </c>
      <c r="I210" s="9" t="s">
        <v>1</v>
      </c>
      <c r="J210" s="169">
        <v>23</v>
      </c>
      <c r="K210" s="176">
        <v>10.1</v>
      </c>
    </row>
    <row r="211" spans="1:11" s="10" customFormat="1" ht="33">
      <c r="A211" s="70"/>
      <c r="B211" s="20" t="s">
        <v>426</v>
      </c>
      <c r="C211" s="78" t="s">
        <v>115</v>
      </c>
      <c r="D211" s="79" t="s">
        <v>70</v>
      </c>
      <c r="E211" s="79" t="s">
        <v>1</v>
      </c>
      <c r="F211" s="198" t="s">
        <v>425</v>
      </c>
      <c r="G211" s="218"/>
      <c r="H211" s="219"/>
      <c r="I211" s="220"/>
      <c r="J211" s="169">
        <f>SUM(J212)</f>
        <v>213.6</v>
      </c>
      <c r="K211" s="176">
        <f>SUM(K212)</f>
        <v>0</v>
      </c>
    </row>
    <row r="212" spans="1:11" s="10" customFormat="1">
      <c r="A212" s="70"/>
      <c r="B212" s="20" t="s">
        <v>254</v>
      </c>
      <c r="C212" s="78" t="s">
        <v>115</v>
      </c>
      <c r="D212" s="79" t="s">
        <v>70</v>
      </c>
      <c r="E212" s="79" t="s">
        <v>1</v>
      </c>
      <c r="F212" s="198" t="s">
        <v>425</v>
      </c>
      <c r="G212" s="80" t="s">
        <v>255</v>
      </c>
      <c r="H212" s="9" t="s">
        <v>63</v>
      </c>
      <c r="I212" s="9" t="s">
        <v>1</v>
      </c>
      <c r="J212" s="169">
        <v>213.6</v>
      </c>
      <c r="K212" s="176"/>
    </row>
    <row r="213" spans="1:11" s="10" customFormat="1" ht="33">
      <c r="A213" s="70"/>
      <c r="B213" s="20" t="s">
        <v>119</v>
      </c>
      <c r="C213" s="78" t="s">
        <v>115</v>
      </c>
      <c r="D213" s="79" t="s">
        <v>70</v>
      </c>
      <c r="E213" s="79" t="s">
        <v>1</v>
      </c>
      <c r="F213" s="198" t="s">
        <v>425</v>
      </c>
      <c r="G213" s="218"/>
      <c r="H213" s="219"/>
      <c r="I213" s="220"/>
      <c r="J213" s="169">
        <f>SUM(J214)</f>
        <v>155.9</v>
      </c>
      <c r="K213" s="176">
        <f>SUM(K214)</f>
        <v>0</v>
      </c>
    </row>
    <row r="214" spans="1:11" s="10" customFormat="1">
      <c r="A214" s="70"/>
      <c r="B214" s="20" t="s">
        <v>267</v>
      </c>
      <c r="C214" s="78" t="s">
        <v>115</v>
      </c>
      <c r="D214" s="79" t="s">
        <v>70</v>
      </c>
      <c r="E214" s="79" t="s">
        <v>1</v>
      </c>
      <c r="F214" s="198" t="s">
        <v>425</v>
      </c>
      <c r="G214" s="198" t="s">
        <v>266</v>
      </c>
      <c r="H214" s="9" t="s">
        <v>63</v>
      </c>
      <c r="I214" s="9" t="s">
        <v>1</v>
      </c>
      <c r="J214" s="169">
        <v>155.9</v>
      </c>
      <c r="K214" s="176"/>
    </row>
    <row r="215" spans="1:11" s="10" customFormat="1" ht="33">
      <c r="A215" s="70"/>
      <c r="B215" s="20" t="s">
        <v>119</v>
      </c>
      <c r="C215" s="78" t="s">
        <v>115</v>
      </c>
      <c r="D215" s="79" t="s">
        <v>70</v>
      </c>
      <c r="E215" s="79" t="s">
        <v>1</v>
      </c>
      <c r="F215" s="80" t="s">
        <v>287</v>
      </c>
      <c r="G215" s="218"/>
      <c r="H215" s="219"/>
      <c r="I215" s="220"/>
      <c r="J215" s="169">
        <f>SUM(J216)</f>
        <v>62</v>
      </c>
      <c r="K215" s="176">
        <f>SUM(K216)</f>
        <v>0</v>
      </c>
    </row>
    <row r="216" spans="1:11" s="10" customFormat="1">
      <c r="A216" s="70"/>
      <c r="B216" s="20" t="s">
        <v>254</v>
      </c>
      <c r="C216" s="78" t="s">
        <v>115</v>
      </c>
      <c r="D216" s="79" t="s">
        <v>70</v>
      </c>
      <c r="E216" s="79" t="s">
        <v>1</v>
      </c>
      <c r="F216" s="80" t="s">
        <v>287</v>
      </c>
      <c r="G216" s="198" t="s">
        <v>255</v>
      </c>
      <c r="H216" s="9" t="s">
        <v>63</v>
      </c>
      <c r="I216" s="9" t="s">
        <v>1</v>
      </c>
      <c r="J216" s="169">
        <v>62</v>
      </c>
      <c r="K216" s="176"/>
    </row>
    <row r="217" spans="1:11" s="2" customFormat="1">
      <c r="A217" s="68" t="s">
        <v>238</v>
      </c>
      <c r="B217" s="18" t="s">
        <v>120</v>
      </c>
      <c r="C217" s="81" t="s">
        <v>115</v>
      </c>
      <c r="D217" s="82" t="s">
        <v>106</v>
      </c>
      <c r="E217" s="82" t="s">
        <v>2</v>
      </c>
      <c r="F217" s="83" t="s">
        <v>3</v>
      </c>
      <c r="G217" s="205"/>
      <c r="H217" s="206"/>
      <c r="I217" s="207"/>
      <c r="J217" s="167">
        <f>SUM(J218)</f>
        <v>8029</v>
      </c>
      <c r="K217" s="174">
        <f>SUM(K218)</f>
        <v>2738.1000000000004</v>
      </c>
    </row>
    <row r="218" spans="1:11" s="8" customFormat="1" ht="56.25">
      <c r="A218" s="69" t="s">
        <v>239</v>
      </c>
      <c r="B218" s="19" t="s">
        <v>118</v>
      </c>
      <c r="C218" s="95" t="s">
        <v>115</v>
      </c>
      <c r="D218" s="93" t="s">
        <v>106</v>
      </c>
      <c r="E218" s="93" t="s">
        <v>1</v>
      </c>
      <c r="F218" s="94" t="s">
        <v>3</v>
      </c>
      <c r="G218" s="208"/>
      <c r="H218" s="209"/>
      <c r="I218" s="210"/>
      <c r="J218" s="168">
        <f>SUM(J219+J223)</f>
        <v>8029</v>
      </c>
      <c r="K218" s="175">
        <f>SUM(K219+K223)</f>
        <v>2738.1000000000004</v>
      </c>
    </row>
    <row r="219" spans="1:11" s="10" customFormat="1" ht="33">
      <c r="A219" s="70"/>
      <c r="B219" s="20" t="s">
        <v>17</v>
      </c>
      <c r="C219" s="78" t="s">
        <v>115</v>
      </c>
      <c r="D219" s="79" t="s">
        <v>106</v>
      </c>
      <c r="E219" s="79" t="s">
        <v>1</v>
      </c>
      <c r="F219" s="80" t="s">
        <v>16</v>
      </c>
      <c r="G219" s="218"/>
      <c r="H219" s="219"/>
      <c r="I219" s="220"/>
      <c r="J219" s="169">
        <f>SUM(J222+J221+J220)</f>
        <v>5306</v>
      </c>
      <c r="K219" s="176">
        <f>SUM(K222+K221+K220)</f>
        <v>2001.3000000000002</v>
      </c>
    </row>
    <row r="220" spans="1:11" s="10" customFormat="1" ht="33">
      <c r="A220" s="70"/>
      <c r="B220" s="20" t="s">
        <v>256</v>
      </c>
      <c r="C220" s="78" t="s">
        <v>115</v>
      </c>
      <c r="D220" s="79" t="s">
        <v>106</v>
      </c>
      <c r="E220" s="79" t="s">
        <v>1</v>
      </c>
      <c r="F220" s="80" t="s">
        <v>16</v>
      </c>
      <c r="G220" s="80" t="s">
        <v>257</v>
      </c>
      <c r="H220" s="9" t="s">
        <v>63</v>
      </c>
      <c r="I220" s="9" t="s">
        <v>1</v>
      </c>
      <c r="J220" s="169">
        <v>2514</v>
      </c>
      <c r="K220" s="176">
        <v>1210.9000000000001</v>
      </c>
    </row>
    <row r="221" spans="1:11" s="10" customFormat="1">
      <c r="A221" s="70"/>
      <c r="B221" s="20" t="s">
        <v>254</v>
      </c>
      <c r="C221" s="78" t="s">
        <v>115</v>
      </c>
      <c r="D221" s="79" t="s">
        <v>106</v>
      </c>
      <c r="E221" s="79" t="s">
        <v>1</v>
      </c>
      <c r="F221" s="80" t="s">
        <v>16</v>
      </c>
      <c r="G221" s="80" t="s">
        <v>255</v>
      </c>
      <c r="H221" s="9" t="s">
        <v>63</v>
      </c>
      <c r="I221" s="9" t="s">
        <v>1</v>
      </c>
      <c r="J221" s="169">
        <v>2514</v>
      </c>
      <c r="K221" s="176">
        <v>659.2</v>
      </c>
    </row>
    <row r="222" spans="1:11" s="10" customFormat="1">
      <c r="A222" s="70"/>
      <c r="B222" s="20" t="s">
        <v>258</v>
      </c>
      <c r="C222" s="78" t="s">
        <v>115</v>
      </c>
      <c r="D222" s="79" t="s">
        <v>106</v>
      </c>
      <c r="E222" s="79" t="s">
        <v>1</v>
      </c>
      <c r="F222" s="80" t="s">
        <v>16</v>
      </c>
      <c r="G222" s="80" t="s">
        <v>259</v>
      </c>
      <c r="H222" s="9" t="s">
        <v>63</v>
      </c>
      <c r="I222" s="9" t="s">
        <v>1</v>
      </c>
      <c r="J222" s="169">
        <v>278</v>
      </c>
      <c r="K222" s="176">
        <v>131.19999999999999</v>
      </c>
    </row>
    <row r="223" spans="1:11" s="10" customFormat="1">
      <c r="A223" s="70"/>
      <c r="B223" s="20" t="s">
        <v>35</v>
      </c>
      <c r="C223" s="78" t="s">
        <v>115</v>
      </c>
      <c r="D223" s="79" t="s">
        <v>106</v>
      </c>
      <c r="E223" s="79" t="s">
        <v>1</v>
      </c>
      <c r="F223" s="80" t="s">
        <v>102</v>
      </c>
      <c r="G223" s="218"/>
      <c r="H223" s="219"/>
      <c r="I223" s="220"/>
      <c r="J223" s="169">
        <f>SUM(J224)</f>
        <v>2723</v>
      </c>
      <c r="K223" s="176">
        <f>SUM(K224)</f>
        <v>736.8</v>
      </c>
    </row>
    <row r="224" spans="1:11" s="10" customFormat="1">
      <c r="A224" s="70"/>
      <c r="B224" s="20" t="s">
        <v>35</v>
      </c>
      <c r="C224" s="78" t="s">
        <v>115</v>
      </c>
      <c r="D224" s="79" t="s">
        <v>106</v>
      </c>
      <c r="E224" s="79" t="s">
        <v>1</v>
      </c>
      <c r="F224" s="80" t="s">
        <v>102</v>
      </c>
      <c r="G224" s="80" t="s">
        <v>261</v>
      </c>
      <c r="H224" s="9" t="s">
        <v>63</v>
      </c>
      <c r="I224" s="9" t="s">
        <v>1</v>
      </c>
      <c r="J224" s="169">
        <v>2723</v>
      </c>
      <c r="K224" s="176">
        <v>736.8</v>
      </c>
    </row>
    <row r="225" spans="1:11" s="2" customFormat="1" ht="37.5">
      <c r="A225" s="68" t="s">
        <v>274</v>
      </c>
      <c r="B225" s="18" t="s">
        <v>122</v>
      </c>
      <c r="C225" s="81" t="s">
        <v>115</v>
      </c>
      <c r="D225" s="82" t="s">
        <v>121</v>
      </c>
      <c r="E225" s="82" t="s">
        <v>2</v>
      </c>
      <c r="F225" s="83" t="s">
        <v>3</v>
      </c>
      <c r="G225" s="227"/>
      <c r="H225" s="228"/>
      <c r="I225" s="229"/>
      <c r="J225" s="167">
        <f>SUM(J226)</f>
        <v>49061</v>
      </c>
      <c r="K225" s="174">
        <f>SUM(K226)</f>
        <v>23625.899999999998</v>
      </c>
    </row>
    <row r="226" spans="1:11" s="8" customFormat="1" ht="75">
      <c r="A226" s="69" t="s">
        <v>275</v>
      </c>
      <c r="B226" s="19" t="s">
        <v>123</v>
      </c>
      <c r="C226" s="95" t="s">
        <v>115</v>
      </c>
      <c r="D226" s="93" t="s">
        <v>121</v>
      </c>
      <c r="E226" s="93" t="s">
        <v>1</v>
      </c>
      <c r="F226" s="94" t="s">
        <v>3</v>
      </c>
      <c r="G226" s="208"/>
      <c r="H226" s="209"/>
      <c r="I226" s="210"/>
      <c r="J226" s="168">
        <f>SUM(J227)</f>
        <v>49061</v>
      </c>
      <c r="K226" s="175">
        <f>SUM(K227)</f>
        <v>23625.899999999998</v>
      </c>
    </row>
    <row r="227" spans="1:11" s="10" customFormat="1" ht="33">
      <c r="A227" s="70"/>
      <c r="B227" s="20" t="s">
        <v>17</v>
      </c>
      <c r="C227" s="78" t="s">
        <v>115</v>
      </c>
      <c r="D227" s="79" t="s">
        <v>121</v>
      </c>
      <c r="E227" s="79" t="s">
        <v>1</v>
      </c>
      <c r="F227" s="80" t="s">
        <v>16</v>
      </c>
      <c r="G227" s="218"/>
      <c r="H227" s="219"/>
      <c r="I227" s="220"/>
      <c r="J227" s="169">
        <f>SUM(J228:J230)</f>
        <v>49061</v>
      </c>
      <c r="K227" s="176">
        <f>SUM(K228:K230)</f>
        <v>23625.899999999998</v>
      </c>
    </row>
    <row r="228" spans="1:11" s="10" customFormat="1" ht="33">
      <c r="A228" s="70"/>
      <c r="B228" s="20" t="s">
        <v>256</v>
      </c>
      <c r="C228" s="78" t="s">
        <v>115</v>
      </c>
      <c r="D228" s="79" t="s">
        <v>121</v>
      </c>
      <c r="E228" s="79" t="s">
        <v>1</v>
      </c>
      <c r="F228" s="80" t="s">
        <v>16</v>
      </c>
      <c r="G228" s="80" t="s">
        <v>257</v>
      </c>
      <c r="H228" s="9" t="s">
        <v>59</v>
      </c>
      <c r="I228" s="9" t="s">
        <v>7</v>
      </c>
      <c r="J228" s="169">
        <v>36318</v>
      </c>
      <c r="K228" s="176">
        <v>18197</v>
      </c>
    </row>
    <row r="229" spans="1:11" s="10" customFormat="1">
      <c r="A229" s="70"/>
      <c r="B229" s="20" t="s">
        <v>254</v>
      </c>
      <c r="C229" s="78" t="s">
        <v>115</v>
      </c>
      <c r="D229" s="79" t="s">
        <v>121</v>
      </c>
      <c r="E229" s="79" t="s">
        <v>1</v>
      </c>
      <c r="F229" s="80" t="s">
        <v>16</v>
      </c>
      <c r="G229" s="80" t="s">
        <v>255</v>
      </c>
      <c r="H229" s="9" t="s">
        <v>59</v>
      </c>
      <c r="I229" s="9" t="s">
        <v>7</v>
      </c>
      <c r="J229" s="169">
        <v>12566</v>
      </c>
      <c r="K229" s="176">
        <v>5341.8</v>
      </c>
    </row>
    <row r="230" spans="1:11" s="10" customFormat="1">
      <c r="A230" s="70"/>
      <c r="B230" s="20" t="s">
        <v>258</v>
      </c>
      <c r="C230" s="78" t="s">
        <v>115</v>
      </c>
      <c r="D230" s="79" t="s">
        <v>121</v>
      </c>
      <c r="E230" s="79" t="s">
        <v>1</v>
      </c>
      <c r="F230" s="80" t="s">
        <v>16</v>
      </c>
      <c r="G230" s="80" t="s">
        <v>259</v>
      </c>
      <c r="H230" s="9" t="s">
        <v>59</v>
      </c>
      <c r="I230" s="9" t="s">
        <v>7</v>
      </c>
      <c r="J230" s="169">
        <v>177</v>
      </c>
      <c r="K230" s="176">
        <v>87.1</v>
      </c>
    </row>
    <row r="231" spans="1:11" s="7" customFormat="1" ht="37.5">
      <c r="A231" s="68" t="s">
        <v>276</v>
      </c>
      <c r="B231" s="18" t="s">
        <v>125</v>
      </c>
      <c r="C231" s="81" t="s">
        <v>115</v>
      </c>
      <c r="D231" s="82" t="s">
        <v>124</v>
      </c>
      <c r="E231" s="82" t="s">
        <v>2</v>
      </c>
      <c r="F231" s="83" t="s">
        <v>3</v>
      </c>
      <c r="G231" s="233"/>
      <c r="H231" s="234"/>
      <c r="I231" s="235"/>
      <c r="J231" s="167">
        <f>SUM(J232+J238)</f>
        <v>996.5</v>
      </c>
      <c r="K231" s="177">
        <f>SUM(K232+K238)</f>
        <v>467</v>
      </c>
    </row>
    <row r="232" spans="1:11" s="8" customFormat="1" ht="56.25">
      <c r="A232" s="69" t="s">
        <v>277</v>
      </c>
      <c r="B232" s="19" t="s">
        <v>126</v>
      </c>
      <c r="C232" s="95" t="s">
        <v>115</v>
      </c>
      <c r="D232" s="93" t="s">
        <v>124</v>
      </c>
      <c r="E232" s="93" t="s">
        <v>1</v>
      </c>
      <c r="F232" s="94" t="s">
        <v>3</v>
      </c>
      <c r="G232" s="208"/>
      <c r="H232" s="209"/>
      <c r="I232" s="210"/>
      <c r="J232" s="168">
        <f>SUM(J233)</f>
        <v>309.5</v>
      </c>
      <c r="K232" s="175">
        <f>SUM(K233)</f>
        <v>284</v>
      </c>
    </row>
    <row r="233" spans="1:11" s="10" customFormat="1">
      <c r="A233" s="70"/>
      <c r="B233" s="20" t="s">
        <v>101</v>
      </c>
      <c r="C233" s="78" t="s">
        <v>115</v>
      </c>
      <c r="D233" s="79" t="s">
        <v>124</v>
      </c>
      <c r="E233" s="79" t="s">
        <v>1</v>
      </c>
      <c r="F233" s="80" t="s">
        <v>100</v>
      </c>
      <c r="G233" s="218"/>
      <c r="H233" s="219"/>
      <c r="I233" s="220"/>
      <c r="J233" s="169">
        <f>SUM(J234:J237)</f>
        <v>309.5</v>
      </c>
      <c r="K233" s="176">
        <f>SUM(K234:K237)</f>
        <v>284</v>
      </c>
    </row>
    <row r="234" spans="1:11" s="10" customFormat="1" ht="33">
      <c r="A234" s="70"/>
      <c r="B234" s="20" t="s">
        <v>297</v>
      </c>
      <c r="C234" s="49" t="s">
        <v>115</v>
      </c>
      <c r="D234" s="50" t="s">
        <v>124</v>
      </c>
      <c r="E234" s="50" t="s">
        <v>1</v>
      </c>
      <c r="F234" s="51" t="s">
        <v>100</v>
      </c>
      <c r="G234" s="80" t="s">
        <v>257</v>
      </c>
      <c r="H234" s="9" t="s">
        <v>63</v>
      </c>
      <c r="I234" s="9" t="s">
        <v>1</v>
      </c>
      <c r="J234" s="169">
        <v>259</v>
      </c>
      <c r="K234" s="176">
        <v>235.5</v>
      </c>
    </row>
    <row r="235" spans="1:11" s="10" customFormat="1">
      <c r="A235" s="70"/>
      <c r="B235" s="20" t="s">
        <v>254</v>
      </c>
      <c r="C235" s="78" t="s">
        <v>115</v>
      </c>
      <c r="D235" s="79" t="s">
        <v>124</v>
      </c>
      <c r="E235" s="79" t="s">
        <v>1</v>
      </c>
      <c r="F235" s="80" t="s">
        <v>100</v>
      </c>
      <c r="G235" s="80" t="s">
        <v>255</v>
      </c>
      <c r="H235" s="9" t="s">
        <v>63</v>
      </c>
      <c r="I235" s="9" t="s">
        <v>1</v>
      </c>
      <c r="J235" s="169">
        <v>18.5</v>
      </c>
      <c r="K235" s="176">
        <v>17.399999999999999</v>
      </c>
    </row>
    <row r="236" spans="1:11" s="10" customFormat="1">
      <c r="A236" s="70"/>
      <c r="B236" s="20" t="s">
        <v>263</v>
      </c>
      <c r="C236" s="104" t="s">
        <v>115</v>
      </c>
      <c r="D236" s="105" t="s">
        <v>124</v>
      </c>
      <c r="E236" s="105" t="s">
        <v>1</v>
      </c>
      <c r="F236" s="106" t="s">
        <v>100</v>
      </c>
      <c r="G236" s="106" t="s">
        <v>262</v>
      </c>
      <c r="H236" s="9" t="s">
        <v>63</v>
      </c>
      <c r="I236" s="9" t="s">
        <v>1</v>
      </c>
      <c r="J236" s="169">
        <v>32</v>
      </c>
      <c r="K236" s="176">
        <v>31.1</v>
      </c>
    </row>
    <row r="237" spans="1:11" s="10" customFormat="1">
      <c r="A237" s="70"/>
      <c r="B237" s="20" t="s">
        <v>258</v>
      </c>
      <c r="C237" s="78" t="s">
        <v>115</v>
      </c>
      <c r="D237" s="79" t="s">
        <v>124</v>
      </c>
      <c r="E237" s="79" t="s">
        <v>1</v>
      </c>
      <c r="F237" s="80" t="s">
        <v>100</v>
      </c>
      <c r="G237" s="80" t="s">
        <v>259</v>
      </c>
      <c r="H237" s="9" t="s">
        <v>63</v>
      </c>
      <c r="I237" s="9" t="s">
        <v>1</v>
      </c>
      <c r="J237" s="169">
        <v>0</v>
      </c>
      <c r="K237" s="176">
        <v>0</v>
      </c>
    </row>
    <row r="238" spans="1:11" s="8" customFormat="1" ht="37.5">
      <c r="A238" s="69" t="s">
        <v>362</v>
      </c>
      <c r="B238" s="19" t="s">
        <v>363</v>
      </c>
      <c r="C238" s="130" t="s">
        <v>115</v>
      </c>
      <c r="D238" s="131" t="s">
        <v>124</v>
      </c>
      <c r="E238" s="131" t="s">
        <v>12</v>
      </c>
      <c r="F238" s="132" t="s">
        <v>3</v>
      </c>
      <c r="G238" s="208"/>
      <c r="H238" s="209"/>
      <c r="I238" s="210"/>
      <c r="J238" s="168">
        <f>SUM(J239)</f>
        <v>687</v>
      </c>
      <c r="K238" s="175">
        <f>SUM(K239)</f>
        <v>183</v>
      </c>
    </row>
    <row r="239" spans="1:11" s="10" customFormat="1">
      <c r="A239" s="70"/>
      <c r="B239" s="20" t="s">
        <v>101</v>
      </c>
      <c r="C239" s="127" t="s">
        <v>115</v>
      </c>
      <c r="D239" s="128" t="s">
        <v>124</v>
      </c>
      <c r="E239" s="128" t="s">
        <v>12</v>
      </c>
      <c r="F239" s="129" t="s">
        <v>100</v>
      </c>
      <c r="G239" s="218"/>
      <c r="H239" s="219"/>
      <c r="I239" s="220"/>
      <c r="J239" s="169">
        <f>SUM(J240:J243)</f>
        <v>687</v>
      </c>
      <c r="K239" s="176">
        <f>SUM(K240:K243)</f>
        <v>183</v>
      </c>
    </row>
    <row r="240" spans="1:11" s="10" customFormat="1" ht="33">
      <c r="A240" s="70"/>
      <c r="B240" s="20" t="s">
        <v>297</v>
      </c>
      <c r="C240" s="49" t="s">
        <v>115</v>
      </c>
      <c r="D240" s="50" t="s">
        <v>124</v>
      </c>
      <c r="E240" s="50" t="s">
        <v>12</v>
      </c>
      <c r="F240" s="51" t="s">
        <v>100</v>
      </c>
      <c r="G240" s="129" t="s">
        <v>257</v>
      </c>
      <c r="H240" s="9" t="s">
        <v>63</v>
      </c>
      <c r="I240" s="9" t="s">
        <v>1</v>
      </c>
      <c r="J240" s="169"/>
      <c r="K240" s="176"/>
    </row>
    <row r="241" spans="1:11" s="10" customFormat="1">
      <c r="A241" s="70"/>
      <c r="B241" s="20" t="s">
        <v>254</v>
      </c>
      <c r="C241" s="127" t="s">
        <v>115</v>
      </c>
      <c r="D241" s="128" t="s">
        <v>124</v>
      </c>
      <c r="E241" s="128" t="s">
        <v>12</v>
      </c>
      <c r="F241" s="129" t="s">
        <v>100</v>
      </c>
      <c r="G241" s="129" t="s">
        <v>255</v>
      </c>
      <c r="H241" s="9" t="s">
        <v>63</v>
      </c>
      <c r="I241" s="9" t="s">
        <v>1</v>
      </c>
      <c r="J241" s="169">
        <v>687</v>
      </c>
      <c r="K241" s="176">
        <v>183</v>
      </c>
    </row>
    <row r="242" spans="1:11" s="10" customFormat="1">
      <c r="A242" s="70"/>
      <c r="B242" s="20" t="s">
        <v>263</v>
      </c>
      <c r="C242" s="127" t="s">
        <v>115</v>
      </c>
      <c r="D242" s="128" t="s">
        <v>124</v>
      </c>
      <c r="E242" s="128" t="s">
        <v>12</v>
      </c>
      <c r="F242" s="129" t="s">
        <v>100</v>
      </c>
      <c r="G242" s="129" t="s">
        <v>262</v>
      </c>
      <c r="H242" s="9" t="s">
        <v>63</v>
      </c>
      <c r="I242" s="9" t="s">
        <v>1</v>
      </c>
      <c r="J242" s="169"/>
      <c r="K242" s="176"/>
    </row>
    <row r="243" spans="1:11" s="10" customFormat="1">
      <c r="A243" s="70"/>
      <c r="B243" s="20" t="s">
        <v>258</v>
      </c>
      <c r="C243" s="127" t="s">
        <v>115</v>
      </c>
      <c r="D243" s="128" t="s">
        <v>124</v>
      </c>
      <c r="E243" s="128" t="s">
        <v>12</v>
      </c>
      <c r="F243" s="129" t="s">
        <v>100</v>
      </c>
      <c r="G243" s="129" t="s">
        <v>259</v>
      </c>
      <c r="H243" s="9" t="s">
        <v>63</v>
      </c>
      <c r="I243" s="9" t="s">
        <v>1</v>
      </c>
      <c r="J243" s="169"/>
      <c r="K243" s="176"/>
    </row>
    <row r="244" spans="1:11" s="7" customFormat="1">
      <c r="A244" s="68" t="s">
        <v>320</v>
      </c>
      <c r="B244" s="18" t="s">
        <v>321</v>
      </c>
      <c r="C244" s="81" t="s">
        <v>115</v>
      </c>
      <c r="D244" s="82" t="s">
        <v>30</v>
      </c>
      <c r="E244" s="82" t="s">
        <v>2</v>
      </c>
      <c r="F244" s="83" t="s">
        <v>3</v>
      </c>
      <c r="G244" s="233"/>
      <c r="H244" s="234"/>
      <c r="I244" s="235"/>
      <c r="J244" s="167">
        <f>SUM(J245)</f>
        <v>66423.399999999994</v>
      </c>
      <c r="K244" s="177">
        <f>SUM(K245)</f>
        <v>49650.3</v>
      </c>
    </row>
    <row r="245" spans="1:11" s="8" customFormat="1" ht="37.5">
      <c r="A245" s="69" t="s">
        <v>323</v>
      </c>
      <c r="B245" s="19" t="s">
        <v>322</v>
      </c>
      <c r="C245" s="95" t="s">
        <v>115</v>
      </c>
      <c r="D245" s="93" t="s">
        <v>30</v>
      </c>
      <c r="E245" s="93" t="s">
        <v>1</v>
      </c>
      <c r="F245" s="94" t="s">
        <v>3</v>
      </c>
      <c r="G245" s="208"/>
      <c r="H245" s="209"/>
      <c r="I245" s="210"/>
      <c r="J245" s="168">
        <f>SUM(J246+J248)</f>
        <v>66423.399999999994</v>
      </c>
      <c r="K245" s="175">
        <f>SUM(K246+K248)</f>
        <v>49650.3</v>
      </c>
    </row>
    <row r="246" spans="1:11" s="10" customFormat="1">
      <c r="A246" s="70"/>
      <c r="B246" s="20" t="s">
        <v>35</v>
      </c>
      <c r="C246" s="78" t="s">
        <v>115</v>
      </c>
      <c r="D246" s="79" t="s">
        <v>30</v>
      </c>
      <c r="E246" s="79" t="s">
        <v>1</v>
      </c>
      <c r="F246" s="80" t="s">
        <v>102</v>
      </c>
      <c r="G246" s="218"/>
      <c r="H246" s="219"/>
      <c r="I246" s="220"/>
      <c r="J246" s="169">
        <f>SUM(J247:J247)</f>
        <v>65423.4</v>
      </c>
      <c r="K246" s="176">
        <f>SUM(K247:K247)</f>
        <v>49649.5</v>
      </c>
    </row>
    <row r="247" spans="1:11" s="10" customFormat="1">
      <c r="A247" s="70"/>
      <c r="B247" s="20" t="s">
        <v>35</v>
      </c>
      <c r="C247" s="49" t="s">
        <v>115</v>
      </c>
      <c r="D247" s="50" t="s">
        <v>30</v>
      </c>
      <c r="E247" s="50" t="s">
        <v>1</v>
      </c>
      <c r="F247" s="51" t="s">
        <v>102</v>
      </c>
      <c r="G247" s="80" t="s">
        <v>261</v>
      </c>
      <c r="H247" s="9" t="s">
        <v>63</v>
      </c>
      <c r="I247" s="9" t="s">
        <v>1</v>
      </c>
      <c r="J247" s="169">
        <v>65423.4</v>
      </c>
      <c r="K247" s="176">
        <v>49649.5</v>
      </c>
    </row>
    <row r="248" spans="1:11" s="10" customFormat="1" ht="66">
      <c r="A248" s="70"/>
      <c r="B248" s="20" t="s">
        <v>397</v>
      </c>
      <c r="C248" s="156" t="s">
        <v>115</v>
      </c>
      <c r="D248" s="157" t="s">
        <v>30</v>
      </c>
      <c r="E248" s="157" t="s">
        <v>1</v>
      </c>
      <c r="F248" s="158" t="s">
        <v>381</v>
      </c>
      <c r="G248" s="218"/>
      <c r="H248" s="219"/>
      <c r="I248" s="220"/>
      <c r="J248" s="169">
        <f>SUM(J249:J249)</f>
        <v>1000</v>
      </c>
      <c r="K248" s="176">
        <f>SUM(K249:K249)</f>
        <v>0.8</v>
      </c>
    </row>
    <row r="249" spans="1:11" s="10" customFormat="1">
      <c r="A249" s="70"/>
      <c r="B249" s="20" t="s">
        <v>35</v>
      </c>
      <c r="C249" s="49" t="s">
        <v>115</v>
      </c>
      <c r="D249" s="50" t="s">
        <v>30</v>
      </c>
      <c r="E249" s="50" t="s">
        <v>1</v>
      </c>
      <c r="F249" s="51" t="s">
        <v>381</v>
      </c>
      <c r="G249" s="158" t="s">
        <v>261</v>
      </c>
      <c r="H249" s="9" t="s">
        <v>63</v>
      </c>
      <c r="I249" s="9" t="s">
        <v>1</v>
      </c>
      <c r="J249" s="169">
        <v>1000</v>
      </c>
      <c r="K249" s="176">
        <v>0.8</v>
      </c>
    </row>
    <row r="250" spans="1:11" s="10" customFormat="1">
      <c r="A250" s="68" t="s">
        <v>340</v>
      </c>
      <c r="B250" s="18" t="s">
        <v>341</v>
      </c>
      <c r="C250" s="81" t="s">
        <v>115</v>
      </c>
      <c r="D250" s="82" t="s">
        <v>225</v>
      </c>
      <c r="E250" s="82" t="s">
        <v>2</v>
      </c>
      <c r="F250" s="83" t="s">
        <v>3</v>
      </c>
      <c r="G250" s="233"/>
      <c r="H250" s="234"/>
      <c r="I250" s="235"/>
      <c r="J250" s="167">
        <f t="shared" ref="J250:K252" si="6">SUM(J251)</f>
        <v>5</v>
      </c>
      <c r="K250" s="176">
        <f t="shared" si="6"/>
        <v>0</v>
      </c>
    </row>
    <row r="251" spans="1:11" s="10" customFormat="1" ht="56.25">
      <c r="A251" s="69" t="s">
        <v>277</v>
      </c>
      <c r="B251" s="19" t="s">
        <v>342</v>
      </c>
      <c r="C251" s="95" t="s">
        <v>115</v>
      </c>
      <c r="D251" s="93" t="s">
        <v>225</v>
      </c>
      <c r="E251" s="93" t="s">
        <v>1</v>
      </c>
      <c r="F251" s="94" t="s">
        <v>3</v>
      </c>
      <c r="G251" s="208"/>
      <c r="H251" s="209"/>
      <c r="I251" s="210"/>
      <c r="J251" s="168">
        <f t="shared" si="6"/>
        <v>5</v>
      </c>
      <c r="K251" s="176">
        <f t="shared" si="6"/>
        <v>0</v>
      </c>
    </row>
    <row r="252" spans="1:11" s="10" customFormat="1">
      <c r="A252" s="70"/>
      <c r="B252" s="20" t="s">
        <v>101</v>
      </c>
      <c r="C252" s="78" t="s">
        <v>115</v>
      </c>
      <c r="D252" s="79" t="s">
        <v>225</v>
      </c>
      <c r="E252" s="79" t="s">
        <v>1</v>
      </c>
      <c r="F252" s="80" t="s">
        <v>100</v>
      </c>
      <c r="G252" s="218"/>
      <c r="H252" s="219"/>
      <c r="I252" s="220"/>
      <c r="J252" s="169">
        <f t="shared" si="6"/>
        <v>5</v>
      </c>
      <c r="K252" s="176">
        <f t="shared" si="6"/>
        <v>0</v>
      </c>
    </row>
    <row r="253" spans="1:11" s="10" customFormat="1">
      <c r="A253" s="70"/>
      <c r="B253" s="20" t="s">
        <v>254</v>
      </c>
      <c r="C253" s="127" t="s">
        <v>115</v>
      </c>
      <c r="D253" s="128" t="s">
        <v>225</v>
      </c>
      <c r="E253" s="128" t="s">
        <v>1</v>
      </c>
      <c r="F253" s="129" t="s">
        <v>100</v>
      </c>
      <c r="G253" s="129" t="s">
        <v>255</v>
      </c>
      <c r="H253" s="9" t="s">
        <v>63</v>
      </c>
      <c r="I253" s="9" t="s">
        <v>28</v>
      </c>
      <c r="J253" s="169">
        <v>5</v>
      </c>
      <c r="K253" s="176"/>
    </row>
    <row r="254" spans="1:11" s="2" customFormat="1" ht="56.25">
      <c r="A254" s="67" t="s">
        <v>111</v>
      </c>
      <c r="B254" s="17" t="s">
        <v>128</v>
      </c>
      <c r="C254" s="84" t="s">
        <v>127</v>
      </c>
      <c r="D254" s="85" t="s">
        <v>68</v>
      </c>
      <c r="E254" s="85" t="s">
        <v>2</v>
      </c>
      <c r="F254" s="86" t="s">
        <v>3</v>
      </c>
      <c r="G254" s="205"/>
      <c r="H254" s="206"/>
      <c r="I254" s="207"/>
      <c r="J254" s="166">
        <f t="shared" ref="J254:K256" si="7">SUM(J255)</f>
        <v>1017</v>
      </c>
      <c r="K254" s="174">
        <f t="shared" si="7"/>
        <v>10</v>
      </c>
    </row>
    <row r="255" spans="1:11" s="2" customFormat="1" ht="37.5">
      <c r="A255" s="68" t="s">
        <v>233</v>
      </c>
      <c r="B255" s="18" t="s">
        <v>129</v>
      </c>
      <c r="C255" s="81" t="s">
        <v>127</v>
      </c>
      <c r="D255" s="82" t="s">
        <v>70</v>
      </c>
      <c r="E255" s="82" t="s">
        <v>2</v>
      </c>
      <c r="F255" s="83" t="s">
        <v>3</v>
      </c>
      <c r="G255" s="205"/>
      <c r="H255" s="206"/>
      <c r="I255" s="207"/>
      <c r="J255" s="167">
        <f t="shared" si="7"/>
        <v>1017</v>
      </c>
      <c r="K255" s="174">
        <f t="shared" si="7"/>
        <v>10</v>
      </c>
    </row>
    <row r="256" spans="1:11" s="8" customFormat="1" ht="37.5">
      <c r="A256" s="69" t="s">
        <v>234</v>
      </c>
      <c r="B256" s="19" t="s">
        <v>324</v>
      </c>
      <c r="C256" s="95" t="s">
        <v>127</v>
      </c>
      <c r="D256" s="93" t="s">
        <v>70</v>
      </c>
      <c r="E256" s="93" t="s">
        <v>1</v>
      </c>
      <c r="F256" s="94" t="s">
        <v>3</v>
      </c>
      <c r="G256" s="208"/>
      <c r="H256" s="209"/>
      <c r="I256" s="210"/>
      <c r="J256" s="168">
        <f t="shared" si="7"/>
        <v>1017</v>
      </c>
      <c r="K256" s="175">
        <f t="shared" si="7"/>
        <v>10</v>
      </c>
    </row>
    <row r="257" spans="1:11" s="10" customFormat="1" ht="33">
      <c r="A257" s="70"/>
      <c r="B257" s="20" t="s">
        <v>17</v>
      </c>
      <c r="C257" s="78" t="s">
        <v>127</v>
      </c>
      <c r="D257" s="79" t="s">
        <v>70</v>
      </c>
      <c r="E257" s="79" t="s">
        <v>1</v>
      </c>
      <c r="F257" s="80" t="s">
        <v>16</v>
      </c>
      <c r="G257" s="218"/>
      <c r="H257" s="219"/>
      <c r="I257" s="220"/>
      <c r="J257" s="169">
        <f>SUM(J258:J259)</f>
        <v>1017</v>
      </c>
      <c r="K257" s="176">
        <f>SUM(K258:K259)</f>
        <v>10</v>
      </c>
    </row>
    <row r="258" spans="1:11" s="10" customFormat="1">
      <c r="A258" s="70"/>
      <c r="B258" s="20" t="s">
        <v>254</v>
      </c>
      <c r="C258" s="49" t="s">
        <v>127</v>
      </c>
      <c r="D258" s="50" t="s">
        <v>70</v>
      </c>
      <c r="E258" s="50" t="s">
        <v>1</v>
      </c>
      <c r="F258" s="51" t="s">
        <v>16</v>
      </c>
      <c r="G258" s="80" t="s">
        <v>255</v>
      </c>
      <c r="H258" s="9" t="s">
        <v>59</v>
      </c>
      <c r="I258" s="9" t="s">
        <v>12</v>
      </c>
      <c r="J258" s="169">
        <v>1007</v>
      </c>
      <c r="K258" s="176"/>
    </row>
    <row r="259" spans="1:11" s="10" customFormat="1">
      <c r="A259" s="70"/>
      <c r="B259" s="20" t="s">
        <v>254</v>
      </c>
      <c r="C259" s="78" t="s">
        <v>127</v>
      </c>
      <c r="D259" s="79" t="s">
        <v>70</v>
      </c>
      <c r="E259" s="79" t="s">
        <v>1</v>
      </c>
      <c r="F259" s="80" t="s">
        <v>16</v>
      </c>
      <c r="G259" s="80" t="s">
        <v>255</v>
      </c>
      <c r="H259" s="9" t="s">
        <v>63</v>
      </c>
      <c r="I259" s="9" t="s">
        <v>1</v>
      </c>
      <c r="J259" s="169">
        <v>10</v>
      </c>
      <c r="K259" s="176">
        <v>10</v>
      </c>
    </row>
    <row r="260" spans="1:11" s="5" customFormat="1" ht="56.25">
      <c r="A260" s="67" t="s">
        <v>278</v>
      </c>
      <c r="B260" s="17" t="s">
        <v>131</v>
      </c>
      <c r="C260" s="57" t="s">
        <v>130</v>
      </c>
      <c r="D260" s="52" t="s">
        <v>68</v>
      </c>
      <c r="E260" s="52" t="s">
        <v>2</v>
      </c>
      <c r="F260" s="58" t="s">
        <v>3</v>
      </c>
      <c r="G260" s="230"/>
      <c r="H260" s="231"/>
      <c r="I260" s="232"/>
      <c r="J260" s="166">
        <f>SUM(J261)</f>
        <v>53785.3</v>
      </c>
      <c r="K260" s="178">
        <f>SUM(K261)</f>
        <v>27930.300000000003</v>
      </c>
    </row>
    <row r="261" spans="1:11" s="2" customFormat="1">
      <c r="A261" s="68" t="s">
        <v>240</v>
      </c>
      <c r="B261" s="56" t="s">
        <v>132</v>
      </c>
      <c r="C261" s="81" t="s">
        <v>130</v>
      </c>
      <c r="D261" s="82" t="s">
        <v>70</v>
      </c>
      <c r="E261" s="82" t="s">
        <v>2</v>
      </c>
      <c r="F261" s="83" t="s">
        <v>3</v>
      </c>
      <c r="G261" s="205"/>
      <c r="H261" s="206"/>
      <c r="I261" s="207"/>
      <c r="J261" s="167">
        <f>SUM(J262)</f>
        <v>53785.3</v>
      </c>
      <c r="K261" s="174">
        <f>SUM(K262)</f>
        <v>27930.300000000003</v>
      </c>
    </row>
    <row r="262" spans="1:11" s="8" customFormat="1" ht="37.5">
      <c r="A262" s="69" t="s">
        <v>241</v>
      </c>
      <c r="B262" s="19" t="s">
        <v>133</v>
      </c>
      <c r="C262" s="95" t="s">
        <v>130</v>
      </c>
      <c r="D262" s="93" t="s">
        <v>70</v>
      </c>
      <c r="E262" s="93" t="s">
        <v>1</v>
      </c>
      <c r="F262" s="94" t="s">
        <v>3</v>
      </c>
      <c r="G262" s="208"/>
      <c r="H262" s="209"/>
      <c r="I262" s="210"/>
      <c r="J262" s="168">
        <f>SUM(J263+J265+J267+J270)</f>
        <v>53785.3</v>
      </c>
      <c r="K262" s="175">
        <f>SUM(K263+K265+K267+K270)</f>
        <v>27930.300000000003</v>
      </c>
    </row>
    <row r="263" spans="1:11" s="10" customFormat="1" ht="33">
      <c r="A263" s="70"/>
      <c r="B263" s="20" t="s">
        <v>17</v>
      </c>
      <c r="C263" s="78" t="s">
        <v>130</v>
      </c>
      <c r="D263" s="79" t="s">
        <v>70</v>
      </c>
      <c r="E263" s="79" t="s">
        <v>1</v>
      </c>
      <c r="F263" s="100" t="s">
        <v>16</v>
      </c>
      <c r="G263" s="218"/>
      <c r="H263" s="219"/>
      <c r="I263" s="220"/>
      <c r="J263" s="169">
        <f>SUM(J264)</f>
        <v>7412</v>
      </c>
      <c r="K263" s="176">
        <f>SUM(K264)</f>
        <v>2300</v>
      </c>
    </row>
    <row r="264" spans="1:11" s="10" customFormat="1" ht="33">
      <c r="A264" s="70"/>
      <c r="B264" s="20" t="s">
        <v>265</v>
      </c>
      <c r="C264" s="78" t="s">
        <v>130</v>
      </c>
      <c r="D264" s="79" t="s">
        <v>70</v>
      </c>
      <c r="E264" s="79" t="s">
        <v>1</v>
      </c>
      <c r="F264" s="100" t="s">
        <v>16</v>
      </c>
      <c r="G264" s="80" t="s">
        <v>264</v>
      </c>
      <c r="H264" s="9" t="s">
        <v>115</v>
      </c>
      <c r="I264" s="9" t="s">
        <v>12</v>
      </c>
      <c r="J264" s="169">
        <v>7412</v>
      </c>
      <c r="K264" s="176">
        <v>2300</v>
      </c>
    </row>
    <row r="265" spans="1:11" s="10" customFormat="1">
      <c r="A265" s="70"/>
      <c r="B265" s="20" t="s">
        <v>135</v>
      </c>
      <c r="C265" s="78" t="s">
        <v>130</v>
      </c>
      <c r="D265" s="79" t="s">
        <v>70</v>
      </c>
      <c r="E265" s="79" t="s">
        <v>1</v>
      </c>
      <c r="F265" s="80" t="s">
        <v>134</v>
      </c>
      <c r="G265" s="218"/>
      <c r="H265" s="219"/>
      <c r="I265" s="220"/>
      <c r="J265" s="169">
        <f>SUM(J266)</f>
        <v>1730</v>
      </c>
      <c r="K265" s="176">
        <f>SUM(K266)</f>
        <v>936.9</v>
      </c>
    </row>
    <row r="266" spans="1:11" s="10" customFormat="1">
      <c r="A266" s="70"/>
      <c r="B266" s="20" t="s">
        <v>254</v>
      </c>
      <c r="C266" s="78" t="s">
        <v>130</v>
      </c>
      <c r="D266" s="79" t="s">
        <v>70</v>
      </c>
      <c r="E266" s="79" t="s">
        <v>1</v>
      </c>
      <c r="F266" s="80" t="s">
        <v>134</v>
      </c>
      <c r="G266" s="80" t="s">
        <v>255</v>
      </c>
      <c r="H266" s="9" t="s">
        <v>115</v>
      </c>
      <c r="I266" s="9" t="s">
        <v>1</v>
      </c>
      <c r="J266" s="169">
        <v>1730</v>
      </c>
      <c r="K266" s="176">
        <v>936.9</v>
      </c>
    </row>
    <row r="267" spans="1:11" s="10" customFormat="1">
      <c r="A267" s="70"/>
      <c r="B267" s="20" t="s">
        <v>35</v>
      </c>
      <c r="C267" s="78" t="s">
        <v>130</v>
      </c>
      <c r="D267" s="79" t="s">
        <v>70</v>
      </c>
      <c r="E267" s="79" t="s">
        <v>1</v>
      </c>
      <c r="F267" s="80" t="s">
        <v>102</v>
      </c>
      <c r="G267" s="218"/>
      <c r="H267" s="219"/>
      <c r="I267" s="220"/>
      <c r="J267" s="169">
        <f>SUM(J268:J269)</f>
        <v>43643.3</v>
      </c>
      <c r="K267" s="176">
        <f>SUM(K268:K269)</f>
        <v>23693.4</v>
      </c>
    </row>
    <row r="268" spans="1:11" s="10" customFormat="1">
      <c r="A268" s="70"/>
      <c r="B268" s="20" t="s">
        <v>254</v>
      </c>
      <c r="C268" s="141" t="s">
        <v>130</v>
      </c>
      <c r="D268" s="142" t="s">
        <v>70</v>
      </c>
      <c r="E268" s="142" t="s">
        <v>1</v>
      </c>
      <c r="F268" s="143" t="s">
        <v>102</v>
      </c>
      <c r="G268" s="143" t="s">
        <v>255</v>
      </c>
      <c r="H268" s="9" t="s">
        <v>115</v>
      </c>
      <c r="I268" s="9" t="s">
        <v>52</v>
      </c>
      <c r="J268" s="169">
        <v>433</v>
      </c>
      <c r="K268" s="176"/>
    </row>
    <row r="269" spans="1:11" s="10" customFormat="1">
      <c r="A269" s="70"/>
      <c r="B269" s="20" t="s">
        <v>35</v>
      </c>
      <c r="C269" s="78" t="s">
        <v>130</v>
      </c>
      <c r="D269" s="79" t="s">
        <v>70</v>
      </c>
      <c r="E269" s="79" t="s">
        <v>1</v>
      </c>
      <c r="F269" s="80" t="s">
        <v>102</v>
      </c>
      <c r="G269" s="80" t="s">
        <v>261</v>
      </c>
      <c r="H269" s="9" t="s">
        <v>115</v>
      </c>
      <c r="I269" s="9" t="s">
        <v>52</v>
      </c>
      <c r="J269" s="169">
        <v>43210.3</v>
      </c>
      <c r="K269" s="176">
        <v>23693.4</v>
      </c>
    </row>
    <row r="270" spans="1:11" s="10" customFormat="1" ht="66">
      <c r="A270" s="70"/>
      <c r="B270" s="20" t="s">
        <v>382</v>
      </c>
      <c r="C270" s="141" t="s">
        <v>130</v>
      </c>
      <c r="D270" s="142" t="s">
        <v>70</v>
      </c>
      <c r="E270" s="142" t="s">
        <v>1</v>
      </c>
      <c r="F270" s="143" t="s">
        <v>381</v>
      </c>
      <c r="G270" s="218"/>
      <c r="H270" s="219"/>
      <c r="I270" s="220"/>
      <c r="J270" s="169">
        <f>SUM(J271)</f>
        <v>1000</v>
      </c>
      <c r="K270" s="176">
        <f>SUM(K271)</f>
        <v>1000</v>
      </c>
    </row>
    <row r="271" spans="1:11" s="10" customFormat="1">
      <c r="A271" s="70"/>
      <c r="B271" s="20" t="s">
        <v>254</v>
      </c>
      <c r="C271" s="141" t="s">
        <v>130</v>
      </c>
      <c r="D271" s="142" t="s">
        <v>70</v>
      </c>
      <c r="E271" s="142" t="s">
        <v>1</v>
      </c>
      <c r="F271" s="143" t="s">
        <v>381</v>
      </c>
      <c r="G271" s="143" t="s">
        <v>261</v>
      </c>
      <c r="H271" s="9" t="s">
        <v>115</v>
      </c>
      <c r="I271" s="9" t="s">
        <v>52</v>
      </c>
      <c r="J271" s="169">
        <v>1000</v>
      </c>
      <c r="K271" s="176">
        <v>1000</v>
      </c>
    </row>
    <row r="272" spans="1:11" s="2" customFormat="1" ht="75">
      <c r="A272" s="67" t="s">
        <v>127</v>
      </c>
      <c r="B272" s="17" t="s">
        <v>137</v>
      </c>
      <c r="C272" s="84" t="s">
        <v>136</v>
      </c>
      <c r="D272" s="85" t="s">
        <v>68</v>
      </c>
      <c r="E272" s="85" t="s">
        <v>2</v>
      </c>
      <c r="F272" s="86" t="s">
        <v>3</v>
      </c>
      <c r="G272" s="205"/>
      <c r="H272" s="206"/>
      <c r="I272" s="207"/>
      <c r="J272" s="166">
        <f>SUM(J273)</f>
        <v>1182</v>
      </c>
      <c r="K272" s="174">
        <f>SUM(K273)</f>
        <v>0</v>
      </c>
    </row>
    <row r="273" spans="1:11" s="2" customFormat="1" ht="37.5">
      <c r="A273" s="68" t="s">
        <v>242</v>
      </c>
      <c r="B273" s="18" t="s">
        <v>138</v>
      </c>
      <c r="C273" s="81" t="s">
        <v>136</v>
      </c>
      <c r="D273" s="82" t="s">
        <v>70</v>
      </c>
      <c r="E273" s="82" t="s">
        <v>2</v>
      </c>
      <c r="F273" s="83" t="s">
        <v>3</v>
      </c>
      <c r="G273" s="205"/>
      <c r="H273" s="206"/>
      <c r="I273" s="207"/>
      <c r="J273" s="167">
        <f>SUM(J274)</f>
        <v>1182</v>
      </c>
      <c r="K273" s="174">
        <f>SUM(K274)</f>
        <v>0</v>
      </c>
    </row>
    <row r="274" spans="1:11" s="8" customFormat="1" ht="37.5">
      <c r="A274" s="69" t="s">
        <v>243</v>
      </c>
      <c r="B274" s="19" t="s">
        <v>139</v>
      </c>
      <c r="C274" s="95" t="s">
        <v>136</v>
      </c>
      <c r="D274" s="93" t="s">
        <v>70</v>
      </c>
      <c r="E274" s="93" t="s">
        <v>1</v>
      </c>
      <c r="F274" s="94" t="s">
        <v>98</v>
      </c>
      <c r="G274" s="208"/>
      <c r="H274" s="209"/>
      <c r="I274" s="210"/>
      <c r="J274" s="168">
        <f>SUM(J275+J277)</f>
        <v>1182</v>
      </c>
      <c r="K274" s="175">
        <f>SUM(K275+K277)</f>
        <v>0</v>
      </c>
    </row>
    <row r="275" spans="1:11" s="10" customFormat="1">
      <c r="A275" s="70"/>
      <c r="B275" s="20" t="s">
        <v>35</v>
      </c>
      <c r="C275" s="78" t="s">
        <v>136</v>
      </c>
      <c r="D275" s="79" t="s">
        <v>70</v>
      </c>
      <c r="E275" s="79" t="s">
        <v>1</v>
      </c>
      <c r="F275" s="80" t="s">
        <v>102</v>
      </c>
      <c r="G275" s="218"/>
      <c r="H275" s="219"/>
      <c r="I275" s="220"/>
      <c r="J275" s="169">
        <f>SUM(J276)</f>
        <v>1132</v>
      </c>
      <c r="K275" s="176">
        <f>SUM(K276)</f>
        <v>0</v>
      </c>
    </row>
    <row r="276" spans="1:11" s="10" customFormat="1">
      <c r="A276" s="70"/>
      <c r="B276" s="20" t="s">
        <v>35</v>
      </c>
      <c r="C276" s="78" t="s">
        <v>136</v>
      </c>
      <c r="D276" s="79" t="s">
        <v>70</v>
      </c>
      <c r="E276" s="79" t="s">
        <v>1</v>
      </c>
      <c r="F276" s="80" t="s">
        <v>102</v>
      </c>
      <c r="G276" s="80" t="s">
        <v>261</v>
      </c>
      <c r="H276" s="9" t="s">
        <v>67</v>
      </c>
      <c r="I276" s="9" t="s">
        <v>67</v>
      </c>
      <c r="J276" s="169">
        <v>1132</v>
      </c>
      <c r="K276" s="176"/>
    </row>
    <row r="277" spans="1:11" s="10" customFormat="1" ht="33">
      <c r="A277" s="70"/>
      <c r="B277" s="20" t="s">
        <v>17</v>
      </c>
      <c r="C277" s="49" t="s">
        <v>136</v>
      </c>
      <c r="D277" s="50" t="s">
        <v>70</v>
      </c>
      <c r="E277" s="50" t="s">
        <v>1</v>
      </c>
      <c r="F277" s="51" t="s">
        <v>16</v>
      </c>
      <c r="G277" s="218"/>
      <c r="H277" s="219"/>
      <c r="I277" s="220"/>
      <c r="J277" s="169">
        <f>SUM(J278)</f>
        <v>50</v>
      </c>
      <c r="K277" s="176">
        <f>SUM(K278)</f>
        <v>0</v>
      </c>
    </row>
    <row r="278" spans="1:11" s="10" customFormat="1" ht="33">
      <c r="A278" s="70"/>
      <c r="B278" s="20" t="s">
        <v>265</v>
      </c>
      <c r="C278" s="78" t="s">
        <v>136</v>
      </c>
      <c r="D278" s="79" t="s">
        <v>70</v>
      </c>
      <c r="E278" s="79" t="s">
        <v>1</v>
      </c>
      <c r="F278" s="80" t="s">
        <v>16</v>
      </c>
      <c r="G278" s="80" t="s">
        <v>264</v>
      </c>
      <c r="H278" s="9" t="s">
        <v>28</v>
      </c>
      <c r="I278" s="9" t="s">
        <v>127</v>
      </c>
      <c r="J278" s="169">
        <v>50</v>
      </c>
      <c r="K278" s="176"/>
    </row>
    <row r="279" spans="1:11" s="2" customFormat="1" ht="131.25">
      <c r="A279" s="67" t="s">
        <v>130</v>
      </c>
      <c r="B279" s="17" t="s">
        <v>141</v>
      </c>
      <c r="C279" s="84" t="s">
        <v>140</v>
      </c>
      <c r="D279" s="85" t="s">
        <v>68</v>
      </c>
      <c r="E279" s="85" t="s">
        <v>2</v>
      </c>
      <c r="F279" s="86" t="s">
        <v>3</v>
      </c>
      <c r="G279" s="205"/>
      <c r="H279" s="206"/>
      <c r="I279" s="207"/>
      <c r="J279" s="166">
        <f>SUM(J280+J290+J305)</f>
        <v>174686.6</v>
      </c>
      <c r="K279" s="174">
        <f>SUM(K280+K290+K305)</f>
        <v>76575.199999999997</v>
      </c>
    </row>
    <row r="280" spans="1:11" s="2" customFormat="1" ht="37.5">
      <c r="A280" s="68" t="s">
        <v>244</v>
      </c>
      <c r="B280" s="18" t="s">
        <v>142</v>
      </c>
      <c r="C280" s="81" t="s">
        <v>140</v>
      </c>
      <c r="D280" s="82" t="s">
        <v>70</v>
      </c>
      <c r="E280" s="82" t="s">
        <v>2</v>
      </c>
      <c r="F280" s="83" t="s">
        <v>3</v>
      </c>
      <c r="G280" s="205"/>
      <c r="H280" s="206"/>
      <c r="I280" s="207"/>
      <c r="J280" s="167">
        <f>SUM(J281+J284+J287)</f>
        <v>17200</v>
      </c>
      <c r="K280" s="174">
        <f>SUM(K281+K284+K287)</f>
        <v>63.5</v>
      </c>
    </row>
    <row r="281" spans="1:11" s="8" customFormat="1">
      <c r="A281" s="69" t="s">
        <v>245</v>
      </c>
      <c r="B281" s="19" t="s">
        <v>143</v>
      </c>
      <c r="C281" s="95" t="s">
        <v>140</v>
      </c>
      <c r="D281" s="93" t="s">
        <v>70</v>
      </c>
      <c r="E281" s="93" t="s">
        <v>28</v>
      </c>
      <c r="F281" s="94" t="s">
        <v>3</v>
      </c>
      <c r="G281" s="208"/>
      <c r="H281" s="209"/>
      <c r="I281" s="210"/>
      <c r="J281" s="168">
        <f>SUM(J282)</f>
        <v>1200</v>
      </c>
      <c r="K281" s="175">
        <f>SUM(K282)</f>
        <v>0</v>
      </c>
    </row>
    <row r="282" spans="1:11" s="10" customFormat="1" ht="33">
      <c r="A282" s="70"/>
      <c r="B282" s="20" t="s">
        <v>145</v>
      </c>
      <c r="C282" s="78" t="s">
        <v>140</v>
      </c>
      <c r="D282" s="79" t="s">
        <v>70</v>
      </c>
      <c r="E282" s="79" t="s">
        <v>28</v>
      </c>
      <c r="F282" s="80" t="s">
        <v>144</v>
      </c>
      <c r="G282" s="218"/>
      <c r="H282" s="219"/>
      <c r="I282" s="220"/>
      <c r="J282" s="169">
        <f>SUM(J283)</f>
        <v>1200</v>
      </c>
      <c r="K282" s="176">
        <f>SUM(K283)</f>
        <v>0</v>
      </c>
    </row>
    <row r="283" spans="1:11" s="10" customFormat="1">
      <c r="A283" s="70"/>
      <c r="B283" s="20" t="s">
        <v>258</v>
      </c>
      <c r="C283" s="78" t="s">
        <v>140</v>
      </c>
      <c r="D283" s="79" t="s">
        <v>70</v>
      </c>
      <c r="E283" s="79" t="s">
        <v>28</v>
      </c>
      <c r="F283" s="80" t="s">
        <v>144</v>
      </c>
      <c r="G283" s="80" t="s">
        <v>259</v>
      </c>
      <c r="H283" s="9" t="s">
        <v>1</v>
      </c>
      <c r="I283" s="9" t="s">
        <v>115</v>
      </c>
      <c r="J283" s="169">
        <v>1200</v>
      </c>
      <c r="K283" s="176"/>
    </row>
    <row r="284" spans="1:11" s="8" customFormat="1" ht="37.5">
      <c r="A284" s="69" t="s">
        <v>279</v>
      </c>
      <c r="B284" s="19" t="s">
        <v>146</v>
      </c>
      <c r="C284" s="95" t="s">
        <v>140</v>
      </c>
      <c r="D284" s="93" t="s">
        <v>70</v>
      </c>
      <c r="E284" s="93" t="s">
        <v>52</v>
      </c>
      <c r="F284" s="94" t="s">
        <v>3</v>
      </c>
      <c r="G284" s="208"/>
      <c r="H284" s="209"/>
      <c r="I284" s="210"/>
      <c r="J284" s="168">
        <f>SUM(J285)</f>
        <v>15000</v>
      </c>
      <c r="K284" s="175">
        <f>SUM(K285)</f>
        <v>63.5</v>
      </c>
    </row>
    <row r="285" spans="1:11" s="10" customFormat="1" ht="33">
      <c r="A285" s="70"/>
      <c r="B285" s="20" t="s">
        <v>148</v>
      </c>
      <c r="C285" s="49" t="s">
        <v>140</v>
      </c>
      <c r="D285" s="50" t="s">
        <v>70</v>
      </c>
      <c r="E285" s="50" t="s">
        <v>52</v>
      </c>
      <c r="F285" s="51" t="s">
        <v>147</v>
      </c>
      <c r="G285" s="218"/>
      <c r="H285" s="219"/>
      <c r="I285" s="220"/>
      <c r="J285" s="169">
        <f>SUM(J286)</f>
        <v>15000</v>
      </c>
      <c r="K285" s="176">
        <f>SUM(K286)</f>
        <v>63.5</v>
      </c>
    </row>
    <row r="286" spans="1:11" s="10" customFormat="1">
      <c r="A286" s="70"/>
      <c r="B286" s="20" t="s">
        <v>269</v>
      </c>
      <c r="C286" s="78" t="s">
        <v>140</v>
      </c>
      <c r="D286" s="79" t="s">
        <v>70</v>
      </c>
      <c r="E286" s="79" t="s">
        <v>52</v>
      </c>
      <c r="F286" s="80" t="s">
        <v>147</v>
      </c>
      <c r="G286" s="80" t="s">
        <v>268</v>
      </c>
      <c r="H286" s="9" t="s">
        <v>130</v>
      </c>
      <c r="I286" s="9" t="s">
        <v>1</v>
      </c>
      <c r="J286" s="169">
        <v>15000</v>
      </c>
      <c r="K286" s="176">
        <v>63.5</v>
      </c>
    </row>
    <row r="287" spans="1:11" s="10" customFormat="1" ht="56.25">
      <c r="A287" s="70"/>
      <c r="B287" s="19" t="s">
        <v>343</v>
      </c>
      <c r="C287" s="95" t="s">
        <v>140</v>
      </c>
      <c r="D287" s="93" t="s">
        <v>70</v>
      </c>
      <c r="E287" s="93" t="s">
        <v>63</v>
      </c>
      <c r="F287" s="94" t="s">
        <v>3</v>
      </c>
      <c r="G287" s="208"/>
      <c r="H287" s="209"/>
      <c r="I287" s="210"/>
      <c r="J287" s="168">
        <f>SUM(J288)</f>
        <v>1000</v>
      </c>
      <c r="K287" s="176">
        <f>SUM(K288)</f>
        <v>0</v>
      </c>
    </row>
    <row r="288" spans="1:11" s="10" customFormat="1" ht="33">
      <c r="A288" s="70"/>
      <c r="B288" s="20" t="s">
        <v>344</v>
      </c>
      <c r="C288" s="78" t="s">
        <v>140</v>
      </c>
      <c r="D288" s="79" t="s">
        <v>70</v>
      </c>
      <c r="E288" s="79" t="s">
        <v>63</v>
      </c>
      <c r="F288" s="80" t="s">
        <v>345</v>
      </c>
      <c r="G288" s="79"/>
      <c r="H288" s="79"/>
      <c r="I288" s="80"/>
      <c r="J288" s="169">
        <v>1000</v>
      </c>
      <c r="K288" s="176">
        <v>0</v>
      </c>
    </row>
    <row r="289" spans="1:11" s="10" customFormat="1">
      <c r="A289" s="70"/>
      <c r="B289" s="20" t="s">
        <v>258</v>
      </c>
      <c r="C289" s="78" t="s">
        <v>140</v>
      </c>
      <c r="D289" s="79" t="s">
        <v>70</v>
      </c>
      <c r="E289" s="79" t="s">
        <v>63</v>
      </c>
      <c r="F289" s="80" t="s">
        <v>345</v>
      </c>
      <c r="G289" s="79" t="s">
        <v>259</v>
      </c>
      <c r="H289" s="79" t="s">
        <v>1</v>
      </c>
      <c r="I289" s="80" t="s">
        <v>130</v>
      </c>
      <c r="J289" s="169">
        <v>1000</v>
      </c>
      <c r="K289" s="176">
        <v>0</v>
      </c>
    </row>
    <row r="290" spans="1:11" s="2" customFormat="1" ht="75">
      <c r="A290" s="68" t="s">
        <v>280</v>
      </c>
      <c r="B290" s="18" t="s">
        <v>149</v>
      </c>
      <c r="C290" s="81" t="s">
        <v>140</v>
      </c>
      <c r="D290" s="82" t="s">
        <v>106</v>
      </c>
      <c r="E290" s="82" t="s">
        <v>2</v>
      </c>
      <c r="F290" s="83" t="s">
        <v>3</v>
      </c>
      <c r="G290" s="205"/>
      <c r="H290" s="206"/>
      <c r="I290" s="207"/>
      <c r="J290" s="167">
        <f>SUM(J291+J296+J302+J299)</f>
        <v>137772.6</v>
      </c>
      <c r="K290" s="174">
        <f>SUM(K291+K296+K302+K299)</f>
        <v>67410</v>
      </c>
    </row>
    <row r="291" spans="1:11" s="8" customFormat="1" ht="56.25">
      <c r="A291" s="69" t="s">
        <v>281</v>
      </c>
      <c r="B291" s="19" t="s">
        <v>150</v>
      </c>
      <c r="C291" s="95" t="s">
        <v>140</v>
      </c>
      <c r="D291" s="93" t="s">
        <v>106</v>
      </c>
      <c r="E291" s="93" t="s">
        <v>12</v>
      </c>
      <c r="F291" s="94" t="s">
        <v>3</v>
      </c>
      <c r="G291" s="208"/>
      <c r="H291" s="209"/>
      <c r="I291" s="210"/>
      <c r="J291" s="168">
        <f>SUM(J292+J294)</f>
        <v>35878</v>
      </c>
      <c r="K291" s="175">
        <f>SUM(K292+K294)</f>
        <v>20489.5</v>
      </c>
    </row>
    <row r="292" spans="1:11" s="10" customFormat="1" ht="33">
      <c r="A292" s="70"/>
      <c r="B292" s="20" t="s">
        <v>152</v>
      </c>
      <c r="C292" s="78" t="s">
        <v>140</v>
      </c>
      <c r="D292" s="79" t="s">
        <v>106</v>
      </c>
      <c r="E292" s="79" t="s">
        <v>12</v>
      </c>
      <c r="F292" s="80" t="s">
        <v>151</v>
      </c>
      <c r="G292" s="218"/>
      <c r="H292" s="219"/>
      <c r="I292" s="220"/>
      <c r="J292" s="169">
        <f>SUM(J293)</f>
        <v>13878</v>
      </c>
      <c r="K292" s="176">
        <f>SUM(K293)</f>
        <v>6939</v>
      </c>
    </row>
    <row r="293" spans="1:11" s="10" customFormat="1">
      <c r="A293" s="70"/>
      <c r="B293" s="20" t="s">
        <v>267</v>
      </c>
      <c r="C293" s="78" t="s">
        <v>140</v>
      </c>
      <c r="D293" s="79" t="s">
        <v>106</v>
      </c>
      <c r="E293" s="79" t="s">
        <v>12</v>
      </c>
      <c r="F293" s="80" t="s">
        <v>151</v>
      </c>
      <c r="G293" s="80" t="s">
        <v>266</v>
      </c>
      <c r="H293" s="9" t="s">
        <v>136</v>
      </c>
      <c r="I293" s="9" t="s">
        <v>1</v>
      </c>
      <c r="J293" s="169">
        <v>13878</v>
      </c>
      <c r="K293" s="176">
        <v>6939</v>
      </c>
    </row>
    <row r="294" spans="1:11" s="10" customFormat="1">
      <c r="A294" s="70"/>
      <c r="B294" s="20" t="s">
        <v>154</v>
      </c>
      <c r="C294" s="78" t="s">
        <v>140</v>
      </c>
      <c r="D294" s="79" t="s">
        <v>106</v>
      </c>
      <c r="E294" s="79" t="s">
        <v>12</v>
      </c>
      <c r="F294" s="80" t="s">
        <v>153</v>
      </c>
      <c r="G294" s="218"/>
      <c r="H294" s="219"/>
      <c r="I294" s="220"/>
      <c r="J294" s="169">
        <f>SUM(J295)</f>
        <v>22000</v>
      </c>
      <c r="K294" s="176">
        <f>SUM(K295)</f>
        <v>13550.5</v>
      </c>
    </row>
    <row r="295" spans="1:11" s="10" customFormat="1">
      <c r="A295" s="70"/>
      <c r="B295" s="20" t="s">
        <v>267</v>
      </c>
      <c r="C295" s="78" t="s">
        <v>140</v>
      </c>
      <c r="D295" s="79" t="s">
        <v>106</v>
      </c>
      <c r="E295" s="79" t="s">
        <v>12</v>
      </c>
      <c r="F295" s="80" t="s">
        <v>153</v>
      </c>
      <c r="G295" s="80" t="s">
        <v>266</v>
      </c>
      <c r="H295" s="9" t="s">
        <v>136</v>
      </c>
      <c r="I295" s="9" t="s">
        <v>1</v>
      </c>
      <c r="J295" s="169">
        <v>22000</v>
      </c>
      <c r="K295" s="176">
        <v>13550.5</v>
      </c>
    </row>
    <row r="296" spans="1:11" s="8" customFormat="1" ht="56.25">
      <c r="A296" s="69" t="s">
        <v>282</v>
      </c>
      <c r="B296" s="19" t="s">
        <v>155</v>
      </c>
      <c r="C296" s="95" t="s">
        <v>140</v>
      </c>
      <c r="D296" s="93" t="s">
        <v>106</v>
      </c>
      <c r="E296" s="93" t="s">
        <v>7</v>
      </c>
      <c r="F296" s="94" t="s">
        <v>3</v>
      </c>
      <c r="G296" s="208"/>
      <c r="H296" s="209"/>
      <c r="I296" s="210"/>
      <c r="J296" s="168">
        <f>SUM(J297)</f>
        <v>101214.6</v>
      </c>
      <c r="K296" s="175">
        <f>SUM(K297)</f>
        <v>46550.5</v>
      </c>
    </row>
    <row r="297" spans="1:11" s="10" customFormat="1" ht="33">
      <c r="A297" s="70"/>
      <c r="B297" s="20" t="s">
        <v>157</v>
      </c>
      <c r="C297" s="49" t="s">
        <v>140</v>
      </c>
      <c r="D297" s="50" t="s">
        <v>106</v>
      </c>
      <c r="E297" s="50" t="s">
        <v>7</v>
      </c>
      <c r="F297" s="51" t="s">
        <v>156</v>
      </c>
      <c r="G297" s="218"/>
      <c r="H297" s="219"/>
      <c r="I297" s="220"/>
      <c r="J297" s="169">
        <f>SUM(J298)</f>
        <v>101214.6</v>
      </c>
      <c r="K297" s="176">
        <f>SUM(K298)</f>
        <v>46550.5</v>
      </c>
    </row>
    <row r="298" spans="1:11" s="10" customFormat="1" ht="14.45" customHeight="1">
      <c r="A298" s="70"/>
      <c r="B298" s="20" t="s">
        <v>267</v>
      </c>
      <c r="C298" s="78" t="s">
        <v>140</v>
      </c>
      <c r="D298" s="79" t="s">
        <v>106</v>
      </c>
      <c r="E298" s="79" t="s">
        <v>7</v>
      </c>
      <c r="F298" s="80" t="s">
        <v>156</v>
      </c>
      <c r="G298" s="80" t="s">
        <v>266</v>
      </c>
      <c r="H298" s="9" t="s">
        <v>136</v>
      </c>
      <c r="I298" s="9" t="s">
        <v>12</v>
      </c>
      <c r="J298" s="169">
        <v>101214.6</v>
      </c>
      <c r="K298" s="176">
        <v>46550.5</v>
      </c>
    </row>
    <row r="299" spans="1:11" s="8" customFormat="1" hidden="1">
      <c r="A299" s="69"/>
      <c r="B299" s="19"/>
      <c r="C299" s="95"/>
      <c r="D299" s="93"/>
      <c r="E299" s="93"/>
      <c r="F299" s="94"/>
      <c r="G299" s="208"/>
      <c r="H299" s="209"/>
      <c r="I299" s="210"/>
      <c r="J299" s="168"/>
      <c r="K299" s="175"/>
    </row>
    <row r="300" spans="1:11" s="10" customFormat="1" hidden="1">
      <c r="A300" s="70"/>
      <c r="B300" s="20"/>
      <c r="C300" s="49"/>
      <c r="D300" s="50"/>
      <c r="E300" s="50"/>
      <c r="F300" s="51"/>
      <c r="G300" s="218"/>
      <c r="H300" s="219"/>
      <c r="I300" s="220"/>
      <c r="J300" s="169"/>
      <c r="K300" s="176"/>
    </row>
    <row r="301" spans="1:11" s="10" customFormat="1" hidden="1">
      <c r="A301" s="70"/>
      <c r="B301" s="20"/>
      <c r="C301" s="78"/>
      <c r="D301" s="79"/>
      <c r="E301" s="79"/>
      <c r="F301" s="80"/>
      <c r="G301" s="80"/>
      <c r="H301" s="9"/>
      <c r="I301" s="9"/>
      <c r="J301" s="169"/>
      <c r="K301" s="176"/>
    </row>
    <row r="302" spans="1:11" s="8" customFormat="1" ht="56.25">
      <c r="A302" s="69" t="s">
        <v>325</v>
      </c>
      <c r="B302" s="19" t="s">
        <v>289</v>
      </c>
      <c r="C302" s="95" t="s">
        <v>140</v>
      </c>
      <c r="D302" s="93" t="s">
        <v>106</v>
      </c>
      <c r="E302" s="93" t="s">
        <v>28</v>
      </c>
      <c r="F302" s="94" t="s">
        <v>3</v>
      </c>
      <c r="G302" s="208"/>
      <c r="H302" s="209"/>
      <c r="I302" s="210"/>
      <c r="J302" s="168">
        <f>SUM(J303)</f>
        <v>680</v>
      </c>
      <c r="K302" s="175">
        <f>SUM(K303)</f>
        <v>370</v>
      </c>
    </row>
    <row r="303" spans="1:11" s="10" customFormat="1" ht="82.5">
      <c r="A303" s="70"/>
      <c r="B303" s="20" t="s">
        <v>290</v>
      </c>
      <c r="C303" s="49" t="s">
        <v>140</v>
      </c>
      <c r="D303" s="50" t="s">
        <v>106</v>
      </c>
      <c r="E303" s="50" t="s">
        <v>28</v>
      </c>
      <c r="F303" s="51" t="s">
        <v>288</v>
      </c>
      <c r="G303" s="218"/>
      <c r="H303" s="219"/>
      <c r="I303" s="220"/>
      <c r="J303" s="169">
        <f>SUM(J304)</f>
        <v>680</v>
      </c>
      <c r="K303" s="176">
        <f>SUM(K304)</f>
        <v>370</v>
      </c>
    </row>
    <row r="304" spans="1:11" s="10" customFormat="1">
      <c r="A304" s="70"/>
      <c r="B304" s="20" t="s">
        <v>267</v>
      </c>
      <c r="C304" s="78" t="s">
        <v>140</v>
      </c>
      <c r="D304" s="79" t="s">
        <v>106</v>
      </c>
      <c r="E304" s="79" t="s">
        <v>28</v>
      </c>
      <c r="F304" s="51" t="s">
        <v>288</v>
      </c>
      <c r="G304" s="80" t="s">
        <v>266</v>
      </c>
      <c r="H304" s="9" t="s">
        <v>136</v>
      </c>
      <c r="I304" s="9" t="s">
        <v>7</v>
      </c>
      <c r="J304" s="169">
        <v>680</v>
      </c>
      <c r="K304" s="176">
        <v>370</v>
      </c>
    </row>
    <row r="305" spans="1:11" s="2" customFormat="1" ht="37.5">
      <c r="A305" s="68" t="s">
        <v>283</v>
      </c>
      <c r="B305" s="18" t="s">
        <v>125</v>
      </c>
      <c r="C305" s="81" t="s">
        <v>140</v>
      </c>
      <c r="D305" s="82" t="s">
        <v>121</v>
      </c>
      <c r="E305" s="82" t="s">
        <v>2</v>
      </c>
      <c r="F305" s="83" t="s">
        <v>3</v>
      </c>
      <c r="G305" s="205"/>
      <c r="H305" s="206"/>
      <c r="I305" s="207"/>
      <c r="J305" s="167">
        <f>SUM(J306)</f>
        <v>19714</v>
      </c>
      <c r="K305" s="174">
        <f>SUM(K306)</f>
        <v>9101.6999999999989</v>
      </c>
    </row>
    <row r="306" spans="1:11" s="8" customFormat="1" ht="56.25">
      <c r="A306" s="69" t="s">
        <v>284</v>
      </c>
      <c r="B306" s="19" t="s">
        <v>158</v>
      </c>
      <c r="C306" s="95" t="s">
        <v>140</v>
      </c>
      <c r="D306" s="93" t="s">
        <v>121</v>
      </c>
      <c r="E306" s="93" t="s">
        <v>1</v>
      </c>
      <c r="F306" s="94" t="s">
        <v>3</v>
      </c>
      <c r="G306" s="208"/>
      <c r="H306" s="209"/>
      <c r="I306" s="210"/>
      <c r="J306" s="168">
        <f>SUM(J307)</f>
        <v>19714</v>
      </c>
      <c r="K306" s="175">
        <f>SUM(K307)</f>
        <v>9101.6999999999989</v>
      </c>
    </row>
    <row r="307" spans="1:11" s="10" customFormat="1">
      <c r="A307" s="70"/>
      <c r="B307" s="20" t="s">
        <v>160</v>
      </c>
      <c r="C307" s="78" t="s">
        <v>140</v>
      </c>
      <c r="D307" s="79" t="s">
        <v>121</v>
      </c>
      <c r="E307" s="79" t="s">
        <v>1</v>
      </c>
      <c r="F307" s="80" t="s">
        <v>159</v>
      </c>
      <c r="G307" s="218"/>
      <c r="H307" s="219"/>
      <c r="I307" s="220"/>
      <c r="J307" s="169">
        <f>SUM(J308:J310)</f>
        <v>19714</v>
      </c>
      <c r="K307" s="176">
        <f>SUM(K308:K310)</f>
        <v>9101.6999999999989</v>
      </c>
    </row>
    <row r="308" spans="1:11" s="10" customFormat="1" ht="33">
      <c r="A308" s="70"/>
      <c r="B308" s="20" t="s">
        <v>256</v>
      </c>
      <c r="C308" s="78" t="s">
        <v>140</v>
      </c>
      <c r="D308" s="79" t="s">
        <v>121</v>
      </c>
      <c r="E308" s="79" t="s">
        <v>1</v>
      </c>
      <c r="F308" s="80" t="s">
        <v>159</v>
      </c>
      <c r="G308" s="80" t="s">
        <v>257</v>
      </c>
      <c r="H308" s="9" t="s">
        <v>1</v>
      </c>
      <c r="I308" s="9" t="s">
        <v>8</v>
      </c>
      <c r="J308" s="169">
        <v>16822</v>
      </c>
      <c r="K308" s="176">
        <v>8414.9</v>
      </c>
    </row>
    <row r="309" spans="1:11" s="10" customFormat="1">
      <c r="A309" s="70"/>
      <c r="B309" s="20" t="s">
        <v>254</v>
      </c>
      <c r="C309" s="78" t="s">
        <v>140</v>
      </c>
      <c r="D309" s="79" t="s">
        <v>121</v>
      </c>
      <c r="E309" s="79" t="s">
        <v>1</v>
      </c>
      <c r="F309" s="80" t="s">
        <v>159</v>
      </c>
      <c r="G309" s="80" t="s">
        <v>255</v>
      </c>
      <c r="H309" s="9" t="s">
        <v>1</v>
      </c>
      <c r="I309" s="9" t="s">
        <v>8</v>
      </c>
      <c r="J309" s="169">
        <v>2890</v>
      </c>
      <c r="K309" s="176">
        <v>685.3</v>
      </c>
    </row>
    <row r="310" spans="1:11" s="10" customFormat="1">
      <c r="A310" s="70"/>
      <c r="B310" s="20" t="s">
        <v>258</v>
      </c>
      <c r="C310" s="78" t="s">
        <v>140</v>
      </c>
      <c r="D310" s="79" t="s">
        <v>121</v>
      </c>
      <c r="E310" s="79" t="s">
        <v>1</v>
      </c>
      <c r="F310" s="80" t="s">
        <v>159</v>
      </c>
      <c r="G310" s="80" t="s">
        <v>259</v>
      </c>
      <c r="H310" s="9" t="s">
        <v>1</v>
      </c>
      <c r="I310" s="9" t="s">
        <v>8</v>
      </c>
      <c r="J310" s="169">
        <v>2</v>
      </c>
      <c r="K310" s="176">
        <v>1.5</v>
      </c>
    </row>
    <row r="311" spans="1:11" s="2" customFormat="1" ht="75">
      <c r="A311" s="67" t="s">
        <v>136</v>
      </c>
      <c r="B311" s="17" t="s">
        <v>162</v>
      </c>
      <c r="C311" s="84" t="s">
        <v>161</v>
      </c>
      <c r="D311" s="85" t="s">
        <v>68</v>
      </c>
      <c r="E311" s="85" t="s">
        <v>2</v>
      </c>
      <c r="F311" s="86" t="s">
        <v>3</v>
      </c>
      <c r="G311" s="205"/>
      <c r="H311" s="206"/>
      <c r="I311" s="207"/>
      <c r="J311" s="166">
        <f>SUM(J312+J317+J321+J343)</f>
        <v>102841</v>
      </c>
      <c r="K311" s="174">
        <f>SUM(K312+K317+K321+K343)</f>
        <v>41424.099999999991</v>
      </c>
    </row>
    <row r="312" spans="1:11" s="2" customFormat="1" ht="56.25">
      <c r="A312" s="68" t="s">
        <v>246</v>
      </c>
      <c r="B312" s="18" t="s">
        <v>163</v>
      </c>
      <c r="C312" s="81" t="s">
        <v>161</v>
      </c>
      <c r="D312" s="82" t="s">
        <v>70</v>
      </c>
      <c r="E312" s="82" t="s">
        <v>2</v>
      </c>
      <c r="F312" s="83" t="s">
        <v>3</v>
      </c>
      <c r="G312" s="205"/>
      <c r="H312" s="206"/>
      <c r="I312" s="207"/>
      <c r="J312" s="167">
        <f>SUM(J313)</f>
        <v>160</v>
      </c>
      <c r="K312" s="174">
        <f>SUM(K313)</f>
        <v>15</v>
      </c>
    </row>
    <row r="313" spans="1:11" s="8" customFormat="1" ht="37.5">
      <c r="A313" s="69" t="s">
        <v>247</v>
      </c>
      <c r="B313" s="19" t="s">
        <v>326</v>
      </c>
      <c r="C313" s="96" t="s">
        <v>161</v>
      </c>
      <c r="D313" s="97" t="s">
        <v>70</v>
      </c>
      <c r="E313" s="97" t="s">
        <v>1</v>
      </c>
      <c r="F313" s="98" t="s">
        <v>3</v>
      </c>
      <c r="G313" s="208"/>
      <c r="H313" s="209"/>
      <c r="I313" s="210"/>
      <c r="J313" s="168">
        <f>SUM(J314)</f>
        <v>160</v>
      </c>
      <c r="K313" s="175">
        <f>SUM(K314)</f>
        <v>15</v>
      </c>
    </row>
    <row r="314" spans="1:11" s="10" customFormat="1">
      <c r="A314" s="70"/>
      <c r="B314" s="20" t="s">
        <v>160</v>
      </c>
      <c r="C314" s="78" t="s">
        <v>161</v>
      </c>
      <c r="D314" s="79" t="s">
        <v>70</v>
      </c>
      <c r="E314" s="79" t="s">
        <v>1</v>
      </c>
      <c r="F314" s="80" t="s">
        <v>159</v>
      </c>
      <c r="G314" s="218"/>
      <c r="H314" s="219"/>
      <c r="I314" s="220"/>
      <c r="J314" s="169">
        <f>SUM(J315:J316)</f>
        <v>160</v>
      </c>
      <c r="K314" s="176">
        <f>SUM(K315:K316)</f>
        <v>15</v>
      </c>
    </row>
    <row r="315" spans="1:11" s="10" customFormat="1" ht="33">
      <c r="A315" s="70"/>
      <c r="B315" s="20" t="s">
        <v>256</v>
      </c>
      <c r="C315" s="78" t="s">
        <v>161</v>
      </c>
      <c r="D315" s="79" t="s">
        <v>70</v>
      </c>
      <c r="E315" s="79" t="s">
        <v>1</v>
      </c>
      <c r="F315" s="80" t="s">
        <v>159</v>
      </c>
      <c r="G315" s="80" t="s">
        <v>257</v>
      </c>
      <c r="H315" s="9" t="s">
        <v>1</v>
      </c>
      <c r="I315" s="9" t="s">
        <v>28</v>
      </c>
      <c r="J315" s="169">
        <v>10</v>
      </c>
      <c r="K315" s="176"/>
    </row>
    <row r="316" spans="1:11" s="10" customFormat="1">
      <c r="A316" s="70"/>
      <c r="B316" s="20" t="s">
        <v>254</v>
      </c>
      <c r="C316" s="78" t="s">
        <v>161</v>
      </c>
      <c r="D316" s="79" t="s">
        <v>70</v>
      </c>
      <c r="E316" s="79" t="s">
        <v>1</v>
      </c>
      <c r="F316" s="80" t="s">
        <v>159</v>
      </c>
      <c r="G316" s="80" t="s">
        <v>255</v>
      </c>
      <c r="H316" s="9" t="s">
        <v>1</v>
      </c>
      <c r="I316" s="9" t="s">
        <v>28</v>
      </c>
      <c r="J316" s="169">
        <v>150</v>
      </c>
      <c r="K316" s="176">
        <v>15</v>
      </c>
    </row>
    <row r="317" spans="1:11" s="2" customFormat="1">
      <c r="A317" s="68" t="s">
        <v>248</v>
      </c>
      <c r="B317" s="18" t="s">
        <v>164</v>
      </c>
      <c r="C317" s="81" t="s">
        <v>161</v>
      </c>
      <c r="D317" s="82" t="s">
        <v>106</v>
      </c>
      <c r="E317" s="82" t="s">
        <v>2</v>
      </c>
      <c r="F317" s="83" t="s">
        <v>3</v>
      </c>
      <c r="G317" s="205"/>
      <c r="H317" s="206"/>
      <c r="I317" s="207"/>
      <c r="J317" s="167">
        <f t="shared" ref="J317:K319" si="8">SUM(J318)</f>
        <v>500</v>
      </c>
      <c r="K317" s="174">
        <f t="shared" si="8"/>
        <v>225.8</v>
      </c>
    </row>
    <row r="318" spans="1:11" s="8" customFormat="1" ht="56.25">
      <c r="A318" s="69" t="s">
        <v>249</v>
      </c>
      <c r="B318" s="19" t="s">
        <v>327</v>
      </c>
      <c r="C318" s="95" t="s">
        <v>161</v>
      </c>
      <c r="D318" s="93" t="s">
        <v>106</v>
      </c>
      <c r="E318" s="93" t="s">
        <v>1</v>
      </c>
      <c r="F318" s="94" t="s">
        <v>3</v>
      </c>
      <c r="G318" s="208"/>
      <c r="H318" s="209"/>
      <c r="I318" s="210"/>
      <c r="J318" s="168">
        <f t="shared" si="8"/>
        <v>500</v>
      </c>
      <c r="K318" s="175">
        <f t="shared" si="8"/>
        <v>225.8</v>
      </c>
    </row>
    <row r="319" spans="1:11" s="10" customFormat="1">
      <c r="A319" s="70"/>
      <c r="B319" s="20" t="s">
        <v>160</v>
      </c>
      <c r="C319" s="59" t="s">
        <v>161</v>
      </c>
      <c r="D319" s="60" t="s">
        <v>106</v>
      </c>
      <c r="E319" s="60" t="s">
        <v>1</v>
      </c>
      <c r="F319" s="61" t="s">
        <v>159</v>
      </c>
      <c r="G319" s="218"/>
      <c r="H319" s="219"/>
      <c r="I319" s="220"/>
      <c r="J319" s="169">
        <f t="shared" si="8"/>
        <v>500</v>
      </c>
      <c r="K319" s="176">
        <f t="shared" si="8"/>
        <v>225.8</v>
      </c>
    </row>
    <row r="320" spans="1:11" s="10" customFormat="1">
      <c r="A320" s="70"/>
      <c r="B320" s="20" t="s">
        <v>254</v>
      </c>
      <c r="C320" s="78" t="s">
        <v>161</v>
      </c>
      <c r="D320" s="79" t="s">
        <v>106</v>
      </c>
      <c r="E320" s="79" t="s">
        <v>1</v>
      </c>
      <c r="F320" s="80" t="s">
        <v>159</v>
      </c>
      <c r="G320" s="80" t="s">
        <v>255</v>
      </c>
      <c r="H320" s="9" t="s">
        <v>1</v>
      </c>
      <c r="I320" s="9" t="s">
        <v>28</v>
      </c>
      <c r="J320" s="169">
        <v>500</v>
      </c>
      <c r="K320" s="176">
        <v>225.8</v>
      </c>
    </row>
    <row r="321" spans="1:11" s="2" customFormat="1" ht="56.25">
      <c r="A321" s="68" t="s">
        <v>250</v>
      </c>
      <c r="B321" s="18" t="s">
        <v>165</v>
      </c>
      <c r="C321" s="81" t="s">
        <v>161</v>
      </c>
      <c r="D321" s="82" t="s">
        <v>121</v>
      </c>
      <c r="E321" s="82" t="s">
        <v>2</v>
      </c>
      <c r="F321" s="83" t="s">
        <v>3</v>
      </c>
      <c r="G321" s="205"/>
      <c r="H321" s="206"/>
      <c r="I321" s="207"/>
      <c r="J321" s="167">
        <f>SUM(J322)</f>
        <v>52769</v>
      </c>
      <c r="K321" s="174">
        <f>SUM(K322)</f>
        <v>24669.699999999997</v>
      </c>
    </row>
    <row r="322" spans="1:11" s="8" customFormat="1" ht="56.25">
      <c r="A322" s="69" t="s">
        <v>251</v>
      </c>
      <c r="B322" s="19" t="s">
        <v>166</v>
      </c>
      <c r="C322" s="95" t="s">
        <v>161</v>
      </c>
      <c r="D322" s="93" t="s">
        <v>121</v>
      </c>
      <c r="E322" s="93" t="s">
        <v>1</v>
      </c>
      <c r="F322" s="94" t="s">
        <v>3</v>
      </c>
      <c r="G322" s="208"/>
      <c r="H322" s="209"/>
      <c r="I322" s="210"/>
      <c r="J322" s="168">
        <f>SUM(J323+J331+J334+J337+J340)</f>
        <v>52769</v>
      </c>
      <c r="K322" s="175">
        <f>SUM(K323+K331+K334+K337+K340)</f>
        <v>24669.699999999997</v>
      </c>
    </row>
    <row r="323" spans="1:11" s="10" customFormat="1">
      <c r="A323" s="70"/>
      <c r="B323" s="20" t="s">
        <v>160</v>
      </c>
      <c r="C323" s="78" t="s">
        <v>161</v>
      </c>
      <c r="D323" s="79" t="s">
        <v>121</v>
      </c>
      <c r="E323" s="79" t="s">
        <v>1</v>
      </c>
      <c r="F323" s="80" t="s">
        <v>159</v>
      </c>
      <c r="G323" s="218"/>
      <c r="H323" s="219"/>
      <c r="I323" s="220"/>
      <c r="J323" s="169">
        <f>SUM(J324:J330)</f>
        <v>48307</v>
      </c>
      <c r="K323" s="176">
        <f>SUM(K324:K330)</f>
        <v>22548.199999999997</v>
      </c>
    </row>
    <row r="324" spans="1:11" s="10" customFormat="1" ht="33">
      <c r="A324" s="70"/>
      <c r="B324" s="20" t="s">
        <v>297</v>
      </c>
      <c r="C324" s="78" t="s">
        <v>161</v>
      </c>
      <c r="D324" s="79" t="s">
        <v>121</v>
      </c>
      <c r="E324" s="79" t="s">
        <v>1</v>
      </c>
      <c r="F324" s="80" t="s">
        <v>159</v>
      </c>
      <c r="G324" s="80" t="s">
        <v>257</v>
      </c>
      <c r="H324" s="9" t="s">
        <v>1</v>
      </c>
      <c r="I324" s="9" t="s">
        <v>12</v>
      </c>
      <c r="J324" s="169">
        <v>2670</v>
      </c>
      <c r="K324" s="176">
        <v>1338.9</v>
      </c>
    </row>
    <row r="325" spans="1:11" s="10" customFormat="1" ht="33">
      <c r="A325" s="70"/>
      <c r="B325" s="20" t="s">
        <v>297</v>
      </c>
      <c r="C325" s="49" t="s">
        <v>161</v>
      </c>
      <c r="D325" s="50" t="s">
        <v>121</v>
      </c>
      <c r="E325" s="50" t="s">
        <v>1</v>
      </c>
      <c r="F325" s="51" t="s">
        <v>159</v>
      </c>
      <c r="G325" s="80" t="s">
        <v>257</v>
      </c>
      <c r="H325" s="9" t="s">
        <v>1</v>
      </c>
      <c r="I325" s="9" t="s">
        <v>7</v>
      </c>
      <c r="J325" s="169">
        <v>1552</v>
      </c>
      <c r="K325" s="176">
        <v>636.29999999999995</v>
      </c>
    </row>
    <row r="326" spans="1:11" s="10" customFormat="1">
      <c r="A326" s="70"/>
      <c r="B326" s="20" t="s">
        <v>254</v>
      </c>
      <c r="C326" s="78" t="s">
        <v>161</v>
      </c>
      <c r="D326" s="79" t="s">
        <v>121</v>
      </c>
      <c r="E326" s="79" t="s">
        <v>1</v>
      </c>
      <c r="F326" s="80" t="s">
        <v>159</v>
      </c>
      <c r="G326" s="80" t="s">
        <v>255</v>
      </c>
      <c r="H326" s="9" t="s">
        <v>1</v>
      </c>
      <c r="I326" s="9" t="s">
        <v>7</v>
      </c>
      <c r="J326" s="169">
        <v>247</v>
      </c>
      <c r="K326" s="176">
        <v>94.4</v>
      </c>
    </row>
    <row r="327" spans="1:11" s="10" customFormat="1">
      <c r="A327" s="70"/>
      <c r="B327" s="20" t="s">
        <v>258</v>
      </c>
      <c r="C327" s="78" t="s">
        <v>161</v>
      </c>
      <c r="D327" s="79" t="s">
        <v>121</v>
      </c>
      <c r="E327" s="79" t="s">
        <v>1</v>
      </c>
      <c r="F327" s="80" t="s">
        <v>159</v>
      </c>
      <c r="G327" s="80" t="s">
        <v>259</v>
      </c>
      <c r="H327" s="9" t="s">
        <v>1</v>
      </c>
      <c r="I327" s="9" t="s">
        <v>7</v>
      </c>
      <c r="J327" s="169">
        <v>1</v>
      </c>
      <c r="K327" s="176"/>
    </row>
    <row r="328" spans="1:11" s="10" customFormat="1" ht="33">
      <c r="A328" s="70"/>
      <c r="B328" s="20" t="s">
        <v>297</v>
      </c>
      <c r="C328" s="78" t="s">
        <v>161</v>
      </c>
      <c r="D328" s="79" t="s">
        <v>121</v>
      </c>
      <c r="E328" s="79" t="s">
        <v>1</v>
      </c>
      <c r="F328" s="80" t="s">
        <v>159</v>
      </c>
      <c r="G328" s="80" t="s">
        <v>257</v>
      </c>
      <c r="H328" s="9" t="s">
        <v>1</v>
      </c>
      <c r="I328" s="9" t="s">
        <v>28</v>
      </c>
      <c r="J328" s="169">
        <v>36107</v>
      </c>
      <c r="K328" s="176">
        <v>16908.7</v>
      </c>
    </row>
    <row r="329" spans="1:11" s="10" customFormat="1">
      <c r="A329" s="70"/>
      <c r="B329" s="20" t="s">
        <v>254</v>
      </c>
      <c r="C329" s="78" t="s">
        <v>161</v>
      </c>
      <c r="D329" s="79" t="s">
        <v>121</v>
      </c>
      <c r="E329" s="79" t="s">
        <v>1</v>
      </c>
      <c r="F329" s="80" t="s">
        <v>159</v>
      </c>
      <c r="G329" s="80" t="s">
        <v>255</v>
      </c>
      <c r="H329" s="9" t="s">
        <v>1</v>
      </c>
      <c r="I329" s="9" t="s">
        <v>28</v>
      </c>
      <c r="J329" s="169">
        <v>7620</v>
      </c>
      <c r="K329" s="176">
        <v>3563.1</v>
      </c>
    </row>
    <row r="330" spans="1:11" s="10" customFormat="1">
      <c r="A330" s="70"/>
      <c r="B330" s="20" t="s">
        <v>258</v>
      </c>
      <c r="C330" s="78" t="s">
        <v>161</v>
      </c>
      <c r="D330" s="79" t="s">
        <v>121</v>
      </c>
      <c r="E330" s="79" t="s">
        <v>1</v>
      </c>
      <c r="F330" s="80" t="s">
        <v>159</v>
      </c>
      <c r="G330" s="80" t="s">
        <v>259</v>
      </c>
      <c r="H330" s="9" t="s">
        <v>1</v>
      </c>
      <c r="I330" s="9" t="s">
        <v>28</v>
      </c>
      <c r="J330" s="169">
        <v>110</v>
      </c>
      <c r="K330" s="176">
        <v>6.8</v>
      </c>
    </row>
    <row r="331" spans="1:11" s="10" customFormat="1" ht="33">
      <c r="A331" s="70"/>
      <c r="B331" s="20" t="s">
        <v>168</v>
      </c>
      <c r="C331" s="78" t="s">
        <v>161</v>
      </c>
      <c r="D331" s="79" t="s">
        <v>121</v>
      </c>
      <c r="E331" s="79" t="s">
        <v>1</v>
      </c>
      <c r="F331" s="80" t="s">
        <v>167</v>
      </c>
      <c r="G331" s="218"/>
      <c r="H331" s="219"/>
      <c r="I331" s="220"/>
      <c r="J331" s="169">
        <f>SUM(J332:J333)</f>
        <v>852</v>
      </c>
      <c r="K331" s="176">
        <f>SUM(K332:K333)</f>
        <v>406.40000000000003</v>
      </c>
    </row>
    <row r="332" spans="1:11" s="10" customFormat="1" ht="33">
      <c r="A332" s="70"/>
      <c r="B332" s="20" t="s">
        <v>297</v>
      </c>
      <c r="C332" s="78" t="s">
        <v>161</v>
      </c>
      <c r="D332" s="79" t="s">
        <v>121</v>
      </c>
      <c r="E332" s="79" t="s">
        <v>1</v>
      </c>
      <c r="F332" s="80" t="s">
        <v>167</v>
      </c>
      <c r="G332" s="80" t="s">
        <v>257</v>
      </c>
      <c r="H332" s="9" t="s">
        <v>1</v>
      </c>
      <c r="I332" s="9" t="s">
        <v>130</v>
      </c>
      <c r="J332" s="169">
        <v>775</v>
      </c>
      <c r="K332" s="176">
        <v>380.3</v>
      </c>
    </row>
    <row r="333" spans="1:11" s="10" customFormat="1">
      <c r="A333" s="70"/>
      <c r="B333" s="20" t="s">
        <v>254</v>
      </c>
      <c r="C333" s="78" t="s">
        <v>161</v>
      </c>
      <c r="D333" s="79" t="s">
        <v>121</v>
      </c>
      <c r="E333" s="79" t="s">
        <v>1</v>
      </c>
      <c r="F333" s="80" t="s">
        <v>167</v>
      </c>
      <c r="G333" s="80" t="s">
        <v>255</v>
      </c>
      <c r="H333" s="9" t="s">
        <v>1</v>
      </c>
      <c r="I333" s="9" t="s">
        <v>130</v>
      </c>
      <c r="J333" s="169">
        <v>77</v>
      </c>
      <c r="K333" s="176">
        <v>26.1</v>
      </c>
    </row>
    <row r="334" spans="1:11" s="10" customFormat="1" ht="49.5">
      <c r="A334" s="70"/>
      <c r="B334" s="20" t="s">
        <v>170</v>
      </c>
      <c r="C334" s="78" t="s">
        <v>161</v>
      </c>
      <c r="D334" s="79" t="s">
        <v>121</v>
      </c>
      <c r="E334" s="79" t="s">
        <v>1</v>
      </c>
      <c r="F334" s="80" t="s">
        <v>169</v>
      </c>
      <c r="G334" s="218"/>
      <c r="H334" s="219"/>
      <c r="I334" s="220"/>
      <c r="J334" s="169">
        <f>SUM(J335:J336)</f>
        <v>463</v>
      </c>
      <c r="K334" s="176">
        <f>SUM(K335:K336)</f>
        <v>245.8</v>
      </c>
    </row>
    <row r="335" spans="1:11" s="10" customFormat="1" ht="33">
      <c r="A335" s="70"/>
      <c r="B335" s="20" t="s">
        <v>297</v>
      </c>
      <c r="C335" s="49" t="s">
        <v>161</v>
      </c>
      <c r="D335" s="50" t="s">
        <v>121</v>
      </c>
      <c r="E335" s="50" t="s">
        <v>1</v>
      </c>
      <c r="F335" s="51" t="s">
        <v>169</v>
      </c>
      <c r="G335" s="80" t="s">
        <v>257</v>
      </c>
      <c r="H335" s="9" t="s">
        <v>1</v>
      </c>
      <c r="I335" s="9" t="s">
        <v>130</v>
      </c>
      <c r="J335" s="169">
        <v>437</v>
      </c>
      <c r="K335" s="176">
        <v>229.8</v>
      </c>
    </row>
    <row r="336" spans="1:11" s="10" customFormat="1">
      <c r="A336" s="70"/>
      <c r="B336" s="20" t="s">
        <v>254</v>
      </c>
      <c r="C336" s="78" t="s">
        <v>161</v>
      </c>
      <c r="D336" s="79" t="s">
        <v>121</v>
      </c>
      <c r="E336" s="79" t="s">
        <v>1</v>
      </c>
      <c r="F336" s="80" t="s">
        <v>169</v>
      </c>
      <c r="G336" s="80" t="s">
        <v>255</v>
      </c>
      <c r="H336" s="9" t="s">
        <v>1</v>
      </c>
      <c r="I336" s="9" t="s">
        <v>130</v>
      </c>
      <c r="J336" s="169">
        <v>26</v>
      </c>
      <c r="K336" s="176">
        <v>16</v>
      </c>
    </row>
    <row r="337" spans="1:11" s="10" customFormat="1" ht="33">
      <c r="A337" s="70"/>
      <c r="B337" s="20" t="s">
        <v>172</v>
      </c>
      <c r="C337" s="78" t="s">
        <v>161</v>
      </c>
      <c r="D337" s="79" t="s">
        <v>121</v>
      </c>
      <c r="E337" s="79" t="s">
        <v>1</v>
      </c>
      <c r="F337" s="80" t="s">
        <v>171</v>
      </c>
      <c r="G337" s="218"/>
      <c r="H337" s="219"/>
      <c r="I337" s="220"/>
      <c r="J337" s="169">
        <f>SUM(J338:J339)</f>
        <v>2781</v>
      </c>
      <c r="K337" s="176">
        <f>SUM(K338:K339)</f>
        <v>1285.3</v>
      </c>
    </row>
    <row r="338" spans="1:11" s="10" customFormat="1" ht="33">
      <c r="A338" s="70"/>
      <c r="B338" s="20" t="s">
        <v>297</v>
      </c>
      <c r="C338" s="78" t="s">
        <v>161</v>
      </c>
      <c r="D338" s="79" t="s">
        <v>121</v>
      </c>
      <c r="E338" s="79" t="s">
        <v>1</v>
      </c>
      <c r="F338" s="80" t="s">
        <v>171</v>
      </c>
      <c r="G338" s="80" t="s">
        <v>257</v>
      </c>
      <c r="H338" s="9" t="s">
        <v>1</v>
      </c>
      <c r="I338" s="9" t="s">
        <v>130</v>
      </c>
      <c r="J338" s="169">
        <v>2571</v>
      </c>
      <c r="K338" s="176">
        <v>1199.5</v>
      </c>
    </row>
    <row r="339" spans="1:11" s="10" customFormat="1">
      <c r="A339" s="70"/>
      <c r="B339" s="20" t="s">
        <v>254</v>
      </c>
      <c r="C339" s="78" t="s">
        <v>161</v>
      </c>
      <c r="D339" s="79" t="s">
        <v>121</v>
      </c>
      <c r="E339" s="79" t="s">
        <v>1</v>
      </c>
      <c r="F339" s="80" t="s">
        <v>171</v>
      </c>
      <c r="G339" s="80" t="s">
        <v>255</v>
      </c>
      <c r="H339" s="9" t="s">
        <v>1</v>
      </c>
      <c r="I339" s="9" t="s">
        <v>130</v>
      </c>
      <c r="J339" s="169">
        <v>210</v>
      </c>
      <c r="K339" s="176">
        <v>85.8</v>
      </c>
    </row>
    <row r="340" spans="1:11" s="10" customFormat="1" ht="33">
      <c r="A340" s="70"/>
      <c r="B340" s="20" t="s">
        <v>174</v>
      </c>
      <c r="C340" s="78" t="s">
        <v>161</v>
      </c>
      <c r="D340" s="79" t="s">
        <v>121</v>
      </c>
      <c r="E340" s="79" t="s">
        <v>1</v>
      </c>
      <c r="F340" s="80" t="s">
        <v>173</v>
      </c>
      <c r="G340" s="218"/>
      <c r="H340" s="219"/>
      <c r="I340" s="220"/>
      <c r="J340" s="169">
        <f>SUM(J341:J342)</f>
        <v>366</v>
      </c>
      <c r="K340" s="176">
        <f>SUM(K341:K342)</f>
        <v>184</v>
      </c>
    </row>
    <row r="341" spans="1:11" s="10" customFormat="1" ht="33">
      <c r="A341" s="70"/>
      <c r="B341" s="20" t="s">
        <v>297</v>
      </c>
      <c r="C341" s="78" t="s">
        <v>161</v>
      </c>
      <c r="D341" s="79" t="s">
        <v>121</v>
      </c>
      <c r="E341" s="79" t="s">
        <v>1</v>
      </c>
      <c r="F341" s="80" t="s">
        <v>173</v>
      </c>
      <c r="G341" s="80" t="s">
        <v>257</v>
      </c>
      <c r="H341" s="9" t="s">
        <v>1</v>
      </c>
      <c r="I341" s="9" t="s">
        <v>130</v>
      </c>
      <c r="J341" s="169">
        <v>347</v>
      </c>
      <c r="K341" s="176">
        <v>172.2</v>
      </c>
    </row>
    <row r="342" spans="1:11" s="10" customFormat="1">
      <c r="A342" s="70"/>
      <c r="B342" s="20" t="s">
        <v>254</v>
      </c>
      <c r="C342" s="78" t="s">
        <v>161</v>
      </c>
      <c r="D342" s="79" t="s">
        <v>121</v>
      </c>
      <c r="E342" s="79" t="s">
        <v>1</v>
      </c>
      <c r="F342" s="80" t="s">
        <v>173</v>
      </c>
      <c r="G342" s="80" t="s">
        <v>255</v>
      </c>
      <c r="H342" s="9" t="s">
        <v>1</v>
      </c>
      <c r="I342" s="9" t="s">
        <v>130</v>
      </c>
      <c r="J342" s="169">
        <v>19</v>
      </c>
      <c r="K342" s="176">
        <v>11.8</v>
      </c>
    </row>
    <row r="343" spans="1:11" s="2" customFormat="1" ht="56.25">
      <c r="A343" s="68" t="s">
        <v>285</v>
      </c>
      <c r="B343" s="18" t="s">
        <v>175</v>
      </c>
      <c r="C343" s="81" t="s">
        <v>161</v>
      </c>
      <c r="D343" s="82" t="s">
        <v>124</v>
      </c>
      <c r="E343" s="82" t="s">
        <v>2</v>
      </c>
      <c r="F343" s="83" t="s">
        <v>3</v>
      </c>
      <c r="G343" s="205"/>
      <c r="H343" s="206"/>
      <c r="I343" s="207"/>
      <c r="J343" s="167">
        <f>SUM(J344)</f>
        <v>49412</v>
      </c>
      <c r="K343" s="174">
        <f>SUM(K344)</f>
        <v>16513.599999999999</v>
      </c>
    </row>
    <row r="344" spans="1:11" s="8" customFormat="1" ht="56.25">
      <c r="A344" s="69" t="s">
        <v>286</v>
      </c>
      <c r="B344" s="19" t="s">
        <v>176</v>
      </c>
      <c r="C344" s="95" t="s">
        <v>161</v>
      </c>
      <c r="D344" s="93" t="s">
        <v>124</v>
      </c>
      <c r="E344" s="93" t="s">
        <v>1</v>
      </c>
      <c r="F344" s="94" t="s">
        <v>3</v>
      </c>
      <c r="G344" s="208"/>
      <c r="H344" s="209"/>
      <c r="I344" s="210"/>
      <c r="J344" s="168">
        <f>SUM(J345)</f>
        <v>49412</v>
      </c>
      <c r="K344" s="175">
        <f>SUM(K345)</f>
        <v>16513.599999999999</v>
      </c>
    </row>
    <row r="345" spans="1:11" s="10" customFormat="1" ht="33">
      <c r="A345" s="70"/>
      <c r="B345" s="20" t="s">
        <v>17</v>
      </c>
      <c r="C345" s="78" t="s">
        <v>161</v>
      </c>
      <c r="D345" s="79" t="s">
        <v>124</v>
      </c>
      <c r="E345" s="79" t="s">
        <v>1</v>
      </c>
      <c r="F345" s="80" t="s">
        <v>16</v>
      </c>
      <c r="G345" s="218"/>
      <c r="H345" s="219"/>
      <c r="I345" s="220"/>
      <c r="J345" s="169">
        <f>SUM(J346:J348)</f>
        <v>49412</v>
      </c>
      <c r="K345" s="176">
        <f>SUM(K346:K348)</f>
        <v>16513.599999999999</v>
      </c>
    </row>
    <row r="346" spans="1:11" s="10" customFormat="1" ht="33">
      <c r="A346" s="70"/>
      <c r="B346" s="20" t="s">
        <v>297</v>
      </c>
      <c r="C346" s="78" t="s">
        <v>161</v>
      </c>
      <c r="D346" s="79" t="s">
        <v>124</v>
      </c>
      <c r="E346" s="79" t="s">
        <v>1</v>
      </c>
      <c r="F346" s="80" t="s">
        <v>16</v>
      </c>
      <c r="G346" s="80" t="s">
        <v>257</v>
      </c>
      <c r="H346" s="9" t="s">
        <v>1</v>
      </c>
      <c r="I346" s="9" t="s">
        <v>130</v>
      </c>
      <c r="J346" s="169">
        <v>28936</v>
      </c>
      <c r="K346" s="176">
        <v>11968.1</v>
      </c>
    </row>
    <row r="347" spans="1:11" s="10" customFormat="1">
      <c r="A347" s="70"/>
      <c r="B347" s="20" t="s">
        <v>254</v>
      </c>
      <c r="C347" s="78" t="s">
        <v>161</v>
      </c>
      <c r="D347" s="79" t="s">
        <v>124</v>
      </c>
      <c r="E347" s="79" t="s">
        <v>1</v>
      </c>
      <c r="F347" s="80" t="s">
        <v>16</v>
      </c>
      <c r="G347" s="80" t="s">
        <v>255</v>
      </c>
      <c r="H347" s="9" t="s">
        <v>1</v>
      </c>
      <c r="I347" s="9" t="s">
        <v>130</v>
      </c>
      <c r="J347" s="169">
        <v>20409</v>
      </c>
      <c r="K347" s="176">
        <v>4535.3999999999996</v>
      </c>
    </row>
    <row r="348" spans="1:11" s="10" customFormat="1">
      <c r="A348" s="70"/>
      <c r="B348" s="20" t="s">
        <v>258</v>
      </c>
      <c r="C348" s="78" t="s">
        <v>161</v>
      </c>
      <c r="D348" s="79" t="s">
        <v>124</v>
      </c>
      <c r="E348" s="79" t="s">
        <v>1</v>
      </c>
      <c r="F348" s="80" t="s">
        <v>16</v>
      </c>
      <c r="G348" s="80" t="s">
        <v>259</v>
      </c>
      <c r="H348" s="9" t="s">
        <v>1</v>
      </c>
      <c r="I348" s="9" t="s">
        <v>130</v>
      </c>
      <c r="J348" s="169">
        <v>67</v>
      </c>
      <c r="K348" s="176">
        <v>10.1</v>
      </c>
    </row>
    <row r="349" spans="1:11" s="2" customFormat="1" ht="75">
      <c r="A349" s="67" t="s">
        <v>140</v>
      </c>
      <c r="B349" s="17" t="s">
        <v>178</v>
      </c>
      <c r="C349" s="84" t="s">
        <v>177</v>
      </c>
      <c r="D349" s="85" t="s">
        <v>68</v>
      </c>
      <c r="E349" s="85" t="s">
        <v>2</v>
      </c>
      <c r="F349" s="86" t="s">
        <v>3</v>
      </c>
      <c r="G349" s="205"/>
      <c r="H349" s="206"/>
      <c r="I349" s="207"/>
      <c r="J349" s="166">
        <f>SUM(J350+J356)</f>
        <v>7946</v>
      </c>
      <c r="K349" s="174">
        <f>SUM(K350+K356)</f>
        <v>4570</v>
      </c>
    </row>
    <row r="350" spans="1:11" s="2" customFormat="1" ht="56.25">
      <c r="A350" s="68" t="s">
        <v>252</v>
      </c>
      <c r="B350" s="18" t="s">
        <v>179</v>
      </c>
      <c r="C350" s="81" t="s">
        <v>177</v>
      </c>
      <c r="D350" s="82" t="s">
        <v>70</v>
      </c>
      <c r="E350" s="82" t="s">
        <v>2</v>
      </c>
      <c r="F350" s="83" t="s">
        <v>3</v>
      </c>
      <c r="G350" s="205"/>
      <c r="H350" s="206"/>
      <c r="I350" s="207"/>
      <c r="J350" s="167">
        <f>SUM(J351)</f>
        <v>4546</v>
      </c>
      <c r="K350" s="174">
        <f>SUM(K351)</f>
        <v>1270</v>
      </c>
    </row>
    <row r="351" spans="1:11" s="8" customFormat="1" ht="56.25">
      <c r="A351" s="69" t="s">
        <v>253</v>
      </c>
      <c r="B351" s="19" t="s">
        <v>180</v>
      </c>
      <c r="C351" s="95" t="s">
        <v>177</v>
      </c>
      <c r="D351" s="93" t="s">
        <v>70</v>
      </c>
      <c r="E351" s="93" t="s">
        <v>1</v>
      </c>
      <c r="F351" s="94" t="s">
        <v>3</v>
      </c>
      <c r="G351" s="208"/>
      <c r="H351" s="209"/>
      <c r="I351" s="210"/>
      <c r="J351" s="168">
        <f>SUM(J352)</f>
        <v>4546</v>
      </c>
      <c r="K351" s="175">
        <f>SUM(K352)</f>
        <v>1270</v>
      </c>
    </row>
    <row r="352" spans="1:11" s="10" customFormat="1" ht="49.5">
      <c r="A352" s="72"/>
      <c r="B352" s="20" t="s">
        <v>383</v>
      </c>
      <c r="C352" s="78" t="s">
        <v>177</v>
      </c>
      <c r="D352" s="79" t="s">
        <v>70</v>
      </c>
      <c r="E352" s="79" t="s">
        <v>1</v>
      </c>
      <c r="F352" s="143" t="s">
        <v>372</v>
      </c>
      <c r="G352" s="218"/>
      <c r="H352" s="219"/>
      <c r="I352" s="220"/>
      <c r="J352" s="169">
        <f>SUM(J353:J355)</f>
        <v>4546</v>
      </c>
      <c r="K352" s="176">
        <f>SUM(K353:K355)</f>
        <v>1270</v>
      </c>
    </row>
    <row r="353" spans="1:11" s="10" customFormat="1">
      <c r="A353" s="72"/>
      <c r="B353" s="20" t="s">
        <v>263</v>
      </c>
      <c r="C353" s="141" t="s">
        <v>177</v>
      </c>
      <c r="D353" s="142" t="s">
        <v>70</v>
      </c>
      <c r="E353" s="142" t="s">
        <v>1</v>
      </c>
      <c r="F353" s="143" t="s">
        <v>372</v>
      </c>
      <c r="G353" s="143" t="s">
        <v>262</v>
      </c>
      <c r="H353" s="9" t="s">
        <v>111</v>
      </c>
      <c r="I353" s="9" t="s">
        <v>7</v>
      </c>
      <c r="J353" s="169">
        <v>1244.5999999999999</v>
      </c>
      <c r="K353" s="176"/>
    </row>
    <row r="354" spans="1:11" s="10" customFormat="1">
      <c r="A354" s="72"/>
      <c r="B354" s="20" t="s">
        <v>263</v>
      </c>
      <c r="C354" s="141" t="s">
        <v>177</v>
      </c>
      <c r="D354" s="142" t="s">
        <v>70</v>
      </c>
      <c r="E354" s="142" t="s">
        <v>1</v>
      </c>
      <c r="F354" s="143" t="s">
        <v>372</v>
      </c>
      <c r="G354" s="143" t="s">
        <v>262</v>
      </c>
      <c r="H354" s="9" t="s">
        <v>111</v>
      </c>
      <c r="I354" s="9" t="s">
        <v>7</v>
      </c>
      <c r="J354" s="169">
        <v>2031.4</v>
      </c>
      <c r="K354" s="176"/>
    </row>
    <row r="355" spans="1:11" s="10" customFormat="1">
      <c r="A355" s="72"/>
      <c r="B355" s="20" t="s">
        <v>267</v>
      </c>
      <c r="C355" s="78" t="s">
        <v>177</v>
      </c>
      <c r="D355" s="79" t="s">
        <v>70</v>
      </c>
      <c r="E355" s="79" t="s">
        <v>1</v>
      </c>
      <c r="F355" s="140" t="s">
        <v>372</v>
      </c>
      <c r="G355" s="143" t="s">
        <v>266</v>
      </c>
      <c r="H355" s="9" t="s">
        <v>111</v>
      </c>
      <c r="I355" s="9" t="s">
        <v>7</v>
      </c>
      <c r="J355" s="169">
        <v>1270</v>
      </c>
      <c r="K355" s="176">
        <v>1270</v>
      </c>
    </row>
    <row r="356" spans="1:11" s="2" customFormat="1" ht="37.5">
      <c r="A356" s="68" t="s">
        <v>337</v>
      </c>
      <c r="B356" s="76" t="s">
        <v>335</v>
      </c>
      <c r="C356" s="81" t="s">
        <v>177</v>
      </c>
      <c r="D356" s="82" t="s">
        <v>106</v>
      </c>
      <c r="E356" s="82" t="s">
        <v>2</v>
      </c>
      <c r="F356" s="83" t="s">
        <v>3</v>
      </c>
      <c r="G356" s="205"/>
      <c r="H356" s="206"/>
      <c r="I356" s="207"/>
      <c r="J356" s="167">
        <f t="shared" ref="J356:K358" si="9">SUM(J357)</f>
        <v>3400</v>
      </c>
      <c r="K356" s="167">
        <f t="shared" si="9"/>
        <v>3300</v>
      </c>
    </row>
    <row r="357" spans="1:11" s="8" customFormat="1" ht="39">
      <c r="A357" s="69" t="s">
        <v>338</v>
      </c>
      <c r="B357" s="77" t="s">
        <v>339</v>
      </c>
      <c r="C357" s="95" t="s">
        <v>177</v>
      </c>
      <c r="D357" s="93" t="s">
        <v>106</v>
      </c>
      <c r="E357" s="93" t="s">
        <v>1</v>
      </c>
      <c r="F357" s="94" t="s">
        <v>3</v>
      </c>
      <c r="G357" s="208"/>
      <c r="H357" s="209"/>
      <c r="I357" s="210"/>
      <c r="J357" s="168">
        <f t="shared" si="9"/>
        <v>3400</v>
      </c>
      <c r="K357" s="175">
        <f t="shared" si="9"/>
        <v>3300</v>
      </c>
    </row>
    <row r="358" spans="1:11" s="10" customFormat="1">
      <c r="A358" s="72"/>
      <c r="B358" s="75" t="s">
        <v>336</v>
      </c>
      <c r="C358" s="78" t="s">
        <v>177</v>
      </c>
      <c r="D358" s="79" t="s">
        <v>106</v>
      </c>
      <c r="E358" s="79" t="s">
        <v>1</v>
      </c>
      <c r="F358" s="80" t="s">
        <v>102</v>
      </c>
      <c r="G358" s="218"/>
      <c r="H358" s="219"/>
      <c r="I358" s="220"/>
      <c r="J358" s="169">
        <f t="shared" si="9"/>
        <v>3400</v>
      </c>
      <c r="K358" s="176">
        <f t="shared" si="9"/>
        <v>3300</v>
      </c>
    </row>
    <row r="359" spans="1:11" s="10" customFormat="1">
      <c r="A359" s="72"/>
      <c r="B359" s="20" t="s">
        <v>35</v>
      </c>
      <c r="C359" s="78" t="s">
        <v>177</v>
      </c>
      <c r="D359" s="79" t="s">
        <v>106</v>
      </c>
      <c r="E359" s="79" t="s">
        <v>1</v>
      </c>
      <c r="F359" s="80" t="s">
        <v>102</v>
      </c>
      <c r="G359" s="80" t="s">
        <v>261</v>
      </c>
      <c r="H359" s="9" t="s">
        <v>52</v>
      </c>
      <c r="I359" s="9" t="s">
        <v>52</v>
      </c>
      <c r="J359" s="169">
        <v>3400</v>
      </c>
      <c r="K359" s="176">
        <v>3300</v>
      </c>
    </row>
    <row r="360" spans="1:11" s="10" customFormat="1" ht="37.5">
      <c r="A360" s="67" t="s">
        <v>161</v>
      </c>
      <c r="B360" s="118" t="s">
        <v>388</v>
      </c>
      <c r="C360" s="153" t="s">
        <v>28</v>
      </c>
      <c r="D360" s="154" t="s">
        <v>68</v>
      </c>
      <c r="E360" s="154" t="s">
        <v>2</v>
      </c>
      <c r="F360" s="155" t="s">
        <v>3</v>
      </c>
      <c r="G360" s="205"/>
      <c r="H360" s="206"/>
      <c r="I360" s="207"/>
      <c r="J360" s="166">
        <f>SUM(J361)</f>
        <v>1010</v>
      </c>
      <c r="K360" s="176">
        <f>SUM(K361)</f>
        <v>0</v>
      </c>
    </row>
    <row r="361" spans="1:11" s="10" customFormat="1" ht="56.25">
      <c r="A361" s="68" t="s">
        <v>347</v>
      </c>
      <c r="B361" s="76" t="s">
        <v>389</v>
      </c>
      <c r="C361" s="150" t="s">
        <v>28</v>
      </c>
      <c r="D361" s="151" t="s">
        <v>70</v>
      </c>
      <c r="E361" s="151" t="s">
        <v>2</v>
      </c>
      <c r="F361" s="152" t="s">
        <v>3</v>
      </c>
      <c r="G361" s="205"/>
      <c r="H361" s="206"/>
      <c r="I361" s="207"/>
      <c r="J361" s="167">
        <f>SUM(J362+J399)</f>
        <v>1010</v>
      </c>
      <c r="K361" s="176">
        <f>SUM(K362+K399)</f>
        <v>0</v>
      </c>
    </row>
    <row r="362" spans="1:11" s="10" customFormat="1" ht="156">
      <c r="A362" s="69" t="s">
        <v>348</v>
      </c>
      <c r="B362" s="77" t="s">
        <v>390</v>
      </c>
      <c r="C362" s="144" t="s">
        <v>28</v>
      </c>
      <c r="D362" s="145" t="s">
        <v>70</v>
      </c>
      <c r="E362" s="145" t="s">
        <v>111</v>
      </c>
      <c r="F362" s="146" t="s">
        <v>3</v>
      </c>
      <c r="G362" s="221"/>
      <c r="H362" s="222"/>
      <c r="I362" s="223"/>
      <c r="J362" s="172">
        <f>SUM(J363)</f>
        <v>1010</v>
      </c>
      <c r="K362" s="176">
        <f>SUM(K363)</f>
        <v>0</v>
      </c>
    </row>
    <row r="363" spans="1:11" s="10" customFormat="1" ht="33">
      <c r="A363" s="72"/>
      <c r="B363" s="125" t="s">
        <v>392</v>
      </c>
      <c r="C363" s="147" t="s">
        <v>28</v>
      </c>
      <c r="D363" s="148" t="s">
        <v>70</v>
      </c>
      <c r="E363" s="148" t="s">
        <v>111</v>
      </c>
      <c r="F363" s="149" t="s">
        <v>391</v>
      </c>
      <c r="G363" s="224"/>
      <c r="H363" s="225"/>
      <c r="I363" s="226"/>
      <c r="J363" s="173">
        <f>SUM(J364:J366)</f>
        <v>1010</v>
      </c>
      <c r="K363" s="176">
        <f>SUM(K364:K366)</f>
        <v>0</v>
      </c>
    </row>
    <row r="364" spans="1:11" s="10" customFormat="1">
      <c r="A364" s="72"/>
      <c r="B364" s="20" t="s">
        <v>393</v>
      </c>
      <c r="C364" s="141" t="s">
        <v>28</v>
      </c>
      <c r="D364" s="142" t="s">
        <v>70</v>
      </c>
      <c r="E364" s="142" t="s">
        <v>111</v>
      </c>
      <c r="F364" s="143" t="s">
        <v>391</v>
      </c>
      <c r="G364" s="143" t="s">
        <v>264</v>
      </c>
      <c r="H364" s="9" t="s">
        <v>59</v>
      </c>
      <c r="I364" s="9" t="s">
        <v>1</v>
      </c>
      <c r="J364" s="169">
        <v>220</v>
      </c>
      <c r="K364" s="176"/>
    </row>
    <row r="365" spans="1:11" s="10" customFormat="1">
      <c r="A365" s="72"/>
      <c r="B365" s="20" t="s">
        <v>393</v>
      </c>
      <c r="C365" s="141" t="s">
        <v>28</v>
      </c>
      <c r="D365" s="142" t="s">
        <v>70</v>
      </c>
      <c r="E365" s="142" t="s">
        <v>111</v>
      </c>
      <c r="F365" s="143" t="s">
        <v>391</v>
      </c>
      <c r="G365" s="143" t="s">
        <v>264</v>
      </c>
      <c r="H365" s="9" t="s">
        <v>59</v>
      </c>
      <c r="I365" s="9" t="s">
        <v>1</v>
      </c>
      <c r="J365" s="169">
        <v>10</v>
      </c>
      <c r="K365" s="176"/>
    </row>
    <row r="366" spans="1:11" s="10" customFormat="1">
      <c r="A366" s="72"/>
      <c r="B366" s="20" t="s">
        <v>393</v>
      </c>
      <c r="C366" s="156" t="s">
        <v>28</v>
      </c>
      <c r="D366" s="157" t="s">
        <v>70</v>
      </c>
      <c r="E366" s="157" t="s">
        <v>111</v>
      </c>
      <c r="F366" s="158" t="s">
        <v>391</v>
      </c>
      <c r="G366" s="158" t="s">
        <v>264</v>
      </c>
      <c r="H366" s="9" t="s">
        <v>111</v>
      </c>
      <c r="I366" s="9" t="s">
        <v>8</v>
      </c>
      <c r="J366" s="169">
        <v>780</v>
      </c>
      <c r="K366" s="176"/>
    </row>
    <row r="367" spans="1:11" s="10" customFormat="1" ht="37.5">
      <c r="A367" s="67" t="s">
        <v>177</v>
      </c>
      <c r="B367" s="118" t="s">
        <v>407</v>
      </c>
      <c r="C367" s="184" t="s">
        <v>406</v>
      </c>
      <c r="D367" s="185" t="s">
        <v>68</v>
      </c>
      <c r="E367" s="185" t="s">
        <v>2</v>
      </c>
      <c r="F367" s="186" t="s">
        <v>3</v>
      </c>
      <c r="G367" s="205"/>
      <c r="H367" s="206"/>
      <c r="I367" s="207"/>
      <c r="J367" s="166">
        <f>SUM(J368)</f>
        <v>25267.7</v>
      </c>
      <c r="K367" s="176">
        <f>SUM(K368)</f>
        <v>0</v>
      </c>
    </row>
    <row r="368" spans="1:11" s="10" customFormat="1" ht="37.5">
      <c r="A368" s="68" t="s">
        <v>359</v>
      </c>
      <c r="B368" s="76" t="s">
        <v>409</v>
      </c>
      <c r="C368" s="187" t="s">
        <v>406</v>
      </c>
      <c r="D368" s="188" t="s">
        <v>70</v>
      </c>
      <c r="E368" s="188" t="s">
        <v>2</v>
      </c>
      <c r="F368" s="189" t="s">
        <v>3</v>
      </c>
      <c r="G368" s="205"/>
      <c r="H368" s="206"/>
      <c r="I368" s="207"/>
      <c r="J368" s="167">
        <f>SUM(J369+J399)</f>
        <v>25267.7</v>
      </c>
      <c r="K368" s="176">
        <f>SUM(K369+K399)</f>
        <v>0</v>
      </c>
    </row>
    <row r="369" spans="1:11" s="10" customFormat="1" ht="39">
      <c r="A369" s="69" t="s">
        <v>360</v>
      </c>
      <c r="B369" s="77" t="s">
        <v>410</v>
      </c>
      <c r="C369" s="190" t="s">
        <v>406</v>
      </c>
      <c r="D369" s="191" t="s">
        <v>70</v>
      </c>
      <c r="E369" s="191" t="s">
        <v>1</v>
      </c>
      <c r="F369" s="192" t="s">
        <v>3</v>
      </c>
      <c r="G369" s="221"/>
      <c r="H369" s="222"/>
      <c r="I369" s="223"/>
      <c r="J369" s="172">
        <f>SUM(J370)</f>
        <v>25267.7</v>
      </c>
      <c r="K369" s="176">
        <f>SUM(K370)</f>
        <v>0</v>
      </c>
    </row>
    <row r="370" spans="1:11" s="10" customFormat="1" ht="33">
      <c r="A370" s="72"/>
      <c r="B370" s="125" t="s">
        <v>411</v>
      </c>
      <c r="C370" s="193" t="s">
        <v>406</v>
      </c>
      <c r="D370" s="194" t="s">
        <v>70</v>
      </c>
      <c r="E370" s="194" t="s">
        <v>1</v>
      </c>
      <c r="F370" s="195" t="s">
        <v>408</v>
      </c>
      <c r="G370" s="224"/>
      <c r="H370" s="225"/>
      <c r="I370" s="226"/>
      <c r="J370" s="173">
        <f>SUM(J371)</f>
        <v>25267.7</v>
      </c>
      <c r="K370" s="176">
        <f>SUM(K371)</f>
        <v>0</v>
      </c>
    </row>
    <row r="371" spans="1:11" s="10" customFormat="1">
      <c r="A371" s="72"/>
      <c r="B371" s="20" t="s">
        <v>254</v>
      </c>
      <c r="C371" s="181" t="s">
        <v>406</v>
      </c>
      <c r="D371" s="182" t="s">
        <v>70</v>
      </c>
      <c r="E371" s="182" t="s">
        <v>1</v>
      </c>
      <c r="F371" s="183" t="s">
        <v>408</v>
      </c>
      <c r="G371" s="183" t="s">
        <v>266</v>
      </c>
      <c r="H371" s="9" t="s">
        <v>28</v>
      </c>
      <c r="I371" s="9" t="s">
        <v>67</v>
      </c>
      <c r="J371" s="169">
        <v>25267.7</v>
      </c>
      <c r="K371" s="176"/>
    </row>
    <row r="372" spans="1:11" s="10" customFormat="1" ht="75">
      <c r="A372" s="67" t="s">
        <v>361</v>
      </c>
      <c r="B372" s="118" t="s">
        <v>353</v>
      </c>
      <c r="C372" s="114" t="s">
        <v>354</v>
      </c>
      <c r="D372" s="115" t="s">
        <v>68</v>
      </c>
      <c r="E372" s="115" t="s">
        <v>2</v>
      </c>
      <c r="F372" s="116" t="s">
        <v>3</v>
      </c>
      <c r="G372" s="205"/>
      <c r="H372" s="206"/>
      <c r="I372" s="207"/>
      <c r="J372" s="166">
        <f>SUM(J373+J377)</f>
        <v>718.7</v>
      </c>
      <c r="K372" s="176">
        <f>SUM(K373+K377)</f>
        <v>500</v>
      </c>
    </row>
    <row r="373" spans="1:11" s="10" customFormat="1" ht="37.5">
      <c r="A373" s="68" t="s">
        <v>370</v>
      </c>
      <c r="B373" s="76" t="s">
        <v>386</v>
      </c>
      <c r="C373" s="150" t="s">
        <v>354</v>
      </c>
      <c r="D373" s="151" t="s">
        <v>225</v>
      </c>
      <c r="E373" s="151" t="s">
        <v>2</v>
      </c>
      <c r="F373" s="152" t="s">
        <v>3</v>
      </c>
      <c r="G373" s="205"/>
      <c r="H373" s="206"/>
      <c r="I373" s="207"/>
      <c r="J373" s="167">
        <f>SUM(J374+J404)</f>
        <v>500</v>
      </c>
      <c r="K373" s="176">
        <f>SUM(K374+K404)</f>
        <v>500</v>
      </c>
    </row>
    <row r="374" spans="1:11" s="10" customFormat="1" ht="58.5">
      <c r="A374" s="69" t="s">
        <v>418</v>
      </c>
      <c r="B374" s="77" t="s">
        <v>387</v>
      </c>
      <c r="C374" s="144" t="s">
        <v>354</v>
      </c>
      <c r="D374" s="145" t="s">
        <v>225</v>
      </c>
      <c r="E374" s="145" t="s">
        <v>7</v>
      </c>
      <c r="F374" s="146" t="s">
        <v>3</v>
      </c>
      <c r="G374" s="221"/>
      <c r="H374" s="222"/>
      <c r="I374" s="223"/>
      <c r="J374" s="172">
        <f>SUM(J375)</f>
        <v>500</v>
      </c>
      <c r="K374" s="176">
        <f>SUM(K375)</f>
        <v>500</v>
      </c>
    </row>
    <row r="375" spans="1:11" s="10" customFormat="1">
      <c r="A375" s="72"/>
      <c r="B375" s="125" t="s">
        <v>385</v>
      </c>
      <c r="C375" s="147" t="s">
        <v>354</v>
      </c>
      <c r="D375" s="148" t="s">
        <v>225</v>
      </c>
      <c r="E375" s="148" t="s">
        <v>7</v>
      </c>
      <c r="F375" s="149" t="s">
        <v>384</v>
      </c>
      <c r="G375" s="224"/>
      <c r="H375" s="225"/>
      <c r="I375" s="226"/>
      <c r="J375" s="173">
        <f>SUM(J376)</f>
        <v>500</v>
      </c>
      <c r="K375" s="176">
        <f>SUM(K376)</f>
        <v>500</v>
      </c>
    </row>
    <row r="376" spans="1:11" s="10" customFormat="1">
      <c r="A376" s="72"/>
      <c r="B376" s="20" t="s">
        <v>254</v>
      </c>
      <c r="C376" s="141" t="s">
        <v>354</v>
      </c>
      <c r="D376" s="142" t="s">
        <v>225</v>
      </c>
      <c r="E376" s="142" t="s">
        <v>7</v>
      </c>
      <c r="F376" s="143" t="s">
        <v>384</v>
      </c>
      <c r="G376" s="143" t="s">
        <v>255</v>
      </c>
      <c r="H376" s="9" t="s">
        <v>28</v>
      </c>
      <c r="I376" s="9" t="s">
        <v>52</v>
      </c>
      <c r="J376" s="169">
        <v>500</v>
      </c>
      <c r="K376" s="176">
        <v>500</v>
      </c>
    </row>
    <row r="377" spans="1:11" s="10" customFormat="1" ht="56.25">
      <c r="A377" s="68" t="s">
        <v>419</v>
      </c>
      <c r="B377" s="76" t="s">
        <v>355</v>
      </c>
      <c r="C377" s="111" t="s">
        <v>354</v>
      </c>
      <c r="D377" s="112" t="s">
        <v>356</v>
      </c>
      <c r="E377" s="151" t="s">
        <v>2</v>
      </c>
      <c r="F377" s="113" t="s">
        <v>3</v>
      </c>
      <c r="G377" s="205"/>
      <c r="H377" s="206"/>
      <c r="I377" s="207"/>
      <c r="J377" s="167">
        <f>SUM(J378+J408)</f>
        <v>218.7</v>
      </c>
      <c r="K377" s="176">
        <f>SUM(K378+K408)</f>
        <v>0</v>
      </c>
    </row>
    <row r="378" spans="1:11" s="10" customFormat="1" ht="39">
      <c r="A378" s="69" t="s">
        <v>420</v>
      </c>
      <c r="B378" s="77" t="s">
        <v>357</v>
      </c>
      <c r="C378" s="119" t="s">
        <v>354</v>
      </c>
      <c r="D378" s="120" t="s">
        <v>356</v>
      </c>
      <c r="E378" s="145" t="s">
        <v>1</v>
      </c>
      <c r="F378" s="121" t="s">
        <v>3</v>
      </c>
      <c r="G378" s="221"/>
      <c r="H378" s="222"/>
      <c r="I378" s="223"/>
      <c r="J378" s="172">
        <f>SUM(J379)</f>
        <v>218.7</v>
      </c>
      <c r="K378" s="176">
        <f>SUM(K379)</f>
        <v>0</v>
      </c>
    </row>
    <row r="379" spans="1:11" s="10" customFormat="1">
      <c r="A379" s="72"/>
      <c r="B379" s="125" t="s">
        <v>258</v>
      </c>
      <c r="C379" s="122" t="s">
        <v>354</v>
      </c>
      <c r="D379" s="123" t="s">
        <v>356</v>
      </c>
      <c r="E379" s="148" t="s">
        <v>1</v>
      </c>
      <c r="F379" s="124" t="s">
        <v>358</v>
      </c>
      <c r="G379" s="224"/>
      <c r="H379" s="225"/>
      <c r="I379" s="226"/>
      <c r="J379" s="173">
        <f>SUM(J380)</f>
        <v>218.7</v>
      </c>
      <c r="K379" s="176">
        <f>SUM(K380)</f>
        <v>0</v>
      </c>
    </row>
    <row r="380" spans="1:11" s="10" customFormat="1">
      <c r="A380" s="72"/>
      <c r="B380" s="20" t="s">
        <v>254</v>
      </c>
      <c r="C380" s="108" t="s">
        <v>354</v>
      </c>
      <c r="D380" s="109" t="s">
        <v>356</v>
      </c>
      <c r="E380" s="109" t="s">
        <v>1</v>
      </c>
      <c r="F380" s="110" t="s">
        <v>358</v>
      </c>
      <c r="G380" s="117" t="s">
        <v>255</v>
      </c>
      <c r="H380" s="9" t="s">
        <v>28</v>
      </c>
      <c r="I380" s="9" t="s">
        <v>52</v>
      </c>
      <c r="J380" s="169">
        <v>218.7</v>
      </c>
      <c r="K380" s="176"/>
    </row>
    <row r="381" spans="1:11" s="10" customFormat="1" ht="37.5">
      <c r="A381" s="67" t="s">
        <v>371</v>
      </c>
      <c r="B381" s="118" t="s">
        <v>413</v>
      </c>
      <c r="C381" s="184" t="s">
        <v>412</v>
      </c>
      <c r="D381" s="185" t="s">
        <v>68</v>
      </c>
      <c r="E381" s="185" t="s">
        <v>2</v>
      </c>
      <c r="F381" s="186" t="s">
        <v>3</v>
      </c>
      <c r="G381" s="205"/>
      <c r="H381" s="206"/>
      <c r="I381" s="207"/>
      <c r="J381" s="166">
        <f>SUM(J382)</f>
        <v>2278.8000000000002</v>
      </c>
      <c r="K381" s="178">
        <f>SUM(K382)</f>
        <v>1139.4000000000001</v>
      </c>
    </row>
    <row r="382" spans="1:11" s="10" customFormat="1" ht="75">
      <c r="A382" s="68" t="s">
        <v>421</v>
      </c>
      <c r="B382" s="76" t="s">
        <v>414</v>
      </c>
      <c r="C382" s="187" t="s">
        <v>412</v>
      </c>
      <c r="D382" s="188" t="s">
        <v>70</v>
      </c>
      <c r="E382" s="188" t="s">
        <v>2</v>
      </c>
      <c r="F382" s="189" t="s">
        <v>3</v>
      </c>
      <c r="G382" s="205"/>
      <c r="H382" s="206"/>
      <c r="I382" s="207"/>
      <c r="J382" s="167">
        <f>SUM(J383+J413)</f>
        <v>2278.8000000000002</v>
      </c>
      <c r="K382" s="177">
        <f>SUM(K383+K413)</f>
        <v>1139.4000000000001</v>
      </c>
    </row>
    <row r="383" spans="1:11" s="10" customFormat="1" ht="58.5">
      <c r="A383" s="69" t="s">
        <v>422</v>
      </c>
      <c r="B383" s="77" t="s">
        <v>415</v>
      </c>
      <c r="C383" s="190" t="s">
        <v>412</v>
      </c>
      <c r="D383" s="191" t="s">
        <v>70</v>
      </c>
      <c r="E383" s="191" t="s">
        <v>7</v>
      </c>
      <c r="F383" s="192" t="s">
        <v>3</v>
      </c>
      <c r="G383" s="221"/>
      <c r="H383" s="222"/>
      <c r="I383" s="223"/>
      <c r="J383" s="172">
        <f>SUM(J384)</f>
        <v>2278.8000000000002</v>
      </c>
      <c r="K383" s="199">
        <f>SUM(K384)</f>
        <v>1139.4000000000001</v>
      </c>
    </row>
    <row r="384" spans="1:11" s="10" customFormat="1" ht="33">
      <c r="A384" s="72"/>
      <c r="B384" s="125" t="s">
        <v>403</v>
      </c>
      <c r="C384" s="193" t="s">
        <v>412</v>
      </c>
      <c r="D384" s="194" t="s">
        <v>70</v>
      </c>
      <c r="E384" s="194" t="s">
        <v>7</v>
      </c>
      <c r="F384" s="195" t="s">
        <v>417</v>
      </c>
      <c r="G384" s="224"/>
      <c r="H384" s="225"/>
      <c r="I384" s="226"/>
      <c r="J384" s="173">
        <f>SUM(J385)</f>
        <v>2278.8000000000002</v>
      </c>
      <c r="K384" s="200">
        <f>SUM(K385)</f>
        <v>1139.4000000000001</v>
      </c>
    </row>
    <row r="385" spans="1:11" s="10" customFormat="1">
      <c r="A385" s="72"/>
      <c r="B385" s="20" t="s">
        <v>416</v>
      </c>
      <c r="C385" s="181" t="s">
        <v>412</v>
      </c>
      <c r="D385" s="182" t="s">
        <v>70</v>
      </c>
      <c r="E385" s="182" t="s">
        <v>7</v>
      </c>
      <c r="F385" s="183" t="s">
        <v>417</v>
      </c>
      <c r="G385" s="183" t="s">
        <v>266</v>
      </c>
      <c r="H385" s="9" t="s">
        <v>52</v>
      </c>
      <c r="I385" s="9" t="s">
        <v>7</v>
      </c>
      <c r="J385" s="169">
        <v>2278.8000000000002</v>
      </c>
      <c r="K385" s="176">
        <v>1139.4000000000001</v>
      </c>
    </row>
    <row r="386" spans="1:11" s="2" customFormat="1" ht="66">
      <c r="A386" s="67" t="s">
        <v>402</v>
      </c>
      <c r="B386" s="102" t="s">
        <v>365</v>
      </c>
      <c r="C386" s="136" t="s">
        <v>364</v>
      </c>
      <c r="D386" s="137" t="s">
        <v>68</v>
      </c>
      <c r="E386" s="137" t="s">
        <v>2</v>
      </c>
      <c r="F386" s="138" t="s">
        <v>3</v>
      </c>
      <c r="G386" s="205"/>
      <c r="H386" s="206"/>
      <c r="I386" s="207"/>
      <c r="J386" s="166">
        <f>SUM(J387)</f>
        <v>15085.9</v>
      </c>
      <c r="K386" s="166">
        <f>SUM(K387)</f>
        <v>15085.9</v>
      </c>
    </row>
    <row r="387" spans="1:11" s="2" customFormat="1" ht="33">
      <c r="A387" s="68" t="s">
        <v>423</v>
      </c>
      <c r="B387" s="103" t="s">
        <v>366</v>
      </c>
      <c r="C387" s="133" t="s">
        <v>364</v>
      </c>
      <c r="D387" s="134" t="s">
        <v>70</v>
      </c>
      <c r="E387" s="134" t="s">
        <v>2</v>
      </c>
      <c r="F387" s="135" t="s">
        <v>3</v>
      </c>
      <c r="G387" s="205"/>
      <c r="H387" s="206"/>
      <c r="I387" s="207"/>
      <c r="J387" s="167">
        <f t="shared" ref="J387:K389" si="10">SUM(J388)</f>
        <v>15085.9</v>
      </c>
      <c r="K387" s="174">
        <f t="shared" si="10"/>
        <v>15085.9</v>
      </c>
    </row>
    <row r="388" spans="1:11" s="8" customFormat="1" ht="34.5">
      <c r="A388" s="69" t="s">
        <v>424</v>
      </c>
      <c r="B388" s="139" t="s">
        <v>367</v>
      </c>
      <c r="C388" s="130" t="s">
        <v>364</v>
      </c>
      <c r="D388" s="131" t="s">
        <v>70</v>
      </c>
      <c r="E388" s="131" t="s">
        <v>12</v>
      </c>
      <c r="F388" s="132" t="s">
        <v>3</v>
      </c>
      <c r="G388" s="208"/>
      <c r="H388" s="209"/>
      <c r="I388" s="210"/>
      <c r="J388" s="168">
        <f t="shared" si="10"/>
        <v>15085.9</v>
      </c>
      <c r="K388" s="175">
        <f t="shared" si="10"/>
        <v>15085.9</v>
      </c>
    </row>
    <row r="389" spans="1:11" s="10" customFormat="1" ht="33">
      <c r="A389" s="72"/>
      <c r="B389" s="20" t="s">
        <v>368</v>
      </c>
      <c r="C389" s="127" t="s">
        <v>364</v>
      </c>
      <c r="D389" s="128" t="s">
        <v>70</v>
      </c>
      <c r="E389" s="128" t="s">
        <v>12</v>
      </c>
      <c r="F389" s="129" t="s">
        <v>369</v>
      </c>
      <c r="G389" s="218"/>
      <c r="H389" s="219"/>
      <c r="I389" s="220"/>
      <c r="J389" s="169">
        <f t="shared" si="10"/>
        <v>15085.9</v>
      </c>
      <c r="K389" s="176">
        <f t="shared" si="10"/>
        <v>15085.9</v>
      </c>
    </row>
    <row r="390" spans="1:11" s="10" customFormat="1">
      <c r="A390" s="72"/>
      <c r="B390" s="20" t="s">
        <v>267</v>
      </c>
      <c r="C390" s="127" t="s">
        <v>364</v>
      </c>
      <c r="D390" s="128" t="s">
        <v>70</v>
      </c>
      <c r="E390" s="128" t="s">
        <v>12</v>
      </c>
      <c r="F390" s="129" t="s">
        <v>369</v>
      </c>
      <c r="G390" s="129" t="s">
        <v>266</v>
      </c>
      <c r="H390" s="9" t="s">
        <v>52</v>
      </c>
      <c r="I390" s="9" t="s">
        <v>52</v>
      </c>
      <c r="J390" s="169">
        <v>15085.9</v>
      </c>
      <c r="K390" s="176">
        <v>15085.9</v>
      </c>
    </row>
  </sheetData>
  <mergeCells count="217">
    <mergeCell ref="G296:I296"/>
    <mergeCell ref="G284:I284"/>
    <mergeCell ref="G280:I280"/>
    <mergeCell ref="G291:I291"/>
    <mergeCell ref="G292:I292"/>
    <mergeCell ref="G294:I294"/>
    <mergeCell ref="G287:I287"/>
    <mergeCell ref="G290:I290"/>
    <mergeCell ref="G285:I285"/>
    <mergeCell ref="G282:I282"/>
    <mergeCell ref="G384:I384"/>
    <mergeCell ref="G200:I200"/>
    <mergeCell ref="G238:I238"/>
    <mergeCell ref="G239:I239"/>
    <mergeCell ref="G254:I254"/>
    <mergeCell ref="G255:I255"/>
    <mergeCell ref="G256:I256"/>
    <mergeCell ref="G257:I257"/>
    <mergeCell ref="G260:I260"/>
    <mergeCell ref="G246:I246"/>
    <mergeCell ref="G307:I307"/>
    <mergeCell ref="G331:I331"/>
    <mergeCell ref="G302:I302"/>
    <mergeCell ref="G303:I303"/>
    <mergeCell ref="G252:I252"/>
    <mergeCell ref="G357:I357"/>
    <mergeCell ref="G358:I358"/>
    <mergeCell ref="G248:I248"/>
    <mergeCell ref="G270:I270"/>
    <mergeCell ref="G277:I277"/>
    <mergeCell ref="G345:I345"/>
    <mergeCell ref="G349:I349"/>
    <mergeCell ref="G350:I350"/>
    <mergeCell ref="G334:I334"/>
    <mergeCell ref="G312:I312"/>
    <mergeCell ref="G313:I313"/>
    <mergeCell ref="G367:I367"/>
    <mergeCell ref="G368:I368"/>
    <mergeCell ref="G369:I369"/>
    <mergeCell ref="G370:I370"/>
    <mergeCell ref="G381:I381"/>
    <mergeCell ref="G382:I382"/>
    <mergeCell ref="G383:I383"/>
    <mergeCell ref="G337:I337"/>
    <mergeCell ref="G340:I340"/>
    <mergeCell ref="G318:I318"/>
    <mergeCell ref="G319:I319"/>
    <mergeCell ref="G321:I321"/>
    <mergeCell ref="G322:I322"/>
    <mergeCell ref="G323:I323"/>
    <mergeCell ref="G226:I226"/>
    <mergeCell ref="G227:I227"/>
    <mergeCell ref="G386:I386"/>
    <mergeCell ref="G387:I387"/>
    <mergeCell ref="G388:I388"/>
    <mergeCell ref="G389:I389"/>
    <mergeCell ref="G299:I299"/>
    <mergeCell ref="G261:I261"/>
    <mergeCell ref="G262:I262"/>
    <mergeCell ref="G263:I263"/>
    <mergeCell ref="G265:I265"/>
    <mergeCell ref="G267:I267"/>
    <mergeCell ref="G272:I272"/>
    <mergeCell ref="G273:I273"/>
    <mergeCell ref="G274:I274"/>
    <mergeCell ref="G275:I275"/>
    <mergeCell ref="G279:I279"/>
    <mergeCell ref="G300:I300"/>
    <mergeCell ref="G297:I297"/>
    <mergeCell ref="G305:I305"/>
    <mergeCell ref="G306:I306"/>
    <mergeCell ref="G314:I314"/>
    <mergeCell ref="G317:I317"/>
    <mergeCell ref="G311:I311"/>
    <mergeCell ref="G17:I17"/>
    <mergeCell ref="G18:I18"/>
    <mergeCell ref="G19:I19"/>
    <mergeCell ref="G24:I24"/>
    <mergeCell ref="G25:I25"/>
    <mergeCell ref="G26:I26"/>
    <mergeCell ref="G27:I27"/>
    <mergeCell ref="G32:I32"/>
    <mergeCell ref="G133:I133"/>
    <mergeCell ref="G36:I36"/>
    <mergeCell ref="G37:I37"/>
    <mergeCell ref="G38:I38"/>
    <mergeCell ref="G99:I99"/>
    <mergeCell ref="G100:I100"/>
    <mergeCell ref="G101:I101"/>
    <mergeCell ref="G116:I116"/>
    <mergeCell ref="G122:I122"/>
    <mergeCell ref="G123:I123"/>
    <mergeCell ref="G103:I103"/>
    <mergeCell ref="G104:I104"/>
    <mergeCell ref="G105:I105"/>
    <mergeCell ref="G107:I107"/>
    <mergeCell ref="G110:I110"/>
    <mergeCell ref="G111:I111"/>
    <mergeCell ref="G250:I250"/>
    <mergeCell ref="G134:I134"/>
    <mergeCell ref="G136:I136"/>
    <mergeCell ref="G137:I137"/>
    <mergeCell ref="G139:I139"/>
    <mergeCell ref="G140:I140"/>
    <mergeCell ref="G145:I145"/>
    <mergeCell ref="G180:I180"/>
    <mergeCell ref="G193:I193"/>
    <mergeCell ref="G150:I150"/>
    <mergeCell ref="G151:I151"/>
    <mergeCell ref="G153:I153"/>
    <mergeCell ref="G231:I231"/>
    <mergeCell ref="G232:I232"/>
    <mergeCell ref="G233:I233"/>
    <mergeCell ref="G142:I142"/>
    <mergeCell ref="G143:I143"/>
    <mergeCell ref="G199:I199"/>
    <mergeCell ref="G146:I146"/>
    <mergeCell ref="G244:I244"/>
    <mergeCell ref="G245:I245"/>
    <mergeCell ref="G161:I161"/>
    <mergeCell ref="G163:I163"/>
    <mergeCell ref="G159:I159"/>
    <mergeCell ref="G186:I186"/>
    <mergeCell ref="G204:I204"/>
    <mergeCell ref="G215:I215"/>
    <mergeCell ref="G187:I187"/>
    <mergeCell ref="G188:I188"/>
    <mergeCell ref="G128:I128"/>
    <mergeCell ref="G129:I129"/>
    <mergeCell ref="G155:I155"/>
    <mergeCell ref="G156:I156"/>
    <mergeCell ref="G158:I158"/>
    <mergeCell ref="G132:I132"/>
    <mergeCell ref="G177:I177"/>
    <mergeCell ref="G166:I166"/>
    <mergeCell ref="G168:I168"/>
    <mergeCell ref="G169:I169"/>
    <mergeCell ref="G170:I170"/>
    <mergeCell ref="G174:I174"/>
    <mergeCell ref="G160:I160"/>
    <mergeCell ref="G189:I189"/>
    <mergeCell ref="G205:I205"/>
    <mergeCell ref="G165:I165"/>
    <mergeCell ref="G66:I66"/>
    <mergeCell ref="G67:I67"/>
    <mergeCell ref="G96:I96"/>
    <mergeCell ref="G97:I97"/>
    <mergeCell ref="G77:I77"/>
    <mergeCell ref="G78:I78"/>
    <mergeCell ref="G79:I79"/>
    <mergeCell ref="G82:I82"/>
    <mergeCell ref="G83:I83"/>
    <mergeCell ref="G87:I87"/>
    <mergeCell ref="G88:I88"/>
    <mergeCell ref="G93:I93"/>
    <mergeCell ref="G94:I94"/>
    <mergeCell ref="G74:I74"/>
    <mergeCell ref="G70:I70"/>
    <mergeCell ref="G125:I125"/>
    <mergeCell ref="G126:I126"/>
    <mergeCell ref="G164:I164"/>
    <mergeCell ref="G251:I251"/>
    <mergeCell ref="G117:I117"/>
    <mergeCell ref="G108:I108"/>
    <mergeCell ref="G113:I113"/>
    <mergeCell ref="G114:I114"/>
    <mergeCell ref="G119:I119"/>
    <mergeCell ref="G120:I120"/>
    <mergeCell ref="G192:I192"/>
    <mergeCell ref="G148:I148"/>
    <mergeCell ref="G149:I149"/>
    <mergeCell ref="G131:I131"/>
    <mergeCell ref="G217:I217"/>
    <mergeCell ref="G218:I218"/>
    <mergeCell ref="G219:I219"/>
    <mergeCell ref="G223:I223"/>
    <mergeCell ref="G225:I225"/>
    <mergeCell ref="G206:I206"/>
    <mergeCell ref="G202:I202"/>
    <mergeCell ref="G207:I207"/>
    <mergeCell ref="G211:I211"/>
    <mergeCell ref="G213:I213"/>
    <mergeCell ref="G372:I372"/>
    <mergeCell ref="G377:I377"/>
    <mergeCell ref="G378:I378"/>
    <mergeCell ref="G379:I379"/>
    <mergeCell ref="G373:I373"/>
    <mergeCell ref="G374:I374"/>
    <mergeCell ref="G375:I375"/>
    <mergeCell ref="G360:I360"/>
    <mergeCell ref="G361:I361"/>
    <mergeCell ref="G362:I362"/>
    <mergeCell ref="G363:I363"/>
    <mergeCell ref="H1:K1"/>
    <mergeCell ref="G356:I356"/>
    <mergeCell ref="G281:I281"/>
    <mergeCell ref="G343:I343"/>
    <mergeCell ref="G344:I344"/>
    <mergeCell ref="B2:J2"/>
    <mergeCell ref="C4:F4"/>
    <mergeCell ref="C3:F3"/>
    <mergeCell ref="G60:I60"/>
    <mergeCell ref="G62:I62"/>
    <mergeCell ref="G63:I63"/>
    <mergeCell ref="G65:I65"/>
    <mergeCell ref="G21:I21"/>
    <mergeCell ref="G22:I22"/>
    <mergeCell ref="G55:I55"/>
    <mergeCell ref="G56:I56"/>
    <mergeCell ref="G59:I59"/>
    <mergeCell ref="G351:I351"/>
    <mergeCell ref="G352:I352"/>
    <mergeCell ref="G54:I54"/>
    <mergeCell ref="G154:I154"/>
    <mergeCell ref="G191:I191"/>
    <mergeCell ref="G196:I196"/>
    <mergeCell ref="G197:I197"/>
  </mergeCells>
  <pageMargins left="0.23622047244094491" right="0.23622047244094491" top="0.74803149606299213" bottom="0.74803149606299213" header="0.31496062992125984" footer="0.31496062992125984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Администратор Лискинского района</cp:lastModifiedBy>
  <cp:lastPrinted>2017-07-21T12:32:52Z</cp:lastPrinted>
  <dcterms:created xsi:type="dcterms:W3CDTF">2015-10-05T11:25:45Z</dcterms:created>
  <dcterms:modified xsi:type="dcterms:W3CDTF">2017-07-26T06:06:22Z</dcterms:modified>
</cp:coreProperties>
</file>