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программы!$A$1:$L$318</definedName>
  </definedNames>
  <calcPr calcId="125725"/>
</workbook>
</file>

<file path=xl/calcChain.xml><?xml version="1.0" encoding="utf-8"?>
<calcChain xmlns="http://schemas.openxmlformats.org/spreadsheetml/2006/main">
  <c r="L217" i="1"/>
  <c r="K217"/>
  <c r="J217"/>
  <c r="L129"/>
  <c r="K129"/>
  <c r="J129"/>
  <c r="L134"/>
  <c r="L133" s="1"/>
  <c r="K134"/>
  <c r="J134"/>
  <c r="J133" s="1"/>
  <c r="K133"/>
  <c r="L315"/>
  <c r="K315"/>
  <c r="J315"/>
  <c r="L316"/>
  <c r="K316"/>
  <c r="J316"/>
  <c r="L124"/>
  <c r="K124"/>
  <c r="J124"/>
  <c r="J168"/>
  <c r="L174"/>
  <c r="K174"/>
  <c r="J174"/>
  <c r="L150"/>
  <c r="K150"/>
  <c r="J150"/>
  <c r="L186"/>
  <c r="L185" s="1"/>
  <c r="L184" s="1"/>
  <c r="K186"/>
  <c r="K185" s="1"/>
  <c r="K184" s="1"/>
  <c r="J186"/>
  <c r="J185" s="1"/>
  <c r="J184" s="1"/>
  <c r="L252"/>
  <c r="K252"/>
  <c r="K251" s="1"/>
  <c r="K250" s="1"/>
  <c r="L251"/>
  <c r="L250" s="1"/>
  <c r="J252"/>
  <c r="J251" s="1"/>
  <c r="J250" s="1"/>
  <c r="L162" l="1"/>
  <c r="L161" s="1"/>
  <c r="K162"/>
  <c r="K161" s="1"/>
  <c r="J162"/>
  <c r="J155"/>
  <c r="L79"/>
  <c r="K79"/>
  <c r="L78"/>
  <c r="L77" s="1"/>
  <c r="K78"/>
  <c r="K77" s="1"/>
  <c r="J79"/>
  <c r="J78" s="1"/>
  <c r="J77" s="1"/>
  <c r="L236"/>
  <c r="L235" s="1"/>
  <c r="K236"/>
  <c r="K235" s="1"/>
  <c r="J236"/>
  <c r="L314"/>
  <c r="K314"/>
  <c r="L313"/>
  <c r="K313"/>
  <c r="L304"/>
  <c r="K304"/>
  <c r="L303"/>
  <c r="K303"/>
  <c r="L302"/>
  <c r="L301" s="1"/>
  <c r="K302"/>
  <c r="K301" s="1"/>
  <c r="L309"/>
  <c r="K309"/>
  <c r="L308"/>
  <c r="K308"/>
  <c r="L307"/>
  <c r="K307"/>
  <c r="L306"/>
  <c r="K306"/>
  <c r="L297"/>
  <c r="K297"/>
  <c r="L296"/>
  <c r="K296"/>
  <c r="L295"/>
  <c r="L294" s="1"/>
  <c r="K295"/>
  <c r="K294" s="1"/>
  <c r="L290"/>
  <c r="K290"/>
  <c r="L289"/>
  <c r="L288" s="1"/>
  <c r="K289"/>
  <c r="K288" s="1"/>
  <c r="L285"/>
  <c r="K285"/>
  <c r="L282"/>
  <c r="K282"/>
  <c r="L279"/>
  <c r="K279"/>
  <c r="L276"/>
  <c r="K276"/>
  <c r="L268"/>
  <c r="K268"/>
  <c r="K267" s="1"/>
  <c r="K266" s="1"/>
  <c r="L267"/>
  <c r="L266" s="1"/>
  <c r="L264"/>
  <c r="K264"/>
  <c r="L263"/>
  <c r="K263"/>
  <c r="L262"/>
  <c r="K262"/>
  <c r="L259"/>
  <c r="K259"/>
  <c r="L258"/>
  <c r="L257" s="1"/>
  <c r="K258"/>
  <c r="K257" s="1"/>
  <c r="L248"/>
  <c r="K248"/>
  <c r="K247" s="1"/>
  <c r="L247"/>
  <c r="L245"/>
  <c r="L244" s="1"/>
  <c r="K245"/>
  <c r="K244" s="1"/>
  <c r="L242"/>
  <c r="K242"/>
  <c r="L240"/>
  <c r="L239" s="1"/>
  <c r="K240"/>
  <c r="K239" s="1"/>
  <c r="L233"/>
  <c r="K233"/>
  <c r="L232"/>
  <c r="K232"/>
  <c r="L230"/>
  <c r="K230"/>
  <c r="L229"/>
  <c r="K229"/>
  <c r="L225"/>
  <c r="K225"/>
  <c r="L223"/>
  <c r="L222" s="1"/>
  <c r="L221" s="1"/>
  <c r="L220" s="1"/>
  <c r="K223"/>
  <c r="K222" s="1"/>
  <c r="K221" s="1"/>
  <c r="K220" s="1"/>
  <c r="L215"/>
  <c r="K215"/>
  <c r="L213"/>
  <c r="L212" s="1"/>
  <c r="K213"/>
  <c r="K212" s="1"/>
  <c r="L207"/>
  <c r="K207"/>
  <c r="L206"/>
  <c r="K206"/>
  <c r="K205" s="1"/>
  <c r="K204" s="1"/>
  <c r="L205"/>
  <c r="L204" s="1"/>
  <c r="L202"/>
  <c r="K202"/>
  <c r="L201"/>
  <c r="K201"/>
  <c r="L200"/>
  <c r="K200"/>
  <c r="L198"/>
  <c r="K198"/>
  <c r="L196"/>
  <c r="K196"/>
  <c r="L195"/>
  <c r="L194" s="1"/>
  <c r="K195"/>
  <c r="K194" s="1"/>
  <c r="L192"/>
  <c r="K192"/>
  <c r="L191"/>
  <c r="L190" s="1"/>
  <c r="K191"/>
  <c r="K190" s="1"/>
  <c r="L182"/>
  <c r="K182"/>
  <c r="L178"/>
  <c r="L177" s="1"/>
  <c r="L176" s="1"/>
  <c r="K178"/>
  <c r="K177" s="1"/>
  <c r="K176" s="1"/>
  <c r="L172"/>
  <c r="K172"/>
  <c r="L168"/>
  <c r="L167" s="1"/>
  <c r="K168"/>
  <c r="K167" s="1"/>
  <c r="L159"/>
  <c r="L158" s="1"/>
  <c r="K159"/>
  <c r="K158" s="1"/>
  <c r="L155"/>
  <c r="L154" s="1"/>
  <c r="L153" s="1"/>
  <c r="K155"/>
  <c r="K154" s="1"/>
  <c r="K153" s="1"/>
  <c r="L148"/>
  <c r="L147" s="1"/>
  <c r="K148"/>
  <c r="K147" s="1"/>
  <c r="L143"/>
  <c r="K143"/>
  <c r="K142" s="1"/>
  <c r="L142"/>
  <c r="L139"/>
  <c r="L138" s="1"/>
  <c r="L137" s="1"/>
  <c r="K139"/>
  <c r="K138" s="1"/>
  <c r="K137" s="1"/>
  <c r="L131"/>
  <c r="L130" s="1"/>
  <c r="L128" s="1"/>
  <c r="K131"/>
  <c r="K130" s="1"/>
  <c r="K128" s="1"/>
  <c r="L126"/>
  <c r="K126"/>
  <c r="K125" s="1"/>
  <c r="L125"/>
  <c r="L121"/>
  <c r="L120" s="1"/>
  <c r="L119" s="1"/>
  <c r="L118" s="1"/>
  <c r="K121"/>
  <c r="K120" s="1"/>
  <c r="K119" s="1"/>
  <c r="K118" s="1"/>
  <c r="L116"/>
  <c r="L115" s="1"/>
  <c r="K116"/>
  <c r="K115" s="1"/>
  <c r="L113"/>
  <c r="L112" s="1"/>
  <c r="K113"/>
  <c r="K112" s="1"/>
  <c r="L110"/>
  <c r="L109" s="1"/>
  <c r="K110"/>
  <c r="K109" s="1"/>
  <c r="L107"/>
  <c r="L106" s="1"/>
  <c r="K107"/>
  <c r="K106" s="1"/>
  <c r="L104"/>
  <c r="L103" s="1"/>
  <c r="K104"/>
  <c r="K103" s="1"/>
  <c r="L99"/>
  <c r="K99"/>
  <c r="K98" s="1"/>
  <c r="L98"/>
  <c r="L96"/>
  <c r="L95" s="1"/>
  <c r="K96"/>
  <c r="K95" s="1"/>
  <c r="L93"/>
  <c r="L92" s="1"/>
  <c r="K93"/>
  <c r="K92" s="1"/>
  <c r="L90"/>
  <c r="L89" s="1"/>
  <c r="K90"/>
  <c r="K89" s="1"/>
  <c r="L87"/>
  <c r="L86" s="1"/>
  <c r="K87"/>
  <c r="K86" s="1"/>
  <c r="L83"/>
  <c r="L82" s="1"/>
  <c r="L81" s="1"/>
  <c r="K83"/>
  <c r="K82" s="1"/>
  <c r="K81" s="1"/>
  <c r="L73"/>
  <c r="L72" s="1"/>
  <c r="K73"/>
  <c r="K72" s="1"/>
  <c r="L69"/>
  <c r="L68" s="1"/>
  <c r="L67" s="1"/>
  <c r="K69"/>
  <c r="K68" s="1"/>
  <c r="K67" s="1"/>
  <c r="L64"/>
  <c r="K64"/>
  <c r="L61"/>
  <c r="K61"/>
  <c r="K60" s="1"/>
  <c r="L57"/>
  <c r="L56" s="1"/>
  <c r="K57"/>
  <c r="K56" s="1"/>
  <c r="L54"/>
  <c r="K54"/>
  <c r="K53" s="1"/>
  <c r="L53"/>
  <c r="L50"/>
  <c r="L49" s="1"/>
  <c r="K50"/>
  <c r="K49" s="1"/>
  <c r="L43"/>
  <c r="K43"/>
  <c r="L39"/>
  <c r="K39"/>
  <c r="L37"/>
  <c r="K37"/>
  <c r="L33"/>
  <c r="L32" s="1"/>
  <c r="L31" s="1"/>
  <c r="K33"/>
  <c r="L27"/>
  <c r="K27"/>
  <c r="L22"/>
  <c r="K22"/>
  <c r="L17"/>
  <c r="L16" s="1"/>
  <c r="K17"/>
  <c r="K16" s="1"/>
  <c r="L14"/>
  <c r="L13" s="1"/>
  <c r="K14"/>
  <c r="K13" s="1"/>
  <c r="L10"/>
  <c r="L9" s="1"/>
  <c r="L8" s="1"/>
  <c r="K10"/>
  <c r="K9" s="1"/>
  <c r="K8" s="1"/>
  <c r="J172"/>
  <c r="J167" s="1"/>
  <c r="J37"/>
  <c r="J61"/>
  <c r="J159"/>
  <c r="J158" s="1"/>
  <c r="J309"/>
  <c r="J308" s="1"/>
  <c r="J307" s="1"/>
  <c r="J306" s="1"/>
  <c r="J198"/>
  <c r="J43"/>
  <c r="J297"/>
  <c r="J296" s="1"/>
  <c r="J295" s="1"/>
  <c r="J294" s="1"/>
  <c r="J143"/>
  <c r="J142" s="1"/>
  <c r="J64"/>
  <c r="J202"/>
  <c r="J201" s="1"/>
  <c r="J200" s="1"/>
  <c r="J314"/>
  <c r="J313" s="1"/>
  <c r="J304"/>
  <c r="J303" s="1"/>
  <c r="J302" s="1"/>
  <c r="J301" s="1"/>
  <c r="J235"/>
  <c r="J96"/>
  <c r="J95" s="1"/>
  <c r="J27"/>
  <c r="J22"/>
  <c r="J99"/>
  <c r="J98" s="1"/>
  <c r="J39"/>
  <c r="J196"/>
  <c r="J161"/>
  <c r="J154"/>
  <c r="J153" s="1"/>
  <c r="J148"/>
  <c r="J147" s="1"/>
  <c r="J17"/>
  <c r="J16" s="1"/>
  <c r="J73"/>
  <c r="J72" s="1"/>
  <c r="J33"/>
  <c r="J248"/>
  <c r="J247" s="1"/>
  <c r="J57"/>
  <c r="J56" s="1"/>
  <c r="J178"/>
  <c r="J290"/>
  <c r="J289" s="1"/>
  <c r="J288" s="1"/>
  <c r="J276"/>
  <c r="J279"/>
  <c r="J282"/>
  <c r="J285"/>
  <c r="J268"/>
  <c r="J264"/>
  <c r="J263" s="1"/>
  <c r="J262" s="1"/>
  <c r="J259"/>
  <c r="J258" s="1"/>
  <c r="J257" s="1"/>
  <c r="J245"/>
  <c r="J244" s="1"/>
  <c r="J240"/>
  <c r="J242"/>
  <c r="J230"/>
  <c r="J229" s="1"/>
  <c r="J233"/>
  <c r="J232" s="1"/>
  <c r="J225"/>
  <c r="J223"/>
  <c r="J213"/>
  <c r="J215"/>
  <c r="J207"/>
  <c r="J206" s="1"/>
  <c r="J205" s="1"/>
  <c r="J204" s="1"/>
  <c r="J192"/>
  <c r="J191" s="1"/>
  <c r="J190" s="1"/>
  <c r="J182"/>
  <c r="J139"/>
  <c r="J138" s="1"/>
  <c r="J137" s="1"/>
  <c r="J131"/>
  <c r="J130" s="1"/>
  <c r="J128" s="1"/>
  <c r="J126"/>
  <c r="J125" s="1"/>
  <c r="J121"/>
  <c r="J120" s="1"/>
  <c r="J119" s="1"/>
  <c r="J118" s="1"/>
  <c r="J104"/>
  <c r="J103" s="1"/>
  <c r="J107"/>
  <c r="J106" s="1"/>
  <c r="J110"/>
  <c r="J109" s="1"/>
  <c r="J113"/>
  <c r="J112" s="1"/>
  <c r="J116"/>
  <c r="J115" s="1"/>
  <c r="J87"/>
  <c r="J86" s="1"/>
  <c r="J90"/>
  <c r="J89" s="1"/>
  <c r="J93"/>
  <c r="J92" s="1"/>
  <c r="J83"/>
  <c r="J82" s="1"/>
  <c r="J81" s="1"/>
  <c r="J69"/>
  <c r="J68" s="1"/>
  <c r="J50"/>
  <c r="J49" s="1"/>
  <c r="J54"/>
  <c r="J53" s="1"/>
  <c r="J14"/>
  <c r="J13" s="1"/>
  <c r="J10"/>
  <c r="J9" s="1"/>
  <c r="J8" s="1"/>
  <c r="K123" l="1"/>
  <c r="J123"/>
  <c r="L123"/>
  <c r="L60"/>
  <c r="L59" s="1"/>
  <c r="J212"/>
  <c r="J211" s="1"/>
  <c r="J210" s="1"/>
  <c r="L211"/>
  <c r="L210" s="1"/>
  <c r="K211"/>
  <c r="K210" s="1"/>
  <c r="K157"/>
  <c r="K152" s="1"/>
  <c r="L166"/>
  <c r="L165" s="1"/>
  <c r="K166"/>
  <c r="K165" s="1"/>
  <c r="K32"/>
  <c r="K31" s="1"/>
  <c r="J157"/>
  <c r="J152" s="1"/>
  <c r="L157"/>
  <c r="L85"/>
  <c r="L152"/>
  <c r="J195"/>
  <c r="J194" s="1"/>
  <c r="J85"/>
  <c r="J222"/>
  <c r="J221" s="1"/>
  <c r="J220" s="1"/>
  <c r="J32"/>
  <c r="J31" s="1"/>
  <c r="K85"/>
  <c r="L48"/>
  <c r="K48"/>
  <c r="J60"/>
  <c r="J59" s="1"/>
  <c r="K59"/>
  <c r="K238"/>
  <c r="J21"/>
  <c r="J20" s="1"/>
  <c r="K228"/>
  <c r="K227" s="1"/>
  <c r="J102"/>
  <c r="J101" s="1"/>
  <c r="J177"/>
  <c r="J176" s="1"/>
  <c r="J239"/>
  <c r="J238" s="1"/>
  <c r="L256"/>
  <c r="L228"/>
  <c r="J67"/>
  <c r="K12"/>
  <c r="K7" s="1"/>
  <c r="K102"/>
  <c r="K101" s="1"/>
  <c r="L21"/>
  <c r="L20" s="1"/>
  <c r="K21"/>
  <c r="K20" s="1"/>
  <c r="J228"/>
  <c r="K141"/>
  <c r="K136" s="1"/>
  <c r="K256"/>
  <c r="J267"/>
  <c r="J266" s="1"/>
  <c r="J256" s="1"/>
  <c r="J141"/>
  <c r="J136" s="1"/>
  <c r="L102"/>
  <c r="L101" s="1"/>
  <c r="L141"/>
  <c r="L136" s="1"/>
  <c r="J48"/>
  <c r="L238"/>
  <c r="L12"/>
  <c r="J12"/>
  <c r="J7" s="1"/>
  <c r="L7"/>
  <c r="L227" l="1"/>
  <c r="J227"/>
  <c r="K19"/>
  <c r="K6" s="1"/>
  <c r="L19"/>
  <c r="J19"/>
  <c r="L6" l="1"/>
  <c r="J166"/>
  <c r="J165" s="1"/>
  <c r="J6" s="1"/>
</calcChain>
</file>

<file path=xl/sharedStrings.xml><?xml version="1.0" encoding="utf-8"?>
<sst xmlns="http://schemas.openxmlformats.org/spreadsheetml/2006/main" count="1957" uniqueCount="370">
  <si>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</si>
  <si>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</si>
  <si>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</si>
  <si>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</si>
  <si>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</si>
  <si>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</si>
  <si>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Мероприятия по профилактики правонарушений</t>
  </si>
  <si>
    <t>03</t>
  </si>
  <si>
    <t>06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</si>
  <si>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</si>
  <si>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</si>
  <si>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</si>
  <si>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</si>
  <si>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</si>
  <si>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</si>
  <si>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</si>
  <si>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</si>
  <si>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</si>
  <si>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</si>
  <si>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</si>
  <si>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</si>
  <si>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</si>
  <si>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</si>
  <si>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</si>
  <si>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</si>
  <si>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</si>
  <si>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</si>
  <si>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</si>
  <si>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</si>
  <si>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</si>
  <si>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</si>
  <si>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</si>
  <si>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</si>
  <si>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</si>
  <si>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</si>
  <si>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Основное мероприятие «Строительство и реконструкция общеобразовательных учреждений»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</si>
  <si>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</si>
  <si>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</si>
  <si>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</si>
  <si>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</si>
  <si>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</si>
  <si>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</si>
  <si>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</si>
  <si>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78180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</si>
  <si>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</si>
  <si>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</si>
  <si>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</si>
  <si>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78190</t>
  </si>
  <si>
    <t>Обеспечение выплаты вознаграждения, причитающегося приемному родителю</t>
  </si>
  <si>
    <t>Основное мероприятие «Выплата семьям опекунов на содержание подопечных детей»</t>
  </si>
  <si>
    <t>78200</t>
  </si>
  <si>
    <t>Обеспечение выплат семьям опекунов на содержание подопечных детей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</si>
  <si>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</si>
  <si>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</si>
  <si>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</si>
  <si>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</si>
  <si>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</si>
  <si>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</si>
  <si>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</si>
  <si>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</si>
  <si>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</si>
  <si>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</si>
  <si>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</si>
  <si>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</si>
  <si>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</si>
  <si>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</si>
  <si>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</si>
  <si>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Социальная поддержка граждан, имеющих почетное звание «Почетный гражданин Воронежской области»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</si>
  <si>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</si>
  <si>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</si>
  <si>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</si>
  <si>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</si>
  <si>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</si>
  <si>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</si>
  <si>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</si>
  <si>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</si>
  <si>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</si>
  <si>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</si>
  <si>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</si>
  <si>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</si>
  <si>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</si>
  <si>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</si>
  <si>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</si>
  <si>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</si>
  <si>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</si>
  <si>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</si>
  <si>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</si>
  <si>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</si>
  <si>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</si>
  <si>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</si>
  <si>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</si>
  <si>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</si>
  <si>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005900</t>
  </si>
  <si>
    <t>2</t>
  </si>
  <si>
    <t>Подпрограмма «Устойчивое развитие сельских территорий»</t>
  </si>
  <si>
    <t>Основное мероприятие «Улучшение жилищных условий граждан, молодых семей и молодых специалистов в сельской местности»</t>
  </si>
  <si>
    <t>Основное мероприятие «Развитие водоснабжение в сельской местности»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</si>
  <si>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</si>
  <si>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</si>
  <si>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</si>
  <si>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</si>
  <si>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</si>
  <si>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</si>
  <si>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</si>
  <si>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</si>
  <si>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</si>
  <si>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</si>
  <si>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</si>
  <si>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</si>
  <si>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</si>
  <si>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</si>
  <si>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</si>
  <si>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</si>
  <si>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</si>
  <si>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</si>
  <si>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</si>
  <si>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</si>
  <si>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</si>
  <si>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</si>
  <si>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</si>
  <si>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</si>
  <si>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</si>
  <si>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</si>
  <si>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</si>
  <si>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</si>
  <si>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</si>
  <si>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</si>
  <si>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</si>
  <si>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</si>
  <si>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</si>
  <si>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</si>
  <si>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</si>
  <si>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</si>
  <si>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</si>
  <si>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Субвенции по расчету и предоставлению дотаций бюджетам городских, сельских поселений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</si>
  <si>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</si>
  <si>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</si>
  <si>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</si>
  <si>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</si>
  <si>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</si>
  <si>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</si>
  <si>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</si>
  <si>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</si>
  <si>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</si>
  <si>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</si>
  <si>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</si>
  <si>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</si>
  <si>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</si>
  <si>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</si>
  <si>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78080</t>
  </si>
  <si>
    <t>Создание и организация деятельности комиссий по делам несовершеннолетних и защите их прав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</si>
  <si>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</si>
  <si>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</si>
  <si>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78240</t>
  </si>
  <si>
    <t>Организация и осуществление деятельности по опеке и попечительству</t>
  </si>
  <si>
    <t>78470</t>
  </si>
  <si>
    <t>Осуществление полномочий по созданию и организации деятельности административных комиссий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</si>
  <si>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</si>
  <si>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</si>
  <si>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</si>
  <si>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</si>
  <si>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</si>
  <si>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</si>
  <si>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</si>
  <si>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</si>
  <si>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</si>
  <si>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</si>
  <si>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</si>
  <si>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</si>
  <si>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</si>
  <si>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</si>
  <si>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</si>
  <si>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</si>
  <si>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</si>
  <si>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</si>
  <si>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</si>
  <si>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</si>
  <si>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</si>
  <si>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</si>
  <si>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</si>
  <si>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</si>
  <si>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</si>
  <si>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</si>
  <si>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</si>
  <si>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</si>
  <si>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</si>
  <si>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</si>
  <si>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2.7</t>
  </si>
  <si>
    <t>2.8</t>
  </si>
  <si>
    <t>2.8.1</t>
  </si>
  <si>
    <t>2.8.4</t>
  </si>
  <si>
    <t>2.8.5</t>
  </si>
  <si>
    <t>2.8.6</t>
  </si>
  <si>
    <t>2.8.7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</si>
  <si>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</si>
  <si>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</si>
  <si>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</si>
  <si>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</si>
  <si>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</si>
  <si>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</si>
  <si>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</si>
  <si>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</si>
  <si>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</si>
  <si>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</si>
  <si>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</si>
  <si>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</si>
  <si>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</si>
  <si>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</si>
  <si>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</si>
  <si>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</si>
  <si>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</si>
  <si>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</si>
  <si>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</si>
  <si>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</si>
  <si>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</si>
  <si>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</si>
  <si>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</si>
  <si>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</si>
  <si>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</si>
  <si>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</si>
  <si>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</si>
  <si>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</si>
  <si>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</si>
  <si>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</si>
  <si>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</si>
  <si>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</si>
  <si>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</si>
  <si>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</si>
  <si>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</si>
  <si>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14.3</t>
  </si>
  <si>
    <t>14.3.1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</si>
  <si>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</si>
  <si>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</si>
  <si>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</si>
  <si>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</si>
  <si>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</si>
  <si>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</si>
  <si>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</si>
  <si>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</si>
  <si>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</si>
  <si>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</si>
  <si>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</si>
  <si>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</si>
  <si>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</si>
  <si>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</si>
  <si>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</si>
  <si>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</si>
  <si>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</si>
  <si>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</si>
  <si>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</si>
  <si>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</si>
  <si>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7.2.2</t>
  </si>
  <si>
    <t>9.3</t>
  </si>
  <si>
    <t>9.3.1</t>
  </si>
  <si>
    <t>9.4</t>
  </si>
  <si>
    <t>9.4.1</t>
  </si>
  <si>
    <t>11.</t>
  </si>
  <si>
    <t>13.1.2</t>
  </si>
  <si>
    <t>13.2</t>
  </si>
  <si>
    <t>13.2.1</t>
  </si>
  <si>
    <t>13.2.2</t>
  </si>
  <si>
    <t>13.3</t>
  </si>
  <si>
    <t>13.3.1</t>
  </si>
  <si>
    <t>14.4</t>
  </si>
  <si>
    <t>14.4.1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</si>
  <si>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</si>
  <si>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</si>
  <si>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</si>
  <si>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</si>
  <si>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</si>
  <si>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</si>
  <si>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«Организация отдыха, оздоровление и занятости детей и молодежи»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</si>
  <si>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</si>
  <si>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</si>
  <si>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2.7.3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</si>
  <si>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</si>
  <si>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</si>
  <si>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</si>
  <si>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</si>
  <si>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</si>
  <si>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8.2</t>
  </si>
  <si>
    <t>8.2.1</t>
  </si>
  <si>
    <t>8.2.2</t>
  </si>
  <si>
    <t>Основное мероприятие«Ремонт автомобильных дорог общего пользования местного значения»</t>
  </si>
  <si>
    <t>81290</t>
  </si>
  <si>
    <t>9.5</t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</si>
  <si>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</si>
  <si>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</si>
  <si>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t>9.5.1</t>
  </si>
  <si>
    <t>Основное мероприятие«Энергоэффективность и развитие энергетики»</t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</si>
  <si>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</si>
  <si>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</si>
  <si>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</si>
  <si>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</si>
  <si>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</si>
  <si>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</si>
  <si>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</si>
  <si>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</si>
  <si>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«Развитие туризма»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</si>
  <si>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</si>
  <si>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</si>
  <si>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</si>
  <si>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</si>
  <si>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</si>
  <si>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Субсидии для организации отдыха и оздоровления детей и молодежи</t>
  </si>
  <si>
    <t>Субсидии на обеспечение учащихся общеобразовательных учреждений молочной продукцией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</si>
  <si>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</si>
  <si>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</si>
  <si>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</si>
  <si>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</si>
  <si>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</si>
  <si>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</si>
  <si>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17.1</t>
  </si>
  <si>
    <t>18</t>
  </si>
  <si>
    <t>18.1</t>
  </si>
  <si>
    <t>L0200</t>
  </si>
  <si>
    <t>S8320</t>
  </si>
  <si>
    <t>S8410</t>
  </si>
  <si>
    <t>Субсидии на оздоровление детей</t>
  </si>
  <si>
    <t>Реализация мероприятий федеральной целевой программы "Устойчивое развитие сельских территорий на 2014 - 2017 годы и на период до 2020 года"</t>
  </si>
  <si>
    <t>L0180</t>
  </si>
  <si>
    <t>78490</t>
  </si>
  <si>
    <t>Мероприятия подпрограммы "Обеспечение жильем молодых семей" федеральной целевой программы "Жилище" на 2015 - 2020 годы</t>
  </si>
  <si>
    <t>L0270</t>
  </si>
  <si>
    <t xml:space="preserve">Предоставление субсидий бюджетным, автономным учреждениям </t>
  </si>
  <si>
    <t>S8130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</si>
  <si>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</si>
  <si>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L5190</t>
  </si>
  <si>
    <t>Закупка товаров, работ и услуг для муниципальных нужд (областные)</t>
  </si>
  <si>
    <t xml:space="preserve">Субсидия на поддержку отрасли культуры (книжные фонды и подключение библиотек к интернету) </t>
  </si>
  <si>
    <t>Социальное обеспечение и иные выплаты населению (федеральные)</t>
  </si>
  <si>
    <t>Социальное обеспечение и иные выплаты населению (областные)</t>
  </si>
  <si>
    <t>Социальное обеспечение и иные выплаты населению (софинансирование)</t>
  </si>
  <si>
    <t>Межбюджетные трасферты (софинансирование)</t>
  </si>
  <si>
    <t>Субсидии на материально техническое оснащение муниципальных образовательных организаций</t>
  </si>
  <si>
    <t>71630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</si>
  <si>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на 2018 год и плановый период 2019 и 2020 годов </t>
  </si>
  <si>
    <t>2018 год</t>
  </si>
  <si>
    <t>2019 год</t>
  </si>
  <si>
    <t>2020 год</t>
  </si>
  <si>
    <t>2.4.1</t>
  </si>
  <si>
    <t>2.2.1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</si>
  <si>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</si>
  <si>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13.2.3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</si>
  <si>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</si>
  <si>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</si>
  <si>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</si>
  <si>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58</t>
  </si>
  <si>
    <t>78380</t>
  </si>
  <si>
    <t xml:space="preserve">Субсидии на подготовку и проведение празднования памятных дат муниципальных образований   </t>
  </si>
  <si>
    <t>16.1.1</t>
  </si>
  <si>
    <t>17.1.1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</si>
  <si>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</si>
  <si>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</si>
  <si>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</si>
  <si>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13.1.3</t>
  </si>
  <si>
    <t>Основное мероприятие «Оказание мсуниципальных услуг и обеспечение деятельности учреждений образования в сфере культуры»</t>
  </si>
  <si>
    <t>Реализация мероприятий федеральной целевой программы "Устойчивое развитие сельских территорий на 2014 - 2017 годы и на период до 2020 года" (софинансирование)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</si>
  <si>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</si>
  <si>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</si>
  <si>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</si>
  <si>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 xml:space="preserve">Приложение № 8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2018 год и на плановый период 2019 и 2020 годов"  
  от  _________________________2017г. № ______
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</si>
  <si>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</si>
  <si>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</si>
  <si>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</si>
  <si>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Основное мероприятие «Финансовое обеспечение выполнения других обязательств муниципалитета структурными подразделениями администраций муниципальных образований, расходы которых не учтены в других подпрограммах муниципальной программы»</t>
  </si>
  <si>
    <t>Иные межбюджетные трансферты общего характера предоставляемые поселениям</t>
  </si>
  <si>
    <t>Предоставление субсидий бюджетным, автономным учреждениям и иным некомерческим организациям (областные)</t>
  </si>
  <si>
    <t>Иные бюджетные ассигнования (областные)</t>
  </si>
  <si>
    <t>Основное мероприятие «Повышение безопасности дорожного движения»</t>
  </si>
</sst>
</file>

<file path=xl/styles.xml><?xml version="1.0" encoding="utf-8"?>
<styleSheet xmlns="http://schemas.openxmlformats.org/spreadsheetml/2006/main">
  <numFmts count="1">
    <numFmt numFmtId="164" formatCode="#,##0.0"/>
  </numFmts>
  <fonts count="2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i/>
      <sz val="14"/>
      <color rgb="FF800080"/>
      <name val="Times New Roman"/>
      <family val="1"/>
      <charset val="204"/>
    </font>
    <font>
      <i/>
      <sz val="11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/>
    <xf numFmtId="49" fontId="3" fillId="0" borderId="0" xfId="0" applyNumberFormat="1" applyFont="1" applyAlignment="1">
      <alignment horizontal="left" vertical="center"/>
    </xf>
    <xf numFmtId="0" fontId="7" fillId="0" borderId="0" xfId="0" applyFont="1"/>
    <xf numFmtId="0" fontId="9" fillId="0" borderId="0" xfId="0" applyFont="1"/>
    <xf numFmtId="0" fontId="11" fillId="0" borderId="0" xfId="0" applyFont="1"/>
    <xf numFmtId="0" fontId="14" fillId="0" borderId="1" xfId="0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9" fontId="3" fillId="0" borderId="2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49" fontId="15" fillId="0" borderId="5" xfId="0" applyNumberFormat="1" applyFont="1" applyBorder="1" applyAlignment="1">
      <alignment horizontal="left" vertical="center"/>
    </xf>
    <xf numFmtId="0" fontId="15" fillId="0" borderId="6" xfId="0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left" vertical="center"/>
    </xf>
    <xf numFmtId="49" fontId="4" fillId="0" borderId="5" xfId="0" applyNumberFormat="1" applyFont="1" applyBorder="1" applyAlignment="1">
      <alignment horizontal="left" vertical="center"/>
    </xf>
    <xf numFmtId="164" fontId="4" fillId="0" borderId="6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left" vertical="center"/>
    </xf>
    <xf numFmtId="164" fontId="5" fillId="0" borderId="6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left" vertical="center"/>
    </xf>
    <xf numFmtId="49" fontId="10" fillId="0" borderId="5" xfId="0" applyNumberFormat="1" applyFont="1" applyBorder="1" applyAlignment="1">
      <alignment horizontal="left" vertical="center"/>
    </xf>
    <xf numFmtId="164" fontId="10" fillId="0" borderId="6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left" vertical="center"/>
    </xf>
    <xf numFmtId="49" fontId="13" fillId="0" borderId="5" xfId="0" applyNumberFormat="1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164" fontId="10" fillId="0" borderId="6" xfId="0" applyNumberFormat="1" applyFont="1" applyFill="1" applyBorder="1" applyAlignment="1">
      <alignment horizontal="center" vertical="center"/>
    </xf>
    <xf numFmtId="164" fontId="19" fillId="0" borderId="6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64" fontId="18" fillId="0" borderId="6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vertical="center"/>
    </xf>
    <xf numFmtId="164" fontId="19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vertical="center"/>
    </xf>
    <xf numFmtId="164" fontId="10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 vertical="center" wrapText="1"/>
    </xf>
    <xf numFmtId="164" fontId="10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9" fontId="12" fillId="0" borderId="1" xfId="0" applyNumberFormat="1" applyFont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49" fontId="13" fillId="0" borderId="7" xfId="0" applyNumberFormat="1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 wrapText="1"/>
    </xf>
    <xf numFmtId="49" fontId="10" fillId="0" borderId="8" xfId="0" applyNumberFormat="1" applyFont="1" applyBorder="1" applyAlignment="1">
      <alignment horizontal="center" vertical="center"/>
    </xf>
    <xf numFmtId="164" fontId="10" fillId="0" borderId="8" xfId="0" applyNumberFormat="1" applyFont="1" applyBorder="1" applyAlignment="1">
      <alignment horizontal="center" vertical="center"/>
    </xf>
    <xf numFmtId="164" fontId="10" fillId="0" borderId="9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center" vertical="center"/>
    </xf>
    <xf numFmtId="164" fontId="14" fillId="0" borderId="6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 vertical="center"/>
    </xf>
    <xf numFmtId="49" fontId="10" fillId="0" borderId="10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center" vertical="center"/>
    </xf>
    <xf numFmtId="164" fontId="23" fillId="0" borderId="1" xfId="0" applyNumberFormat="1" applyFont="1" applyBorder="1" applyAlignment="1">
      <alignment horizontal="center" vertical="center"/>
    </xf>
    <xf numFmtId="0" fontId="24" fillId="0" borderId="0" xfId="0" applyFont="1"/>
    <xf numFmtId="49" fontId="10" fillId="0" borderId="1" xfId="0" applyNumberFormat="1" applyFont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8" fillId="0" borderId="11" xfId="0" applyFont="1" applyBorder="1" applyAlignment="1">
      <alignment horizontal="left" vertical="center" wrapText="1"/>
    </xf>
    <xf numFmtId="0" fontId="16" fillId="0" borderId="0" xfId="0" applyFont="1" applyAlignment="1">
      <alignment horizontal="right" vertical="center" wrapText="1"/>
    </xf>
    <xf numFmtId="0" fontId="14" fillId="0" borderId="0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18"/>
  <sheetViews>
    <sheetView tabSelected="1" topLeftCell="A304" zoomScale="80" zoomScaleNormal="80" workbookViewId="0">
      <selection activeCell="B306" sqref="B306"/>
    </sheetView>
  </sheetViews>
  <sheetFormatPr defaultRowHeight="18.75"/>
  <cols>
    <col min="1" max="1" width="7.85546875" style="6" customWidth="1"/>
    <col min="2" max="2" width="78" style="4" customWidth="1"/>
    <col min="3" max="3" width="7.28515625" style="38" customWidth="1"/>
    <col min="4" max="4" width="6.5703125" style="38" customWidth="1"/>
    <col min="5" max="5" width="7.7109375" style="38" customWidth="1"/>
    <col min="6" max="9" width="9.140625" style="38"/>
    <col min="10" max="12" width="19.85546875" style="38" customWidth="1"/>
  </cols>
  <sheetData>
    <row r="1" spans="1:12" s="1" customFormat="1" ht="176.25" customHeight="1">
      <c r="A1" s="94" t="s">
        <v>361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</row>
    <row r="2" spans="1:12" ht="63" customHeight="1">
      <c r="A2" s="95" t="s">
        <v>336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</row>
    <row r="3" spans="1:12" s="1" customFormat="1" ht="63" customHeight="1" thickBot="1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3" t="s">
        <v>166</v>
      </c>
    </row>
    <row r="4" spans="1:12" s="3" customFormat="1">
      <c r="A4" s="16" t="s">
        <v>169</v>
      </c>
      <c r="B4" s="17" t="s">
        <v>0</v>
      </c>
      <c r="C4" s="105" t="s">
        <v>163</v>
      </c>
      <c r="D4" s="105"/>
      <c r="E4" s="105"/>
      <c r="F4" s="105"/>
      <c r="G4" s="18" t="s">
        <v>164</v>
      </c>
      <c r="H4" s="18" t="s">
        <v>165</v>
      </c>
      <c r="I4" s="18" t="s">
        <v>167</v>
      </c>
      <c r="J4" s="63" t="s">
        <v>337</v>
      </c>
      <c r="K4" s="63" t="s">
        <v>338</v>
      </c>
      <c r="L4" s="19" t="s">
        <v>339</v>
      </c>
    </row>
    <row r="5" spans="1:12" s="15" customFormat="1" ht="15.75">
      <c r="A5" s="20">
        <v>1</v>
      </c>
      <c r="B5" s="13">
        <v>2</v>
      </c>
      <c r="C5" s="104" t="s">
        <v>105</v>
      </c>
      <c r="D5" s="104"/>
      <c r="E5" s="104"/>
      <c r="F5" s="104"/>
      <c r="G5" s="14">
        <v>4</v>
      </c>
      <c r="H5" s="14">
        <v>5</v>
      </c>
      <c r="I5" s="14">
        <v>6</v>
      </c>
      <c r="J5" s="13">
        <v>7</v>
      </c>
      <c r="K5" s="13">
        <v>8</v>
      </c>
      <c r="L5" s="21">
        <v>9</v>
      </c>
    </row>
    <row r="6" spans="1:12" s="12" customFormat="1" ht="20.25">
      <c r="A6" s="22"/>
      <c r="B6" s="10" t="s">
        <v>168</v>
      </c>
      <c r="C6" s="44"/>
      <c r="D6" s="44"/>
      <c r="E6" s="44"/>
      <c r="F6" s="44"/>
      <c r="G6" s="11"/>
      <c r="H6" s="11"/>
      <c r="I6" s="11"/>
      <c r="J6" s="45">
        <f>SUM(J7+J19+J101+J118+J123+J128+J136+J152+J165+J204+J210+J220+J227+J256+J294+J306+J301+J313)</f>
        <v>1637388.7</v>
      </c>
      <c r="K6" s="45">
        <f>SUM(K7+K19+K101+K118+K123+K128+K136+K152+K165+K204+K210+K220+K227+K256+K294+K306+K301+K313)</f>
        <v>1680780.8</v>
      </c>
      <c r="L6" s="78">
        <f>SUM(L7+L19+L101+L118+L123+L128+L136+L152+L165+L204+L210+L220+L227+L256+L294+L306+L301+L313)</f>
        <v>1600019.9999999998</v>
      </c>
    </row>
    <row r="7" spans="1:12" s="2" customFormat="1" ht="37.5">
      <c r="A7" s="23">
        <v>1</v>
      </c>
      <c r="B7" s="39" t="s">
        <v>4</v>
      </c>
      <c r="C7" s="46" t="s">
        <v>1</v>
      </c>
      <c r="D7" s="46">
        <v>0</v>
      </c>
      <c r="E7" s="46" t="s">
        <v>2</v>
      </c>
      <c r="F7" s="46" t="s">
        <v>3</v>
      </c>
      <c r="G7" s="47"/>
      <c r="H7" s="47"/>
      <c r="I7" s="47"/>
      <c r="J7" s="48">
        <f>SUM(J8+J12)</f>
        <v>1293.7</v>
      </c>
      <c r="K7" s="48">
        <f>SUM(K8+K12)</f>
        <v>1307.5999999999999</v>
      </c>
      <c r="L7" s="24">
        <f>SUM(L8+L12)</f>
        <v>1321.5</v>
      </c>
    </row>
    <row r="8" spans="1:12" s="2" customFormat="1" ht="37.5">
      <c r="A8" s="25" t="s">
        <v>170</v>
      </c>
      <c r="B8" s="34" t="s">
        <v>5</v>
      </c>
      <c r="C8" s="49" t="s">
        <v>1</v>
      </c>
      <c r="D8" s="49">
        <v>1</v>
      </c>
      <c r="E8" s="49" t="s">
        <v>2</v>
      </c>
      <c r="F8" s="49" t="s">
        <v>3</v>
      </c>
      <c r="G8" s="47"/>
      <c r="H8" s="47"/>
      <c r="I8" s="47"/>
      <c r="J8" s="50">
        <f>SUM(J9)</f>
        <v>1214.7</v>
      </c>
      <c r="K8" s="50">
        <f t="shared" ref="K8:L8" si="0">SUM(K9)</f>
        <v>1228.5999999999999</v>
      </c>
      <c r="L8" s="26">
        <f t="shared" si="0"/>
        <v>1242.5</v>
      </c>
    </row>
    <row r="9" spans="1:12" s="8" customFormat="1" ht="37.5">
      <c r="A9" s="27" t="s">
        <v>171</v>
      </c>
      <c r="B9" s="51" t="s">
        <v>268</v>
      </c>
      <c r="C9" s="52" t="s">
        <v>1</v>
      </c>
      <c r="D9" s="52">
        <v>1</v>
      </c>
      <c r="E9" s="52" t="s">
        <v>1</v>
      </c>
      <c r="F9" s="52" t="s">
        <v>3</v>
      </c>
      <c r="G9" s="53"/>
      <c r="H9" s="53"/>
      <c r="I9" s="53"/>
      <c r="J9" s="54">
        <f>SUM(J10)</f>
        <v>1214.7</v>
      </c>
      <c r="K9" s="54">
        <f t="shared" ref="K9:L10" si="1">SUM(K10)</f>
        <v>1228.5999999999999</v>
      </c>
      <c r="L9" s="37">
        <f t="shared" si="1"/>
        <v>1242.5</v>
      </c>
    </row>
    <row r="10" spans="1:12" s="9" customFormat="1" ht="17.25">
      <c r="A10" s="28"/>
      <c r="B10" s="32" t="s">
        <v>6</v>
      </c>
      <c r="C10" s="55" t="s">
        <v>1</v>
      </c>
      <c r="D10" s="55">
        <v>1</v>
      </c>
      <c r="E10" s="55" t="s">
        <v>1</v>
      </c>
      <c r="F10" s="55">
        <v>80900</v>
      </c>
      <c r="G10" s="56"/>
      <c r="H10" s="56"/>
      <c r="I10" s="56"/>
      <c r="J10" s="57">
        <f>SUM(J11)</f>
        <v>1214.7</v>
      </c>
      <c r="K10" s="57">
        <f t="shared" si="1"/>
        <v>1228.5999999999999</v>
      </c>
      <c r="L10" s="29">
        <f t="shared" si="1"/>
        <v>1242.5</v>
      </c>
    </row>
    <row r="11" spans="1:12" s="9" customFormat="1" ht="17.25">
      <c r="A11" s="28"/>
      <c r="B11" s="32" t="s">
        <v>233</v>
      </c>
      <c r="C11" s="55" t="s">
        <v>1</v>
      </c>
      <c r="D11" s="55" t="s">
        <v>57</v>
      </c>
      <c r="E11" s="55" t="s">
        <v>1</v>
      </c>
      <c r="F11" s="55" t="s">
        <v>9</v>
      </c>
      <c r="G11" s="69">
        <v>200</v>
      </c>
      <c r="H11" s="69" t="s">
        <v>7</v>
      </c>
      <c r="I11" s="69" t="s">
        <v>118</v>
      </c>
      <c r="J11" s="57">
        <v>1214.7</v>
      </c>
      <c r="K11" s="57">
        <v>1228.5999999999999</v>
      </c>
      <c r="L11" s="29">
        <v>1242.5</v>
      </c>
    </row>
    <row r="12" spans="1:12" s="2" customFormat="1" ht="75">
      <c r="A12" s="25" t="s">
        <v>172</v>
      </c>
      <c r="B12" s="34" t="s">
        <v>10</v>
      </c>
      <c r="C12" s="49" t="s">
        <v>1</v>
      </c>
      <c r="D12" s="49">
        <v>2</v>
      </c>
      <c r="E12" s="49" t="s">
        <v>2</v>
      </c>
      <c r="F12" s="49" t="s">
        <v>3</v>
      </c>
      <c r="G12" s="97"/>
      <c r="H12" s="97"/>
      <c r="I12" s="97"/>
      <c r="J12" s="50">
        <f>SUM(J13+J16)</f>
        <v>79</v>
      </c>
      <c r="K12" s="50">
        <f t="shared" ref="K12:L12" si="2">SUM(K13+K16)</f>
        <v>79</v>
      </c>
      <c r="L12" s="26">
        <f t="shared" si="2"/>
        <v>79</v>
      </c>
    </row>
    <row r="13" spans="1:12" s="8" customFormat="1" ht="56.25">
      <c r="A13" s="27" t="s">
        <v>173</v>
      </c>
      <c r="B13" s="51" t="s">
        <v>269</v>
      </c>
      <c r="C13" s="52" t="s">
        <v>1</v>
      </c>
      <c r="D13" s="52">
        <v>2</v>
      </c>
      <c r="E13" s="52" t="s">
        <v>1</v>
      </c>
      <c r="F13" s="52" t="s">
        <v>3</v>
      </c>
      <c r="G13" s="98"/>
      <c r="H13" s="98"/>
      <c r="I13" s="98"/>
      <c r="J13" s="54">
        <f>SUM(J14)</f>
        <v>20</v>
      </c>
      <c r="K13" s="54">
        <f t="shared" ref="K13:L14" si="3">SUM(K14)</f>
        <v>20</v>
      </c>
      <c r="L13" s="37">
        <f t="shared" si="3"/>
        <v>20</v>
      </c>
    </row>
    <row r="14" spans="1:12" s="9" customFormat="1" ht="17.25">
      <c r="A14" s="28"/>
      <c r="B14" s="32" t="s">
        <v>6</v>
      </c>
      <c r="C14" s="55" t="s">
        <v>1</v>
      </c>
      <c r="D14" s="55">
        <v>2</v>
      </c>
      <c r="E14" s="55" t="s">
        <v>1</v>
      </c>
      <c r="F14" s="55">
        <v>80900</v>
      </c>
      <c r="G14" s="96"/>
      <c r="H14" s="96"/>
      <c r="I14" s="96"/>
      <c r="J14" s="57">
        <f>SUM(J15)</f>
        <v>20</v>
      </c>
      <c r="K14" s="57">
        <f t="shared" si="3"/>
        <v>20</v>
      </c>
      <c r="L14" s="29">
        <f t="shared" si="3"/>
        <v>20</v>
      </c>
    </row>
    <row r="15" spans="1:12" s="9" customFormat="1" ht="17.25">
      <c r="A15" s="28"/>
      <c r="B15" s="32" t="s">
        <v>233</v>
      </c>
      <c r="C15" s="55" t="s">
        <v>1</v>
      </c>
      <c r="D15" s="55" t="s">
        <v>93</v>
      </c>
      <c r="E15" s="55" t="s">
        <v>1</v>
      </c>
      <c r="F15" s="55" t="s">
        <v>9</v>
      </c>
      <c r="G15" s="69" t="s">
        <v>234</v>
      </c>
      <c r="H15" s="69" t="s">
        <v>7</v>
      </c>
      <c r="I15" s="69" t="s">
        <v>118</v>
      </c>
      <c r="J15" s="57">
        <v>20</v>
      </c>
      <c r="K15" s="57">
        <v>20</v>
      </c>
      <c r="L15" s="29">
        <v>20</v>
      </c>
    </row>
    <row r="16" spans="1:12" s="8" customFormat="1" ht="37.5">
      <c r="A16" s="27" t="s">
        <v>173</v>
      </c>
      <c r="B16" s="51" t="s">
        <v>11</v>
      </c>
      <c r="C16" s="52" t="s">
        <v>1</v>
      </c>
      <c r="D16" s="52">
        <v>2</v>
      </c>
      <c r="E16" s="52" t="s">
        <v>12</v>
      </c>
      <c r="F16" s="52" t="s">
        <v>3</v>
      </c>
      <c r="G16" s="98"/>
      <c r="H16" s="98"/>
      <c r="I16" s="98"/>
      <c r="J16" s="54">
        <f>SUM(J17)</f>
        <v>59</v>
      </c>
      <c r="K16" s="54">
        <f t="shared" ref="K16:L17" si="4">SUM(K17)</f>
        <v>59</v>
      </c>
      <c r="L16" s="37">
        <f t="shared" si="4"/>
        <v>59</v>
      </c>
    </row>
    <row r="17" spans="1:12" s="9" customFormat="1" ht="17.25">
      <c r="A17" s="28"/>
      <c r="B17" s="32" t="s">
        <v>6</v>
      </c>
      <c r="C17" s="55" t="s">
        <v>1</v>
      </c>
      <c r="D17" s="55">
        <v>2</v>
      </c>
      <c r="E17" s="55" t="s">
        <v>12</v>
      </c>
      <c r="F17" s="55">
        <v>80900</v>
      </c>
      <c r="G17" s="96"/>
      <c r="H17" s="96"/>
      <c r="I17" s="96"/>
      <c r="J17" s="57">
        <f>SUM(J18)</f>
        <v>59</v>
      </c>
      <c r="K17" s="57">
        <f t="shared" si="4"/>
        <v>59</v>
      </c>
      <c r="L17" s="29">
        <f t="shared" si="4"/>
        <v>59</v>
      </c>
    </row>
    <row r="18" spans="1:12" s="9" customFormat="1" ht="17.25">
      <c r="A18" s="28"/>
      <c r="B18" s="32" t="s">
        <v>233</v>
      </c>
      <c r="C18" s="55" t="s">
        <v>1</v>
      </c>
      <c r="D18" s="55" t="s">
        <v>93</v>
      </c>
      <c r="E18" s="55" t="s">
        <v>12</v>
      </c>
      <c r="F18" s="55" t="s">
        <v>9</v>
      </c>
      <c r="G18" s="69" t="s">
        <v>234</v>
      </c>
      <c r="H18" s="69" t="s">
        <v>7</v>
      </c>
      <c r="I18" s="69" t="s">
        <v>118</v>
      </c>
      <c r="J18" s="57">
        <v>59</v>
      </c>
      <c r="K18" s="57">
        <v>59</v>
      </c>
      <c r="L18" s="29">
        <v>59</v>
      </c>
    </row>
    <row r="19" spans="1:12" s="2" customFormat="1">
      <c r="A19" s="23" t="s">
        <v>93</v>
      </c>
      <c r="B19" s="39" t="s">
        <v>13</v>
      </c>
      <c r="C19" s="46" t="s">
        <v>12</v>
      </c>
      <c r="D19" s="46">
        <v>0</v>
      </c>
      <c r="E19" s="46" t="s">
        <v>2</v>
      </c>
      <c r="F19" s="46" t="s">
        <v>3</v>
      </c>
      <c r="G19" s="97"/>
      <c r="H19" s="97"/>
      <c r="I19" s="97"/>
      <c r="J19" s="48">
        <f>SUM(J20+J31+J48+J59+J67+J77+J81+J85)</f>
        <v>1111317.4000000001</v>
      </c>
      <c r="K19" s="48">
        <f>SUM(K20+K31+K48+K59+K67+K77+K81+K85)</f>
        <v>1151319.8999999999</v>
      </c>
      <c r="L19" s="24">
        <f>SUM(L20+L31+L48+L59+L67+L77+L81+L85)</f>
        <v>1179598.1999999997</v>
      </c>
    </row>
    <row r="20" spans="1:12" s="2" customFormat="1">
      <c r="A20" s="25" t="s">
        <v>174</v>
      </c>
      <c r="B20" s="34" t="s">
        <v>14</v>
      </c>
      <c r="C20" s="49" t="s">
        <v>12</v>
      </c>
      <c r="D20" s="49">
        <v>1</v>
      </c>
      <c r="E20" s="49" t="s">
        <v>1</v>
      </c>
      <c r="F20" s="49" t="s">
        <v>3</v>
      </c>
      <c r="G20" s="97"/>
      <c r="H20" s="97"/>
      <c r="I20" s="97"/>
      <c r="J20" s="50">
        <f>SUM(J21)</f>
        <v>276234.40000000002</v>
      </c>
      <c r="K20" s="50">
        <f t="shared" ref="K20:L20" si="5">SUM(K21)</f>
        <v>280333.90000000002</v>
      </c>
      <c r="L20" s="26">
        <f t="shared" si="5"/>
        <v>287663.59999999998</v>
      </c>
    </row>
    <row r="21" spans="1:12" s="8" customFormat="1" ht="37.5">
      <c r="A21" s="27" t="s">
        <v>175</v>
      </c>
      <c r="B21" s="51" t="s">
        <v>15</v>
      </c>
      <c r="C21" s="52" t="s">
        <v>12</v>
      </c>
      <c r="D21" s="52">
        <v>1</v>
      </c>
      <c r="E21" s="52" t="s">
        <v>1</v>
      </c>
      <c r="F21" s="52" t="s">
        <v>3</v>
      </c>
      <c r="G21" s="98"/>
      <c r="H21" s="98"/>
      <c r="I21" s="98"/>
      <c r="J21" s="54">
        <f>SUM(J22+J27)</f>
        <v>276234.40000000002</v>
      </c>
      <c r="K21" s="54">
        <f t="shared" ref="K21:L21" si="6">SUM(K22+K27)</f>
        <v>280333.90000000002</v>
      </c>
      <c r="L21" s="37">
        <f t="shared" si="6"/>
        <v>287663.59999999998</v>
      </c>
    </row>
    <row r="22" spans="1:12" s="9" customFormat="1" ht="33">
      <c r="A22" s="30"/>
      <c r="B22" s="32" t="s">
        <v>17</v>
      </c>
      <c r="C22" s="55" t="s">
        <v>12</v>
      </c>
      <c r="D22" s="55">
        <v>1</v>
      </c>
      <c r="E22" s="55" t="s">
        <v>1</v>
      </c>
      <c r="F22" s="55" t="s">
        <v>16</v>
      </c>
      <c r="G22" s="96"/>
      <c r="H22" s="96"/>
      <c r="I22" s="96"/>
      <c r="J22" s="57">
        <f>SUM(J23:J26)</f>
        <v>119079</v>
      </c>
      <c r="K22" s="57">
        <f t="shared" ref="K22:L22" si="7">SUM(K23:K26)</f>
        <v>119919</v>
      </c>
      <c r="L22" s="29">
        <f t="shared" si="7"/>
        <v>120830</v>
      </c>
    </row>
    <row r="23" spans="1:12" s="9" customFormat="1" ht="33">
      <c r="A23" s="30"/>
      <c r="B23" s="32" t="s">
        <v>270</v>
      </c>
      <c r="C23" s="55" t="s">
        <v>12</v>
      </c>
      <c r="D23" s="55">
        <v>1</v>
      </c>
      <c r="E23" s="55" t="s">
        <v>1</v>
      </c>
      <c r="F23" s="55" t="s">
        <v>16</v>
      </c>
      <c r="G23" s="69" t="s">
        <v>236</v>
      </c>
      <c r="H23" s="69" t="s">
        <v>52</v>
      </c>
      <c r="I23" s="69" t="s">
        <v>1</v>
      </c>
      <c r="J23" s="57">
        <v>35217</v>
      </c>
      <c r="K23" s="57">
        <v>35217</v>
      </c>
      <c r="L23" s="29">
        <v>35217</v>
      </c>
    </row>
    <row r="24" spans="1:12" s="9" customFormat="1" ht="17.25">
      <c r="A24" s="30"/>
      <c r="B24" s="32" t="s">
        <v>233</v>
      </c>
      <c r="C24" s="55" t="s">
        <v>12</v>
      </c>
      <c r="D24" s="55">
        <v>1</v>
      </c>
      <c r="E24" s="55" t="s">
        <v>1</v>
      </c>
      <c r="F24" s="55" t="s">
        <v>16</v>
      </c>
      <c r="G24" s="69" t="s">
        <v>234</v>
      </c>
      <c r="H24" s="69" t="s">
        <v>52</v>
      </c>
      <c r="I24" s="69" t="s">
        <v>1</v>
      </c>
      <c r="J24" s="57">
        <v>66856</v>
      </c>
      <c r="K24" s="57">
        <v>70101</v>
      </c>
      <c r="L24" s="29">
        <v>70871</v>
      </c>
    </row>
    <row r="25" spans="1:12" s="9" customFormat="1" ht="17.25">
      <c r="A25" s="30"/>
      <c r="B25" s="32" t="s">
        <v>237</v>
      </c>
      <c r="C25" s="55" t="s">
        <v>12</v>
      </c>
      <c r="D25" s="55">
        <v>1</v>
      </c>
      <c r="E25" s="55" t="s">
        <v>1</v>
      </c>
      <c r="F25" s="55" t="s">
        <v>16</v>
      </c>
      <c r="G25" s="69" t="s">
        <v>238</v>
      </c>
      <c r="H25" s="69" t="s">
        <v>52</v>
      </c>
      <c r="I25" s="69" t="s">
        <v>1</v>
      </c>
      <c r="J25" s="57">
        <v>1450</v>
      </c>
      <c r="K25" s="57">
        <v>1450</v>
      </c>
      <c r="L25" s="29">
        <v>1450</v>
      </c>
    </row>
    <row r="26" spans="1:12" s="9" customFormat="1" ht="33">
      <c r="A26" s="30"/>
      <c r="B26" s="32" t="s">
        <v>244</v>
      </c>
      <c r="C26" s="55" t="s">
        <v>12</v>
      </c>
      <c r="D26" s="55">
        <v>1</v>
      </c>
      <c r="E26" s="55" t="s">
        <v>1</v>
      </c>
      <c r="F26" s="55" t="s">
        <v>16</v>
      </c>
      <c r="G26" s="69" t="s">
        <v>243</v>
      </c>
      <c r="H26" s="69" t="s">
        <v>52</v>
      </c>
      <c r="I26" s="69" t="s">
        <v>1</v>
      </c>
      <c r="J26" s="57">
        <v>15556</v>
      </c>
      <c r="K26" s="57">
        <v>13151</v>
      </c>
      <c r="L26" s="29">
        <v>13292</v>
      </c>
    </row>
    <row r="27" spans="1:12" s="9" customFormat="1" ht="33">
      <c r="A27" s="30"/>
      <c r="B27" s="32" t="s">
        <v>18</v>
      </c>
      <c r="C27" s="55" t="s">
        <v>12</v>
      </c>
      <c r="D27" s="55">
        <v>1</v>
      </c>
      <c r="E27" s="55" t="s">
        <v>1</v>
      </c>
      <c r="F27" s="55">
        <v>78290</v>
      </c>
      <c r="G27" s="96"/>
      <c r="H27" s="96"/>
      <c r="I27" s="96"/>
      <c r="J27" s="57">
        <f>SUM(J28:J30)</f>
        <v>157155.4</v>
      </c>
      <c r="K27" s="57">
        <f t="shared" ref="K27:L27" si="8">SUM(K28:K30)</f>
        <v>160414.9</v>
      </c>
      <c r="L27" s="29">
        <f t="shared" si="8"/>
        <v>166833.60000000001</v>
      </c>
    </row>
    <row r="28" spans="1:12" s="9" customFormat="1" ht="33">
      <c r="A28" s="30"/>
      <c r="B28" s="32" t="s">
        <v>270</v>
      </c>
      <c r="C28" s="55" t="s">
        <v>12</v>
      </c>
      <c r="D28" s="55">
        <v>1</v>
      </c>
      <c r="E28" s="55" t="s">
        <v>1</v>
      </c>
      <c r="F28" s="55">
        <v>78290</v>
      </c>
      <c r="G28" s="69" t="s">
        <v>236</v>
      </c>
      <c r="H28" s="69" t="s">
        <v>52</v>
      </c>
      <c r="I28" s="69" t="s">
        <v>1</v>
      </c>
      <c r="J28" s="57">
        <v>132697.4</v>
      </c>
      <c r="K28" s="57">
        <v>135891.9</v>
      </c>
      <c r="L28" s="29">
        <v>142181.6</v>
      </c>
    </row>
    <row r="29" spans="1:12" s="9" customFormat="1" ht="17.25">
      <c r="A29" s="30"/>
      <c r="B29" s="32" t="s">
        <v>233</v>
      </c>
      <c r="C29" s="55" t="s">
        <v>12</v>
      </c>
      <c r="D29" s="55">
        <v>1</v>
      </c>
      <c r="E29" s="55" t="s">
        <v>1</v>
      </c>
      <c r="F29" s="55">
        <v>78290</v>
      </c>
      <c r="G29" s="69" t="s">
        <v>234</v>
      </c>
      <c r="H29" s="69" t="s">
        <v>52</v>
      </c>
      <c r="I29" s="69" t="s">
        <v>1</v>
      </c>
      <c r="J29" s="57">
        <v>2703</v>
      </c>
      <c r="K29" s="57">
        <v>2768</v>
      </c>
      <c r="L29" s="29">
        <v>2897</v>
      </c>
    </row>
    <row r="30" spans="1:12" s="9" customFormat="1" ht="33">
      <c r="A30" s="30"/>
      <c r="B30" s="32" t="s">
        <v>244</v>
      </c>
      <c r="C30" s="55" t="s">
        <v>12</v>
      </c>
      <c r="D30" s="55">
        <v>1</v>
      </c>
      <c r="E30" s="55" t="s">
        <v>1</v>
      </c>
      <c r="F30" s="55">
        <v>78290</v>
      </c>
      <c r="G30" s="69" t="s">
        <v>243</v>
      </c>
      <c r="H30" s="69" t="s">
        <v>52</v>
      </c>
      <c r="I30" s="69" t="s">
        <v>1</v>
      </c>
      <c r="J30" s="57">
        <v>21755</v>
      </c>
      <c r="K30" s="57">
        <v>21755</v>
      </c>
      <c r="L30" s="29">
        <v>21755</v>
      </c>
    </row>
    <row r="31" spans="1:12" s="2" customFormat="1">
      <c r="A31" s="25" t="s">
        <v>176</v>
      </c>
      <c r="B31" s="34" t="s">
        <v>19</v>
      </c>
      <c r="C31" s="49" t="s">
        <v>12</v>
      </c>
      <c r="D31" s="49">
        <v>2</v>
      </c>
      <c r="E31" s="49" t="s">
        <v>2</v>
      </c>
      <c r="F31" s="49" t="s">
        <v>3</v>
      </c>
      <c r="G31" s="97"/>
      <c r="H31" s="97"/>
      <c r="I31" s="97"/>
      <c r="J31" s="50">
        <f>SUM(J32)</f>
        <v>660220.5</v>
      </c>
      <c r="K31" s="50">
        <f t="shared" ref="K31:L31" si="9">SUM(K32)</f>
        <v>695681.4</v>
      </c>
      <c r="L31" s="26">
        <f t="shared" si="9"/>
        <v>747621.3</v>
      </c>
    </row>
    <row r="32" spans="1:12" s="8" customFormat="1" ht="37.5">
      <c r="A32" s="27" t="s">
        <v>341</v>
      </c>
      <c r="B32" s="51" t="s">
        <v>20</v>
      </c>
      <c r="C32" s="52" t="s">
        <v>12</v>
      </c>
      <c r="D32" s="52">
        <v>2</v>
      </c>
      <c r="E32" s="52" t="s">
        <v>7</v>
      </c>
      <c r="F32" s="52" t="s">
        <v>3</v>
      </c>
      <c r="G32" s="98"/>
      <c r="H32" s="98"/>
      <c r="I32" s="98"/>
      <c r="J32" s="54">
        <f>SUM(J33+J37+J39+J43)</f>
        <v>660220.5</v>
      </c>
      <c r="K32" s="54">
        <f t="shared" ref="K32:L32" si="10">SUM(K33+K37+K39+K43)</f>
        <v>695681.4</v>
      </c>
      <c r="L32" s="37">
        <f t="shared" si="10"/>
        <v>747621.3</v>
      </c>
    </row>
    <row r="33" spans="1:12" s="9" customFormat="1" ht="33">
      <c r="A33" s="30"/>
      <c r="B33" s="32" t="s">
        <v>17</v>
      </c>
      <c r="C33" s="55" t="s">
        <v>12</v>
      </c>
      <c r="D33" s="55">
        <v>2</v>
      </c>
      <c r="E33" s="55" t="s">
        <v>7</v>
      </c>
      <c r="F33" s="55" t="s">
        <v>16</v>
      </c>
      <c r="G33" s="96"/>
      <c r="H33" s="96"/>
      <c r="I33" s="96"/>
      <c r="J33" s="57">
        <f>SUM(J34:J36)</f>
        <v>150255</v>
      </c>
      <c r="K33" s="57">
        <f t="shared" ref="K33:L33" si="11">SUM(K34:K36)</f>
        <v>141115</v>
      </c>
      <c r="L33" s="29">
        <f t="shared" si="11"/>
        <v>143602</v>
      </c>
    </row>
    <row r="34" spans="1:12" s="9" customFormat="1" ht="17.25">
      <c r="A34" s="30"/>
      <c r="B34" s="32" t="s">
        <v>233</v>
      </c>
      <c r="C34" s="55" t="s">
        <v>12</v>
      </c>
      <c r="D34" s="55">
        <v>2</v>
      </c>
      <c r="E34" s="55" t="s">
        <v>7</v>
      </c>
      <c r="F34" s="55" t="s">
        <v>16</v>
      </c>
      <c r="G34" s="69" t="s">
        <v>234</v>
      </c>
      <c r="H34" s="69" t="s">
        <v>52</v>
      </c>
      <c r="I34" s="69" t="s">
        <v>12</v>
      </c>
      <c r="J34" s="57">
        <v>127698</v>
      </c>
      <c r="K34" s="57">
        <v>118073</v>
      </c>
      <c r="L34" s="29">
        <v>120059</v>
      </c>
    </row>
    <row r="35" spans="1:12" s="9" customFormat="1" ht="17.25">
      <c r="A35" s="30"/>
      <c r="B35" s="32" t="s">
        <v>237</v>
      </c>
      <c r="C35" s="55" t="s">
        <v>12</v>
      </c>
      <c r="D35" s="55">
        <v>2</v>
      </c>
      <c r="E35" s="55" t="s">
        <v>7</v>
      </c>
      <c r="F35" s="55" t="s">
        <v>16</v>
      </c>
      <c r="G35" s="69" t="s">
        <v>238</v>
      </c>
      <c r="H35" s="69" t="s">
        <v>52</v>
      </c>
      <c r="I35" s="69" t="s">
        <v>12</v>
      </c>
      <c r="J35" s="57">
        <v>1013</v>
      </c>
      <c r="K35" s="57">
        <v>1013</v>
      </c>
      <c r="L35" s="29">
        <v>1013</v>
      </c>
    </row>
    <row r="36" spans="1:12" s="9" customFormat="1" ht="33">
      <c r="A36" s="30"/>
      <c r="B36" s="32" t="s">
        <v>244</v>
      </c>
      <c r="C36" s="55" t="s">
        <v>12</v>
      </c>
      <c r="D36" s="55">
        <v>2</v>
      </c>
      <c r="E36" s="55" t="s">
        <v>7</v>
      </c>
      <c r="F36" s="55" t="s">
        <v>16</v>
      </c>
      <c r="G36" s="69" t="s">
        <v>243</v>
      </c>
      <c r="H36" s="69" t="s">
        <v>52</v>
      </c>
      <c r="I36" s="69" t="s">
        <v>12</v>
      </c>
      <c r="J36" s="57">
        <v>21544</v>
      </c>
      <c r="K36" s="57">
        <v>22029</v>
      </c>
      <c r="L36" s="29">
        <v>22530</v>
      </c>
    </row>
    <row r="37" spans="1:12" s="9" customFormat="1" ht="33">
      <c r="A37" s="30"/>
      <c r="B37" s="32" t="s">
        <v>334</v>
      </c>
      <c r="C37" s="55" t="s">
        <v>12</v>
      </c>
      <c r="D37" s="55">
        <v>2</v>
      </c>
      <c r="E37" s="55" t="s">
        <v>7</v>
      </c>
      <c r="F37" s="55" t="s">
        <v>335</v>
      </c>
      <c r="G37" s="69"/>
      <c r="H37" s="69"/>
      <c r="I37" s="69"/>
      <c r="J37" s="57">
        <f>SUM(J38)</f>
        <v>100</v>
      </c>
      <c r="K37" s="57">
        <f t="shared" ref="K37:L37" si="12">SUM(K38)</f>
        <v>100</v>
      </c>
      <c r="L37" s="29">
        <f t="shared" si="12"/>
        <v>100</v>
      </c>
    </row>
    <row r="38" spans="1:12" s="9" customFormat="1" ht="17.25">
      <c r="A38" s="30"/>
      <c r="B38" s="32" t="s">
        <v>233</v>
      </c>
      <c r="C38" s="55" t="s">
        <v>12</v>
      </c>
      <c r="D38" s="55">
        <v>2</v>
      </c>
      <c r="E38" s="55" t="s">
        <v>7</v>
      </c>
      <c r="F38" s="55" t="s">
        <v>335</v>
      </c>
      <c r="G38" s="69" t="s">
        <v>234</v>
      </c>
      <c r="H38" s="69" t="s">
        <v>52</v>
      </c>
      <c r="I38" s="69" t="s">
        <v>12</v>
      </c>
      <c r="J38" s="57">
        <v>100</v>
      </c>
      <c r="K38" s="57">
        <v>100</v>
      </c>
      <c r="L38" s="29">
        <v>100</v>
      </c>
    </row>
    <row r="39" spans="1:12" s="9" customFormat="1" ht="66">
      <c r="A39" s="30"/>
      <c r="B39" s="32" t="s">
        <v>21</v>
      </c>
      <c r="C39" s="55" t="s">
        <v>12</v>
      </c>
      <c r="D39" s="55">
        <v>2</v>
      </c>
      <c r="E39" s="55" t="s">
        <v>7</v>
      </c>
      <c r="F39" s="55">
        <v>78120</v>
      </c>
      <c r="G39" s="69"/>
      <c r="H39" s="69"/>
      <c r="I39" s="69"/>
      <c r="J39" s="57">
        <f>SUM(J40:J42)</f>
        <v>499930.5</v>
      </c>
      <c r="K39" s="57">
        <f t="shared" ref="K39:L39" si="13">SUM(K40:K42)</f>
        <v>544529.4</v>
      </c>
      <c r="L39" s="29">
        <f t="shared" si="13"/>
        <v>593979.30000000005</v>
      </c>
    </row>
    <row r="40" spans="1:12" s="9" customFormat="1" ht="33">
      <c r="A40" s="30"/>
      <c r="B40" s="32" t="s">
        <v>270</v>
      </c>
      <c r="C40" s="55" t="s">
        <v>12</v>
      </c>
      <c r="D40" s="55">
        <v>2</v>
      </c>
      <c r="E40" s="55" t="s">
        <v>7</v>
      </c>
      <c r="F40" s="55">
        <v>78120</v>
      </c>
      <c r="G40" s="69" t="s">
        <v>236</v>
      </c>
      <c r="H40" s="69" t="s">
        <v>52</v>
      </c>
      <c r="I40" s="69" t="s">
        <v>12</v>
      </c>
      <c r="J40" s="57">
        <v>400555.8</v>
      </c>
      <c r="K40" s="57">
        <v>442051.4</v>
      </c>
      <c r="L40" s="29">
        <v>489521.3</v>
      </c>
    </row>
    <row r="41" spans="1:12" s="9" customFormat="1" ht="17.25">
      <c r="A41" s="30"/>
      <c r="B41" s="32" t="s">
        <v>233</v>
      </c>
      <c r="C41" s="55" t="s">
        <v>12</v>
      </c>
      <c r="D41" s="55">
        <v>2</v>
      </c>
      <c r="E41" s="55" t="s">
        <v>7</v>
      </c>
      <c r="F41" s="55">
        <v>78120</v>
      </c>
      <c r="G41" s="69" t="s">
        <v>234</v>
      </c>
      <c r="H41" s="69" t="s">
        <v>52</v>
      </c>
      <c r="I41" s="69" t="s">
        <v>12</v>
      </c>
      <c r="J41" s="57">
        <v>15319.7</v>
      </c>
      <c r="K41" s="57">
        <v>18423</v>
      </c>
      <c r="L41" s="29">
        <v>20403</v>
      </c>
    </row>
    <row r="42" spans="1:12" s="9" customFormat="1" ht="33">
      <c r="A42" s="30"/>
      <c r="B42" s="32" t="s">
        <v>244</v>
      </c>
      <c r="C42" s="55" t="s">
        <v>12</v>
      </c>
      <c r="D42" s="55">
        <v>2</v>
      </c>
      <c r="E42" s="55" t="s">
        <v>7</v>
      </c>
      <c r="F42" s="55">
        <v>78120</v>
      </c>
      <c r="G42" s="69" t="s">
        <v>243</v>
      </c>
      <c r="H42" s="69" t="s">
        <v>52</v>
      </c>
      <c r="I42" s="69" t="s">
        <v>12</v>
      </c>
      <c r="J42" s="57">
        <v>84055</v>
      </c>
      <c r="K42" s="57">
        <v>84055</v>
      </c>
      <c r="L42" s="29">
        <v>84055</v>
      </c>
    </row>
    <row r="43" spans="1:12" s="9" customFormat="1" ht="33">
      <c r="A43" s="30"/>
      <c r="B43" s="32" t="s">
        <v>305</v>
      </c>
      <c r="C43" s="55" t="s">
        <v>12</v>
      </c>
      <c r="D43" s="55">
        <v>2</v>
      </c>
      <c r="E43" s="55" t="s">
        <v>7</v>
      </c>
      <c r="F43" s="55" t="s">
        <v>325</v>
      </c>
      <c r="G43" s="69"/>
      <c r="H43" s="69"/>
      <c r="I43" s="69"/>
      <c r="J43" s="57">
        <f>SUM(J44:J47)</f>
        <v>9935</v>
      </c>
      <c r="K43" s="57">
        <f t="shared" ref="K43:L43" si="14">SUM(K44:K47)</f>
        <v>9937</v>
      </c>
      <c r="L43" s="29">
        <f t="shared" si="14"/>
        <v>9940</v>
      </c>
    </row>
    <row r="44" spans="1:12" s="9" customFormat="1" ht="17.25">
      <c r="A44" s="30"/>
      <c r="B44" s="32" t="s">
        <v>328</v>
      </c>
      <c r="C44" s="55" t="s">
        <v>12</v>
      </c>
      <c r="D44" s="55">
        <v>2</v>
      </c>
      <c r="E44" s="55" t="s">
        <v>7</v>
      </c>
      <c r="F44" s="55" t="s">
        <v>325</v>
      </c>
      <c r="G44" s="69" t="s">
        <v>234</v>
      </c>
      <c r="H44" s="69" t="s">
        <v>52</v>
      </c>
      <c r="I44" s="69" t="s">
        <v>12</v>
      </c>
      <c r="J44" s="57">
        <v>3005</v>
      </c>
      <c r="K44" s="57">
        <v>3007</v>
      </c>
      <c r="L44" s="29">
        <v>3010</v>
      </c>
    </row>
    <row r="45" spans="1:12" s="9" customFormat="1" ht="17.25">
      <c r="A45" s="30"/>
      <c r="B45" s="32" t="s">
        <v>233</v>
      </c>
      <c r="C45" s="55" t="s">
        <v>12</v>
      </c>
      <c r="D45" s="55">
        <v>2</v>
      </c>
      <c r="E45" s="55" t="s">
        <v>7</v>
      </c>
      <c r="F45" s="55" t="s">
        <v>325</v>
      </c>
      <c r="G45" s="69" t="s">
        <v>234</v>
      </c>
      <c r="H45" s="69" t="s">
        <v>52</v>
      </c>
      <c r="I45" s="69" t="s">
        <v>12</v>
      </c>
      <c r="J45" s="57">
        <v>4484</v>
      </c>
      <c r="K45" s="57">
        <v>4484</v>
      </c>
      <c r="L45" s="29">
        <v>4484</v>
      </c>
    </row>
    <row r="46" spans="1:12" s="9" customFormat="1" ht="33">
      <c r="A46" s="30"/>
      <c r="B46" s="32" t="s">
        <v>367</v>
      </c>
      <c r="C46" s="55" t="s">
        <v>12</v>
      </c>
      <c r="D46" s="55">
        <v>2</v>
      </c>
      <c r="E46" s="55" t="s">
        <v>7</v>
      </c>
      <c r="F46" s="55" t="s">
        <v>325</v>
      </c>
      <c r="G46" s="69" t="s">
        <v>243</v>
      </c>
      <c r="H46" s="69" t="s">
        <v>52</v>
      </c>
      <c r="I46" s="69" t="s">
        <v>12</v>
      </c>
      <c r="J46" s="57">
        <v>1223</v>
      </c>
      <c r="K46" s="57">
        <v>1223</v>
      </c>
      <c r="L46" s="29">
        <v>1223</v>
      </c>
    </row>
    <row r="47" spans="1:12" s="9" customFormat="1" ht="33">
      <c r="A47" s="30"/>
      <c r="B47" s="32" t="s">
        <v>244</v>
      </c>
      <c r="C47" s="55" t="s">
        <v>12</v>
      </c>
      <c r="D47" s="55">
        <v>2</v>
      </c>
      <c r="E47" s="55" t="s">
        <v>7</v>
      </c>
      <c r="F47" s="55" t="s">
        <v>325</v>
      </c>
      <c r="G47" s="69" t="s">
        <v>243</v>
      </c>
      <c r="H47" s="69" t="s">
        <v>52</v>
      </c>
      <c r="I47" s="69" t="s">
        <v>12</v>
      </c>
      <c r="J47" s="57">
        <v>1223</v>
      </c>
      <c r="K47" s="57">
        <v>1223</v>
      </c>
      <c r="L47" s="29">
        <v>1223</v>
      </c>
    </row>
    <row r="48" spans="1:12" s="2" customFormat="1">
      <c r="A48" s="25" t="s">
        <v>177</v>
      </c>
      <c r="B48" s="34" t="s">
        <v>22</v>
      </c>
      <c r="C48" s="49" t="s">
        <v>12</v>
      </c>
      <c r="D48" s="49">
        <v>3</v>
      </c>
      <c r="E48" s="49" t="s">
        <v>2</v>
      </c>
      <c r="F48" s="49" t="s">
        <v>3</v>
      </c>
      <c r="G48" s="97"/>
      <c r="H48" s="97"/>
      <c r="I48" s="97"/>
      <c r="J48" s="50">
        <f>SUM(J49+J53+J56)</f>
        <v>68009</v>
      </c>
      <c r="K48" s="50">
        <f>SUM(K49+K53+K56)</f>
        <v>67904</v>
      </c>
      <c r="L48" s="26">
        <f>SUM(L49+L53+L56)</f>
        <v>68198</v>
      </c>
    </row>
    <row r="49" spans="1:12" s="8" customFormat="1" ht="37.5">
      <c r="A49" s="27" t="s">
        <v>178</v>
      </c>
      <c r="B49" s="51" t="s">
        <v>23</v>
      </c>
      <c r="C49" s="52" t="s">
        <v>12</v>
      </c>
      <c r="D49" s="52">
        <v>3</v>
      </c>
      <c r="E49" s="52" t="s">
        <v>1</v>
      </c>
      <c r="F49" s="52" t="s">
        <v>3</v>
      </c>
      <c r="G49" s="98"/>
      <c r="H49" s="98"/>
      <c r="I49" s="98"/>
      <c r="J49" s="54">
        <f>SUM(J50)</f>
        <v>12769</v>
      </c>
      <c r="K49" s="54">
        <f t="shared" ref="K49:L49" si="15">SUM(K50)</f>
        <v>12664</v>
      </c>
      <c r="L49" s="37">
        <f t="shared" si="15"/>
        <v>12958</v>
      </c>
    </row>
    <row r="50" spans="1:12" s="9" customFormat="1" ht="33">
      <c r="A50" s="30"/>
      <c r="B50" s="32" t="s">
        <v>17</v>
      </c>
      <c r="C50" s="55" t="s">
        <v>12</v>
      </c>
      <c r="D50" s="55">
        <v>3</v>
      </c>
      <c r="E50" s="55" t="s">
        <v>1</v>
      </c>
      <c r="F50" s="55" t="s">
        <v>16</v>
      </c>
      <c r="G50" s="96"/>
      <c r="H50" s="96"/>
      <c r="I50" s="96"/>
      <c r="J50" s="57">
        <f>SUM(J51:J52)</f>
        <v>12769</v>
      </c>
      <c r="K50" s="57">
        <f t="shared" ref="K50:L50" si="16">SUM(K51:K52)</f>
        <v>12664</v>
      </c>
      <c r="L50" s="29">
        <f t="shared" si="16"/>
        <v>12958</v>
      </c>
    </row>
    <row r="51" spans="1:12" s="9" customFormat="1" ht="17.25">
      <c r="A51" s="30"/>
      <c r="B51" s="32" t="s">
        <v>233</v>
      </c>
      <c r="C51" s="55" t="s">
        <v>12</v>
      </c>
      <c r="D51" s="55">
        <v>3</v>
      </c>
      <c r="E51" s="55" t="s">
        <v>1</v>
      </c>
      <c r="F51" s="55" t="s">
        <v>16</v>
      </c>
      <c r="G51" s="69" t="s">
        <v>234</v>
      </c>
      <c r="H51" s="69" t="s">
        <v>52</v>
      </c>
      <c r="I51" s="69" t="s">
        <v>7</v>
      </c>
      <c r="J51" s="57">
        <v>12644</v>
      </c>
      <c r="K51" s="57">
        <v>12539</v>
      </c>
      <c r="L51" s="29">
        <v>12833</v>
      </c>
    </row>
    <row r="52" spans="1:12" s="9" customFormat="1" ht="17.25">
      <c r="A52" s="30"/>
      <c r="B52" s="32" t="s">
        <v>237</v>
      </c>
      <c r="C52" s="55" t="s">
        <v>12</v>
      </c>
      <c r="D52" s="55">
        <v>3</v>
      </c>
      <c r="E52" s="55" t="s">
        <v>1</v>
      </c>
      <c r="F52" s="55" t="s">
        <v>16</v>
      </c>
      <c r="G52" s="69" t="s">
        <v>238</v>
      </c>
      <c r="H52" s="69" t="s">
        <v>52</v>
      </c>
      <c r="I52" s="69" t="s">
        <v>7</v>
      </c>
      <c r="J52" s="57">
        <v>125</v>
      </c>
      <c r="K52" s="57">
        <v>125</v>
      </c>
      <c r="L52" s="29">
        <v>125</v>
      </c>
    </row>
    <row r="53" spans="1:12" s="8" customFormat="1">
      <c r="A53" s="27" t="s">
        <v>179</v>
      </c>
      <c r="B53" s="51" t="s">
        <v>24</v>
      </c>
      <c r="C53" s="52" t="s">
        <v>12</v>
      </c>
      <c r="D53" s="52">
        <v>3</v>
      </c>
      <c r="E53" s="52" t="s">
        <v>12</v>
      </c>
      <c r="F53" s="52" t="s">
        <v>3</v>
      </c>
      <c r="G53" s="98"/>
      <c r="H53" s="98"/>
      <c r="I53" s="98"/>
      <c r="J53" s="54">
        <f>SUM(J54)</f>
        <v>53360</v>
      </c>
      <c r="K53" s="54">
        <f t="shared" ref="K53:L54" si="17">SUM(K54)</f>
        <v>53360</v>
      </c>
      <c r="L53" s="37">
        <f t="shared" si="17"/>
        <v>53360</v>
      </c>
    </row>
    <row r="54" spans="1:12" s="9" customFormat="1" ht="33">
      <c r="A54" s="30"/>
      <c r="B54" s="32" t="s">
        <v>17</v>
      </c>
      <c r="C54" s="55" t="s">
        <v>12</v>
      </c>
      <c r="D54" s="55">
        <v>3</v>
      </c>
      <c r="E54" s="55" t="s">
        <v>12</v>
      </c>
      <c r="F54" s="55" t="s">
        <v>16</v>
      </c>
      <c r="G54" s="96"/>
      <c r="H54" s="96"/>
      <c r="I54" s="96"/>
      <c r="J54" s="57">
        <f>SUM(J55)</f>
        <v>53360</v>
      </c>
      <c r="K54" s="57">
        <f t="shared" si="17"/>
        <v>53360</v>
      </c>
      <c r="L54" s="29">
        <f t="shared" si="17"/>
        <v>53360</v>
      </c>
    </row>
    <row r="55" spans="1:12" s="9" customFormat="1" ht="33">
      <c r="A55" s="30"/>
      <c r="B55" s="32" t="s">
        <v>270</v>
      </c>
      <c r="C55" s="55" t="s">
        <v>12</v>
      </c>
      <c r="D55" s="55">
        <v>3</v>
      </c>
      <c r="E55" s="55" t="s">
        <v>12</v>
      </c>
      <c r="F55" s="55" t="s">
        <v>16</v>
      </c>
      <c r="G55" s="69" t="s">
        <v>236</v>
      </c>
      <c r="H55" s="69" t="s">
        <v>52</v>
      </c>
      <c r="I55" s="69" t="s">
        <v>7</v>
      </c>
      <c r="J55" s="57">
        <v>53360</v>
      </c>
      <c r="K55" s="57">
        <v>53360</v>
      </c>
      <c r="L55" s="29">
        <v>53360</v>
      </c>
    </row>
    <row r="56" spans="1:12" s="8" customFormat="1" ht="37.5">
      <c r="A56" s="27" t="s">
        <v>180</v>
      </c>
      <c r="B56" s="51" t="s">
        <v>25</v>
      </c>
      <c r="C56" s="52" t="s">
        <v>12</v>
      </c>
      <c r="D56" s="52">
        <v>3</v>
      </c>
      <c r="E56" s="52" t="s">
        <v>7</v>
      </c>
      <c r="F56" s="52" t="s">
        <v>3</v>
      </c>
      <c r="G56" s="98"/>
      <c r="H56" s="98"/>
      <c r="I56" s="98"/>
      <c r="J56" s="54">
        <f>SUM(J57)</f>
        <v>1880</v>
      </c>
      <c r="K56" s="54">
        <f t="shared" ref="K56:L57" si="18">SUM(K57)</f>
        <v>1880</v>
      </c>
      <c r="L56" s="37">
        <f t="shared" si="18"/>
        <v>1880</v>
      </c>
    </row>
    <row r="57" spans="1:12" s="9" customFormat="1" ht="33">
      <c r="A57" s="30"/>
      <c r="B57" s="32" t="s">
        <v>17</v>
      </c>
      <c r="C57" s="55" t="s">
        <v>12</v>
      </c>
      <c r="D57" s="55">
        <v>3</v>
      </c>
      <c r="E57" s="55" t="s">
        <v>7</v>
      </c>
      <c r="F57" s="55" t="s">
        <v>16</v>
      </c>
      <c r="G57" s="96"/>
      <c r="H57" s="96"/>
      <c r="I57" s="96"/>
      <c r="J57" s="57">
        <f>SUM(J58)</f>
        <v>1880</v>
      </c>
      <c r="K57" s="57">
        <f t="shared" si="18"/>
        <v>1880</v>
      </c>
      <c r="L57" s="29">
        <f t="shared" si="18"/>
        <v>1880</v>
      </c>
    </row>
    <row r="58" spans="1:12" s="9" customFormat="1" ht="17.25">
      <c r="A58" s="30"/>
      <c r="B58" s="32" t="s">
        <v>233</v>
      </c>
      <c r="C58" s="55" t="s">
        <v>12</v>
      </c>
      <c r="D58" s="55">
        <v>3</v>
      </c>
      <c r="E58" s="55" t="s">
        <v>7</v>
      </c>
      <c r="F58" s="55" t="s">
        <v>16</v>
      </c>
      <c r="G58" s="69" t="s">
        <v>234</v>
      </c>
      <c r="H58" s="69" t="s">
        <v>52</v>
      </c>
      <c r="I58" s="69" t="s">
        <v>12</v>
      </c>
      <c r="J58" s="57">
        <v>1880</v>
      </c>
      <c r="K58" s="57">
        <v>1880</v>
      </c>
      <c r="L58" s="29">
        <v>1880</v>
      </c>
    </row>
    <row r="59" spans="1:12" s="2" customFormat="1" ht="37.5">
      <c r="A59" s="25" t="s">
        <v>181</v>
      </c>
      <c r="B59" s="34" t="s">
        <v>26</v>
      </c>
      <c r="C59" s="49" t="s">
        <v>12</v>
      </c>
      <c r="D59" s="49">
        <v>4</v>
      </c>
      <c r="E59" s="49" t="s">
        <v>2</v>
      </c>
      <c r="F59" s="49" t="s">
        <v>3</v>
      </c>
      <c r="G59" s="97"/>
      <c r="H59" s="97"/>
      <c r="I59" s="97"/>
      <c r="J59" s="50">
        <f>SUM(J60)</f>
        <v>10452.9</v>
      </c>
      <c r="K59" s="50">
        <f t="shared" ref="K59:L59" si="19">SUM(K60)</f>
        <v>10789.9</v>
      </c>
      <c r="L59" s="26">
        <f t="shared" si="19"/>
        <v>11122.9</v>
      </c>
    </row>
    <row r="60" spans="1:12" s="8" customFormat="1" ht="37.5">
      <c r="A60" s="27" t="s">
        <v>340</v>
      </c>
      <c r="B60" s="51" t="s">
        <v>271</v>
      </c>
      <c r="C60" s="52" t="s">
        <v>12</v>
      </c>
      <c r="D60" s="52">
        <v>4</v>
      </c>
      <c r="E60" s="52" t="s">
        <v>7</v>
      </c>
      <c r="F60" s="52" t="s">
        <v>3</v>
      </c>
      <c r="G60" s="98"/>
      <c r="H60" s="98"/>
      <c r="I60" s="98"/>
      <c r="J60" s="54">
        <f>SUM(J61+J64)</f>
        <v>10452.9</v>
      </c>
      <c r="K60" s="54">
        <f t="shared" ref="K60:L60" si="20">SUM(K61+K64)</f>
        <v>10789.9</v>
      </c>
      <c r="L60" s="37">
        <f t="shared" si="20"/>
        <v>11122.9</v>
      </c>
    </row>
    <row r="61" spans="1:12" s="9" customFormat="1" ht="17.25">
      <c r="A61" s="30"/>
      <c r="B61" s="32" t="s">
        <v>304</v>
      </c>
      <c r="C61" s="55" t="s">
        <v>12</v>
      </c>
      <c r="D61" s="55">
        <v>4</v>
      </c>
      <c r="E61" s="55" t="s">
        <v>7</v>
      </c>
      <c r="F61" s="55" t="s">
        <v>316</v>
      </c>
      <c r="G61" s="96"/>
      <c r="H61" s="96"/>
      <c r="I61" s="96"/>
      <c r="J61" s="57">
        <f>SUM(J62:J63)</f>
        <v>5581.9</v>
      </c>
      <c r="K61" s="57">
        <f>SUM(K62:K63)</f>
        <v>5731.9</v>
      </c>
      <c r="L61" s="29">
        <f>SUM(L62:L63)</f>
        <v>5869.9</v>
      </c>
    </row>
    <row r="62" spans="1:12" s="9" customFormat="1" ht="17.25">
      <c r="A62" s="30"/>
      <c r="B62" s="32" t="s">
        <v>328</v>
      </c>
      <c r="C62" s="55" t="s">
        <v>12</v>
      </c>
      <c r="D62" s="55">
        <v>4</v>
      </c>
      <c r="E62" s="55" t="s">
        <v>7</v>
      </c>
      <c r="F62" s="55" t="s">
        <v>316</v>
      </c>
      <c r="G62" s="69" t="s">
        <v>234</v>
      </c>
      <c r="H62" s="69" t="s">
        <v>52</v>
      </c>
      <c r="I62" s="69" t="s">
        <v>52</v>
      </c>
      <c r="J62" s="57">
        <v>4791.8999999999996</v>
      </c>
      <c r="K62" s="57">
        <v>4881.8999999999996</v>
      </c>
      <c r="L62" s="29">
        <v>4975.8999999999996</v>
      </c>
    </row>
    <row r="63" spans="1:12" s="9" customFormat="1" ht="17.25">
      <c r="A63" s="30"/>
      <c r="B63" s="32" t="s">
        <v>233</v>
      </c>
      <c r="C63" s="55" t="s">
        <v>12</v>
      </c>
      <c r="D63" s="55">
        <v>4</v>
      </c>
      <c r="E63" s="55" t="s">
        <v>7</v>
      </c>
      <c r="F63" s="55" t="s">
        <v>316</v>
      </c>
      <c r="G63" s="69" t="s">
        <v>234</v>
      </c>
      <c r="H63" s="69" t="s">
        <v>52</v>
      </c>
      <c r="I63" s="69" t="s">
        <v>52</v>
      </c>
      <c r="J63" s="57">
        <v>790</v>
      </c>
      <c r="K63" s="57">
        <v>850</v>
      </c>
      <c r="L63" s="29">
        <v>894</v>
      </c>
    </row>
    <row r="64" spans="1:12" s="9" customFormat="1" ht="17.25">
      <c r="A64" s="30"/>
      <c r="B64" s="32" t="s">
        <v>318</v>
      </c>
      <c r="C64" s="55" t="s">
        <v>12</v>
      </c>
      <c r="D64" s="55">
        <v>4</v>
      </c>
      <c r="E64" s="55" t="s">
        <v>7</v>
      </c>
      <c r="F64" s="55" t="s">
        <v>317</v>
      </c>
      <c r="G64" s="96"/>
      <c r="H64" s="96"/>
      <c r="I64" s="96"/>
      <c r="J64" s="57">
        <f>SUM(J65:J66)</f>
        <v>4871</v>
      </c>
      <c r="K64" s="57">
        <f t="shared" ref="K64:L64" si="21">SUM(K65:K66)</f>
        <v>5058</v>
      </c>
      <c r="L64" s="29">
        <f t="shared" si="21"/>
        <v>5253</v>
      </c>
    </row>
    <row r="65" spans="1:12" s="9" customFormat="1" ht="17.25">
      <c r="A65" s="30"/>
      <c r="B65" s="32" t="s">
        <v>368</v>
      </c>
      <c r="C65" s="55" t="s">
        <v>12</v>
      </c>
      <c r="D65" s="55">
        <v>4</v>
      </c>
      <c r="E65" s="55" t="s">
        <v>7</v>
      </c>
      <c r="F65" s="55" t="s">
        <v>317</v>
      </c>
      <c r="G65" s="69" t="s">
        <v>238</v>
      </c>
      <c r="H65" s="69" t="s">
        <v>52</v>
      </c>
      <c r="I65" s="69" t="s">
        <v>52</v>
      </c>
      <c r="J65" s="57">
        <v>4671</v>
      </c>
      <c r="K65" s="57">
        <v>4858</v>
      </c>
      <c r="L65" s="29">
        <v>5053</v>
      </c>
    </row>
    <row r="66" spans="1:12" s="9" customFormat="1" ht="17.25">
      <c r="A66" s="30"/>
      <c r="B66" s="32" t="s">
        <v>233</v>
      </c>
      <c r="C66" s="55" t="s">
        <v>12</v>
      </c>
      <c r="D66" s="55">
        <v>4</v>
      </c>
      <c r="E66" s="55" t="s">
        <v>7</v>
      </c>
      <c r="F66" s="55" t="s">
        <v>317</v>
      </c>
      <c r="G66" s="69" t="s">
        <v>234</v>
      </c>
      <c r="H66" s="69" t="s">
        <v>52</v>
      </c>
      <c r="I66" s="69" t="s">
        <v>52</v>
      </c>
      <c r="J66" s="57">
        <v>200</v>
      </c>
      <c r="K66" s="57">
        <v>200</v>
      </c>
      <c r="L66" s="29">
        <v>200</v>
      </c>
    </row>
    <row r="67" spans="1:12" s="2" customFormat="1">
      <c r="A67" s="25" t="s">
        <v>182</v>
      </c>
      <c r="B67" s="34" t="s">
        <v>29</v>
      </c>
      <c r="C67" s="49" t="s">
        <v>12</v>
      </c>
      <c r="D67" s="49">
        <v>5</v>
      </c>
      <c r="E67" s="49" t="s">
        <v>2</v>
      </c>
      <c r="F67" s="49" t="s">
        <v>3</v>
      </c>
      <c r="G67" s="97"/>
      <c r="H67" s="97"/>
      <c r="I67" s="97"/>
      <c r="J67" s="50">
        <f>SUM(J68+J72)</f>
        <v>21064</v>
      </c>
      <c r="K67" s="50">
        <f t="shared" ref="K67:L67" si="22">SUM(K68+K72)</f>
        <v>20414</v>
      </c>
      <c r="L67" s="26">
        <f t="shared" si="22"/>
        <v>20414</v>
      </c>
    </row>
    <row r="68" spans="1:12" s="8" customFormat="1" ht="93.75">
      <c r="A68" s="27" t="s">
        <v>183</v>
      </c>
      <c r="B68" s="51" t="s">
        <v>272</v>
      </c>
      <c r="C68" s="52" t="s">
        <v>12</v>
      </c>
      <c r="D68" s="52" t="s">
        <v>30</v>
      </c>
      <c r="E68" s="52" t="s">
        <v>1</v>
      </c>
      <c r="F68" s="52" t="s">
        <v>3</v>
      </c>
      <c r="G68" s="98"/>
      <c r="H68" s="98"/>
      <c r="I68" s="98"/>
      <c r="J68" s="54">
        <f>SUM(J69)</f>
        <v>11738</v>
      </c>
      <c r="K68" s="54">
        <f t="shared" ref="K68:L68" si="23">SUM(K69)</f>
        <v>11588</v>
      </c>
      <c r="L68" s="37">
        <f t="shared" si="23"/>
        <v>11588</v>
      </c>
    </row>
    <row r="69" spans="1:12" s="9" customFormat="1" ht="17.25">
      <c r="A69" s="30"/>
      <c r="B69" s="32" t="s">
        <v>31</v>
      </c>
      <c r="C69" s="55" t="s">
        <v>12</v>
      </c>
      <c r="D69" s="55" t="s">
        <v>30</v>
      </c>
      <c r="E69" s="55" t="s">
        <v>1</v>
      </c>
      <c r="F69" s="55">
        <v>80300</v>
      </c>
      <c r="G69" s="96"/>
      <c r="H69" s="96"/>
      <c r="I69" s="96"/>
      <c r="J69" s="57">
        <f>SUM(J70:J71)</f>
        <v>11738</v>
      </c>
      <c r="K69" s="57">
        <f t="shared" ref="K69:L69" si="24">SUM(K70:K71)</f>
        <v>11588</v>
      </c>
      <c r="L69" s="29">
        <f t="shared" si="24"/>
        <v>11588</v>
      </c>
    </row>
    <row r="70" spans="1:12" s="9" customFormat="1" ht="33">
      <c r="A70" s="30"/>
      <c r="B70" s="32" t="s">
        <v>270</v>
      </c>
      <c r="C70" s="55" t="s">
        <v>12</v>
      </c>
      <c r="D70" s="55" t="s">
        <v>30</v>
      </c>
      <c r="E70" s="55" t="s">
        <v>1</v>
      </c>
      <c r="F70" s="55">
        <v>80300</v>
      </c>
      <c r="G70" s="69" t="s">
        <v>236</v>
      </c>
      <c r="H70" s="69" t="s">
        <v>52</v>
      </c>
      <c r="I70" s="69" t="s">
        <v>54</v>
      </c>
      <c r="J70" s="57">
        <v>9901</v>
      </c>
      <c r="K70" s="57">
        <v>9901</v>
      </c>
      <c r="L70" s="29">
        <v>9901</v>
      </c>
    </row>
    <row r="71" spans="1:12" s="9" customFormat="1" ht="17.25">
      <c r="A71" s="30"/>
      <c r="B71" s="32" t="s">
        <v>233</v>
      </c>
      <c r="C71" s="55" t="s">
        <v>12</v>
      </c>
      <c r="D71" s="55" t="s">
        <v>30</v>
      </c>
      <c r="E71" s="55" t="s">
        <v>1</v>
      </c>
      <c r="F71" s="55">
        <v>80300</v>
      </c>
      <c r="G71" s="69" t="s">
        <v>234</v>
      </c>
      <c r="H71" s="69" t="s">
        <v>52</v>
      </c>
      <c r="I71" s="69" t="s">
        <v>54</v>
      </c>
      <c r="J71" s="57">
        <v>1837</v>
      </c>
      <c r="K71" s="57">
        <v>1687</v>
      </c>
      <c r="L71" s="29">
        <v>1687</v>
      </c>
    </row>
    <row r="72" spans="1:12" s="8" customFormat="1" ht="37.5">
      <c r="A72" s="27" t="s">
        <v>184</v>
      </c>
      <c r="B72" s="51" t="s">
        <v>32</v>
      </c>
      <c r="C72" s="52" t="s">
        <v>12</v>
      </c>
      <c r="D72" s="52">
        <v>5</v>
      </c>
      <c r="E72" s="52" t="s">
        <v>12</v>
      </c>
      <c r="F72" s="52" t="s">
        <v>3</v>
      </c>
      <c r="G72" s="98"/>
      <c r="H72" s="98"/>
      <c r="I72" s="98"/>
      <c r="J72" s="54">
        <f>SUM(J73)</f>
        <v>9326</v>
      </c>
      <c r="K72" s="54">
        <f t="shared" ref="K72:L72" si="25">SUM(K73)</f>
        <v>8826</v>
      </c>
      <c r="L72" s="37">
        <f t="shared" si="25"/>
        <v>8826</v>
      </c>
    </row>
    <row r="73" spans="1:12" s="9" customFormat="1" ht="17.25">
      <c r="A73" s="30"/>
      <c r="B73" s="32" t="s">
        <v>31</v>
      </c>
      <c r="C73" s="55" t="s">
        <v>12</v>
      </c>
      <c r="D73" s="55">
        <v>5</v>
      </c>
      <c r="E73" s="55" t="s">
        <v>12</v>
      </c>
      <c r="F73" s="55">
        <v>80300</v>
      </c>
      <c r="G73" s="96"/>
      <c r="H73" s="96"/>
      <c r="I73" s="96"/>
      <c r="J73" s="57">
        <f>SUM(J74:J76)</f>
        <v>9326</v>
      </c>
      <c r="K73" s="57">
        <f t="shared" ref="K73:L73" si="26">SUM(K74:K76)</f>
        <v>8826</v>
      </c>
      <c r="L73" s="29">
        <f t="shared" si="26"/>
        <v>8826</v>
      </c>
    </row>
    <row r="74" spans="1:12" s="9" customFormat="1" ht="33">
      <c r="A74" s="30"/>
      <c r="B74" s="32" t="s">
        <v>270</v>
      </c>
      <c r="C74" s="55" t="s">
        <v>12</v>
      </c>
      <c r="D74" s="55">
        <v>5</v>
      </c>
      <c r="E74" s="55" t="s">
        <v>12</v>
      </c>
      <c r="F74" s="55">
        <v>80300</v>
      </c>
      <c r="G74" s="69" t="s">
        <v>236</v>
      </c>
      <c r="H74" s="69" t="s">
        <v>52</v>
      </c>
      <c r="I74" s="69" t="s">
        <v>54</v>
      </c>
      <c r="J74" s="57">
        <v>8126</v>
      </c>
      <c r="K74" s="57">
        <v>8126</v>
      </c>
      <c r="L74" s="29">
        <v>8126</v>
      </c>
    </row>
    <row r="75" spans="1:12" s="9" customFormat="1" ht="17.25">
      <c r="A75" s="30"/>
      <c r="B75" s="32" t="s">
        <v>233</v>
      </c>
      <c r="C75" s="55" t="s">
        <v>12</v>
      </c>
      <c r="D75" s="55">
        <v>5</v>
      </c>
      <c r="E75" s="55" t="s">
        <v>12</v>
      </c>
      <c r="F75" s="55">
        <v>80300</v>
      </c>
      <c r="G75" s="69" t="s">
        <v>234</v>
      </c>
      <c r="H75" s="69" t="s">
        <v>52</v>
      </c>
      <c r="I75" s="69" t="s">
        <v>54</v>
      </c>
      <c r="J75" s="57">
        <v>1198</v>
      </c>
      <c r="K75" s="57">
        <v>698</v>
      </c>
      <c r="L75" s="29">
        <v>698</v>
      </c>
    </row>
    <row r="76" spans="1:12" s="9" customFormat="1" ht="17.25">
      <c r="A76" s="30"/>
      <c r="B76" s="32" t="s">
        <v>237</v>
      </c>
      <c r="C76" s="55" t="s">
        <v>12</v>
      </c>
      <c r="D76" s="55">
        <v>5</v>
      </c>
      <c r="E76" s="55" t="s">
        <v>12</v>
      </c>
      <c r="F76" s="55">
        <v>80300</v>
      </c>
      <c r="G76" s="69" t="s">
        <v>238</v>
      </c>
      <c r="H76" s="69" t="s">
        <v>52</v>
      </c>
      <c r="I76" s="69" t="s">
        <v>54</v>
      </c>
      <c r="J76" s="57">
        <v>2</v>
      </c>
      <c r="K76" s="57">
        <v>2</v>
      </c>
      <c r="L76" s="29">
        <v>2</v>
      </c>
    </row>
    <row r="77" spans="1:12" s="2" customFormat="1" ht="37.5">
      <c r="A77" s="25" t="s">
        <v>185</v>
      </c>
      <c r="B77" s="34" t="s">
        <v>33</v>
      </c>
      <c r="C77" s="49" t="s">
        <v>12</v>
      </c>
      <c r="D77" s="49">
        <v>6</v>
      </c>
      <c r="E77" s="49" t="s">
        <v>2</v>
      </c>
      <c r="F77" s="49" t="s">
        <v>3</v>
      </c>
      <c r="G77" s="97"/>
      <c r="H77" s="97"/>
      <c r="I77" s="97"/>
      <c r="J77" s="50">
        <f>SUM(J78)</f>
        <v>41419</v>
      </c>
      <c r="K77" s="50">
        <f t="shared" ref="K77:L77" si="27">SUM(K78)</f>
        <v>32937</v>
      </c>
      <c r="L77" s="26">
        <f t="shared" si="27"/>
        <v>0</v>
      </c>
    </row>
    <row r="78" spans="1:12" s="8" customFormat="1" ht="37.5">
      <c r="A78" s="27" t="s">
        <v>186</v>
      </c>
      <c r="B78" s="51" t="s">
        <v>35</v>
      </c>
      <c r="C78" s="52" t="s">
        <v>12</v>
      </c>
      <c r="D78" s="52">
        <v>6</v>
      </c>
      <c r="E78" s="52" t="s">
        <v>12</v>
      </c>
      <c r="F78" s="52" t="s">
        <v>3</v>
      </c>
      <c r="G78" s="98"/>
      <c r="H78" s="98"/>
      <c r="I78" s="98"/>
      <c r="J78" s="54">
        <f>SUM(J79)</f>
        <v>41419</v>
      </c>
      <c r="K78" s="54">
        <f t="shared" ref="K78:L79" si="28">SUM(K79)</f>
        <v>32937</v>
      </c>
      <c r="L78" s="37">
        <f t="shared" si="28"/>
        <v>0</v>
      </c>
    </row>
    <row r="79" spans="1:12" s="9" customFormat="1" ht="17.25">
      <c r="A79" s="30"/>
      <c r="B79" s="32" t="s">
        <v>34</v>
      </c>
      <c r="C79" s="55" t="s">
        <v>12</v>
      </c>
      <c r="D79" s="55">
        <v>6</v>
      </c>
      <c r="E79" s="55" t="s">
        <v>12</v>
      </c>
      <c r="F79" s="55">
        <v>88100</v>
      </c>
      <c r="G79" s="96"/>
      <c r="H79" s="96"/>
      <c r="I79" s="96"/>
      <c r="J79" s="57">
        <f>SUM(J80)</f>
        <v>41419</v>
      </c>
      <c r="K79" s="57">
        <f t="shared" si="28"/>
        <v>32937</v>
      </c>
      <c r="L79" s="29">
        <f t="shared" si="28"/>
        <v>0</v>
      </c>
    </row>
    <row r="80" spans="1:12" s="9" customFormat="1" ht="17.25">
      <c r="A80" s="30"/>
      <c r="B80" s="32" t="s">
        <v>34</v>
      </c>
      <c r="C80" s="55" t="s">
        <v>12</v>
      </c>
      <c r="D80" s="55">
        <v>6</v>
      </c>
      <c r="E80" s="55" t="s">
        <v>12</v>
      </c>
      <c r="F80" s="55">
        <v>88100</v>
      </c>
      <c r="G80" s="69" t="s">
        <v>240</v>
      </c>
      <c r="H80" s="69" t="s">
        <v>52</v>
      </c>
      <c r="I80" s="69" t="s">
        <v>54</v>
      </c>
      <c r="J80" s="57">
        <v>41419</v>
      </c>
      <c r="K80" s="57">
        <v>32937</v>
      </c>
      <c r="L80" s="29"/>
    </row>
    <row r="81" spans="1:12" s="2" customFormat="1" ht="37.5">
      <c r="A81" s="25" t="s">
        <v>187</v>
      </c>
      <c r="B81" s="34" t="s">
        <v>36</v>
      </c>
      <c r="C81" s="49" t="s">
        <v>12</v>
      </c>
      <c r="D81" s="49">
        <v>7</v>
      </c>
      <c r="E81" s="49" t="s">
        <v>2</v>
      </c>
      <c r="F81" s="49" t="s">
        <v>3</v>
      </c>
      <c r="G81" s="97"/>
      <c r="H81" s="97"/>
      <c r="I81" s="97"/>
      <c r="J81" s="50">
        <f>SUM(J82)</f>
        <v>300</v>
      </c>
      <c r="K81" s="50">
        <f t="shared" ref="K81:L83" si="29">SUM(K82)</f>
        <v>300</v>
      </c>
      <c r="L81" s="26">
        <f t="shared" si="29"/>
        <v>300</v>
      </c>
    </row>
    <row r="82" spans="1:12" s="8" customFormat="1" ht="75">
      <c r="A82" s="27" t="s">
        <v>274</v>
      </c>
      <c r="B82" s="51" t="s">
        <v>273</v>
      </c>
      <c r="C82" s="52" t="s">
        <v>12</v>
      </c>
      <c r="D82" s="52">
        <v>7</v>
      </c>
      <c r="E82" s="52" t="s">
        <v>7</v>
      </c>
      <c r="F82" s="52" t="s">
        <v>3</v>
      </c>
      <c r="G82" s="98"/>
      <c r="H82" s="98"/>
      <c r="I82" s="98"/>
      <c r="J82" s="54">
        <f>SUM(J83)</f>
        <v>300</v>
      </c>
      <c r="K82" s="54">
        <f t="shared" si="29"/>
        <v>300</v>
      </c>
      <c r="L82" s="37">
        <f t="shared" si="29"/>
        <v>300</v>
      </c>
    </row>
    <row r="83" spans="1:12" s="9" customFormat="1" ht="17.25">
      <c r="A83" s="30"/>
      <c r="B83" s="32" t="s">
        <v>27</v>
      </c>
      <c r="C83" s="55" t="s">
        <v>12</v>
      </c>
      <c r="D83" s="55">
        <v>7</v>
      </c>
      <c r="E83" s="55" t="s">
        <v>7</v>
      </c>
      <c r="F83" s="55">
        <v>80280</v>
      </c>
      <c r="G83" s="96"/>
      <c r="H83" s="96"/>
      <c r="I83" s="96"/>
      <c r="J83" s="57">
        <f>SUM(J84)</f>
        <v>300</v>
      </c>
      <c r="K83" s="57">
        <f t="shared" si="29"/>
        <v>300</v>
      </c>
      <c r="L83" s="29">
        <f t="shared" si="29"/>
        <v>300</v>
      </c>
    </row>
    <row r="84" spans="1:12" s="9" customFormat="1" ht="17.25">
      <c r="A84" s="30"/>
      <c r="B84" s="32" t="s">
        <v>233</v>
      </c>
      <c r="C84" s="55" t="s">
        <v>12</v>
      </c>
      <c r="D84" s="55" t="s">
        <v>207</v>
      </c>
      <c r="E84" s="55" t="s">
        <v>7</v>
      </c>
      <c r="F84" s="55" t="s">
        <v>239</v>
      </c>
      <c r="G84" s="69" t="s">
        <v>234</v>
      </c>
      <c r="H84" s="69" t="s">
        <v>52</v>
      </c>
      <c r="I84" s="69" t="s">
        <v>52</v>
      </c>
      <c r="J84" s="57">
        <v>300</v>
      </c>
      <c r="K84" s="57">
        <v>300</v>
      </c>
      <c r="L84" s="29">
        <v>300</v>
      </c>
    </row>
    <row r="85" spans="1:12" s="7" customFormat="1" ht="37.5">
      <c r="A85" s="25" t="s">
        <v>188</v>
      </c>
      <c r="B85" s="34" t="s">
        <v>38</v>
      </c>
      <c r="C85" s="49" t="s">
        <v>12</v>
      </c>
      <c r="D85" s="49" t="s">
        <v>37</v>
      </c>
      <c r="E85" s="49" t="s">
        <v>2</v>
      </c>
      <c r="F85" s="49" t="s">
        <v>3</v>
      </c>
      <c r="G85" s="99"/>
      <c r="H85" s="99"/>
      <c r="I85" s="99"/>
      <c r="J85" s="50">
        <f>+J86+J89+J92+J95+J98</f>
        <v>33617.599999999999</v>
      </c>
      <c r="K85" s="50">
        <f t="shared" ref="K85:L85" si="30">+K86+K89+K92+K95+K98</f>
        <v>42959.7</v>
      </c>
      <c r="L85" s="26">
        <f t="shared" si="30"/>
        <v>44278.400000000001</v>
      </c>
    </row>
    <row r="86" spans="1:12" s="8" customFormat="1" ht="56.25">
      <c r="A86" s="27" t="s">
        <v>189</v>
      </c>
      <c r="B86" s="51" t="s">
        <v>39</v>
      </c>
      <c r="C86" s="52" t="s">
        <v>12</v>
      </c>
      <c r="D86" s="52" t="s">
        <v>37</v>
      </c>
      <c r="E86" s="52" t="s">
        <v>1</v>
      </c>
      <c r="F86" s="52" t="s">
        <v>3</v>
      </c>
      <c r="G86" s="98"/>
      <c r="H86" s="98"/>
      <c r="I86" s="98"/>
      <c r="J86" s="54">
        <f>SUM(J87)</f>
        <v>1318.6</v>
      </c>
      <c r="K86" s="54">
        <f t="shared" ref="K86:L87" si="31">SUM(K87)</f>
        <v>1551.7</v>
      </c>
      <c r="L86" s="37">
        <f t="shared" si="31"/>
        <v>1382.4</v>
      </c>
    </row>
    <row r="87" spans="1:12" s="9" customFormat="1" ht="33">
      <c r="A87" s="30"/>
      <c r="B87" s="32" t="s">
        <v>41</v>
      </c>
      <c r="C87" s="55" t="s">
        <v>12</v>
      </c>
      <c r="D87" s="55" t="s">
        <v>37</v>
      </c>
      <c r="E87" s="55" t="s">
        <v>1</v>
      </c>
      <c r="F87" s="55" t="s">
        <v>40</v>
      </c>
      <c r="G87" s="96"/>
      <c r="H87" s="96"/>
      <c r="I87" s="96"/>
      <c r="J87" s="57">
        <f>SUM(J88)</f>
        <v>1318.6</v>
      </c>
      <c r="K87" s="57">
        <f t="shared" si="31"/>
        <v>1551.7</v>
      </c>
      <c r="L87" s="29">
        <f t="shared" si="31"/>
        <v>1382.4</v>
      </c>
    </row>
    <row r="88" spans="1:12" s="9" customFormat="1" ht="17.25">
      <c r="A88" s="30"/>
      <c r="B88" s="32" t="s">
        <v>242</v>
      </c>
      <c r="C88" s="55" t="s">
        <v>12</v>
      </c>
      <c r="D88" s="55" t="s">
        <v>37</v>
      </c>
      <c r="E88" s="55" t="s">
        <v>1</v>
      </c>
      <c r="F88" s="55" t="s">
        <v>40</v>
      </c>
      <c r="G88" s="69" t="s">
        <v>241</v>
      </c>
      <c r="H88" s="69" t="s">
        <v>97</v>
      </c>
      <c r="I88" s="69" t="s">
        <v>28</v>
      </c>
      <c r="J88" s="57">
        <v>1318.6</v>
      </c>
      <c r="K88" s="57">
        <v>1551.7</v>
      </c>
      <c r="L88" s="29">
        <v>1382.4</v>
      </c>
    </row>
    <row r="89" spans="1:12" s="8" customFormat="1" ht="37.5">
      <c r="A89" s="27" t="s">
        <v>190</v>
      </c>
      <c r="B89" s="51" t="s">
        <v>42</v>
      </c>
      <c r="C89" s="52" t="s">
        <v>12</v>
      </c>
      <c r="D89" s="52" t="s">
        <v>37</v>
      </c>
      <c r="E89" s="52" t="s">
        <v>28</v>
      </c>
      <c r="F89" s="52" t="s">
        <v>3</v>
      </c>
      <c r="G89" s="98"/>
      <c r="H89" s="98"/>
      <c r="I89" s="98"/>
      <c r="J89" s="54">
        <f>SUM(J90)</f>
        <v>7046</v>
      </c>
      <c r="K89" s="54">
        <f t="shared" ref="K89:L90" si="32">SUM(K90)</f>
        <v>7328</v>
      </c>
      <c r="L89" s="37">
        <f t="shared" si="32"/>
        <v>7621</v>
      </c>
    </row>
    <row r="90" spans="1:12" s="9" customFormat="1" ht="17.25">
      <c r="A90" s="30"/>
      <c r="B90" s="32" t="s">
        <v>44</v>
      </c>
      <c r="C90" s="55" t="s">
        <v>12</v>
      </c>
      <c r="D90" s="55" t="s">
        <v>37</v>
      </c>
      <c r="E90" s="55" t="s">
        <v>28</v>
      </c>
      <c r="F90" s="55" t="s">
        <v>43</v>
      </c>
      <c r="G90" s="96"/>
      <c r="H90" s="96"/>
      <c r="I90" s="96"/>
      <c r="J90" s="57">
        <f>SUM(J91)</f>
        <v>7046</v>
      </c>
      <c r="K90" s="57">
        <f t="shared" si="32"/>
        <v>7328</v>
      </c>
      <c r="L90" s="29">
        <f t="shared" si="32"/>
        <v>7621</v>
      </c>
    </row>
    <row r="91" spans="1:12" s="9" customFormat="1" ht="17.25">
      <c r="A91" s="30"/>
      <c r="B91" s="32" t="s">
        <v>242</v>
      </c>
      <c r="C91" s="55" t="s">
        <v>12</v>
      </c>
      <c r="D91" s="55" t="s">
        <v>37</v>
      </c>
      <c r="E91" s="55" t="s">
        <v>28</v>
      </c>
      <c r="F91" s="55" t="s">
        <v>43</v>
      </c>
      <c r="G91" s="69" t="s">
        <v>241</v>
      </c>
      <c r="H91" s="69" t="s">
        <v>97</v>
      </c>
      <c r="I91" s="69" t="s">
        <v>28</v>
      </c>
      <c r="J91" s="57">
        <v>7046</v>
      </c>
      <c r="K91" s="57">
        <v>7328</v>
      </c>
      <c r="L91" s="29">
        <v>7621</v>
      </c>
    </row>
    <row r="92" spans="1:12" s="8" customFormat="1" ht="37.5">
      <c r="A92" s="27" t="s">
        <v>191</v>
      </c>
      <c r="B92" s="51" t="s">
        <v>46</v>
      </c>
      <c r="C92" s="52" t="s">
        <v>12</v>
      </c>
      <c r="D92" s="52" t="s">
        <v>37</v>
      </c>
      <c r="E92" s="52" t="s">
        <v>45</v>
      </c>
      <c r="F92" s="52" t="s">
        <v>3</v>
      </c>
      <c r="G92" s="98"/>
      <c r="H92" s="98"/>
      <c r="I92" s="98"/>
      <c r="J92" s="54">
        <f>SUM(J93)</f>
        <v>7500</v>
      </c>
      <c r="K92" s="54">
        <f t="shared" ref="K92:L93" si="33">SUM(K93)</f>
        <v>7838</v>
      </c>
      <c r="L92" s="37">
        <f t="shared" si="33"/>
        <v>8149</v>
      </c>
    </row>
    <row r="93" spans="1:12" s="9" customFormat="1" ht="33">
      <c r="A93" s="30"/>
      <c r="B93" s="32" t="s">
        <v>48</v>
      </c>
      <c r="C93" s="55" t="s">
        <v>12</v>
      </c>
      <c r="D93" s="55" t="s">
        <v>37</v>
      </c>
      <c r="E93" s="55" t="s">
        <v>45</v>
      </c>
      <c r="F93" s="55" t="s">
        <v>47</v>
      </c>
      <c r="G93" s="96"/>
      <c r="H93" s="96"/>
      <c r="I93" s="96"/>
      <c r="J93" s="57">
        <f>SUM(J94)</f>
        <v>7500</v>
      </c>
      <c r="K93" s="57">
        <f t="shared" si="33"/>
        <v>7838</v>
      </c>
      <c r="L93" s="29">
        <f t="shared" si="33"/>
        <v>8149</v>
      </c>
    </row>
    <row r="94" spans="1:12" s="9" customFormat="1" ht="17.25">
      <c r="A94" s="30"/>
      <c r="B94" s="32" t="s">
        <v>242</v>
      </c>
      <c r="C94" s="55" t="s">
        <v>12</v>
      </c>
      <c r="D94" s="55" t="s">
        <v>37</v>
      </c>
      <c r="E94" s="55" t="s">
        <v>45</v>
      </c>
      <c r="F94" s="55" t="s">
        <v>47</v>
      </c>
      <c r="G94" s="69" t="s">
        <v>241</v>
      </c>
      <c r="H94" s="69" t="s">
        <v>97</v>
      </c>
      <c r="I94" s="69" t="s">
        <v>28</v>
      </c>
      <c r="J94" s="57">
        <v>7500</v>
      </c>
      <c r="K94" s="57">
        <v>7838</v>
      </c>
      <c r="L94" s="29">
        <v>8149</v>
      </c>
    </row>
    <row r="95" spans="1:12" s="9" customFormat="1" ht="37.5">
      <c r="A95" s="27" t="s">
        <v>192</v>
      </c>
      <c r="B95" s="51" t="s">
        <v>49</v>
      </c>
      <c r="C95" s="52" t="s">
        <v>12</v>
      </c>
      <c r="D95" s="52" t="s">
        <v>37</v>
      </c>
      <c r="E95" s="52" t="s">
        <v>8</v>
      </c>
      <c r="F95" s="52" t="s">
        <v>3</v>
      </c>
      <c r="G95" s="98"/>
      <c r="H95" s="98"/>
      <c r="I95" s="98"/>
      <c r="J95" s="54">
        <f>SUM(J96)</f>
        <v>13786</v>
      </c>
      <c r="K95" s="54">
        <f t="shared" ref="K95:L96" si="34">SUM(K96)</f>
        <v>22111</v>
      </c>
      <c r="L95" s="37">
        <f t="shared" si="34"/>
        <v>22995</v>
      </c>
    </row>
    <row r="96" spans="1:12" s="9" customFormat="1" ht="17.25">
      <c r="A96" s="30"/>
      <c r="B96" s="32" t="s">
        <v>51</v>
      </c>
      <c r="C96" s="55" t="s">
        <v>12</v>
      </c>
      <c r="D96" s="55" t="s">
        <v>37</v>
      </c>
      <c r="E96" s="55" t="s">
        <v>8</v>
      </c>
      <c r="F96" s="55" t="s">
        <v>50</v>
      </c>
      <c r="G96" s="96"/>
      <c r="H96" s="96"/>
      <c r="I96" s="96"/>
      <c r="J96" s="57">
        <f>SUM(J97)</f>
        <v>13786</v>
      </c>
      <c r="K96" s="57">
        <f t="shared" si="34"/>
        <v>22111</v>
      </c>
      <c r="L96" s="29">
        <f t="shared" si="34"/>
        <v>22995</v>
      </c>
    </row>
    <row r="97" spans="1:12" s="9" customFormat="1" ht="17.25">
      <c r="A97" s="30"/>
      <c r="B97" s="32" t="s">
        <v>242</v>
      </c>
      <c r="C97" s="55" t="s">
        <v>12</v>
      </c>
      <c r="D97" s="55" t="s">
        <v>37</v>
      </c>
      <c r="E97" s="55" t="s">
        <v>8</v>
      </c>
      <c r="F97" s="55" t="s">
        <v>50</v>
      </c>
      <c r="G97" s="69" t="s">
        <v>241</v>
      </c>
      <c r="H97" s="69" t="s">
        <v>97</v>
      </c>
      <c r="I97" s="69" t="s">
        <v>28</v>
      </c>
      <c r="J97" s="57">
        <v>13786</v>
      </c>
      <c r="K97" s="57">
        <v>22111</v>
      </c>
      <c r="L97" s="29">
        <v>22995</v>
      </c>
    </row>
    <row r="98" spans="1:12" s="8" customFormat="1" ht="93.75">
      <c r="A98" s="27" t="s">
        <v>193</v>
      </c>
      <c r="B98" s="58" t="s">
        <v>295</v>
      </c>
      <c r="C98" s="52" t="s">
        <v>12</v>
      </c>
      <c r="D98" s="52" t="s">
        <v>37</v>
      </c>
      <c r="E98" s="52" t="s">
        <v>54</v>
      </c>
      <c r="F98" s="52" t="s">
        <v>3</v>
      </c>
      <c r="G98" s="98"/>
      <c r="H98" s="98"/>
      <c r="I98" s="98"/>
      <c r="J98" s="54">
        <f>SUM(J99)</f>
        <v>3967</v>
      </c>
      <c r="K98" s="54">
        <f t="shared" ref="K98:L99" si="35">SUM(K99)</f>
        <v>4131</v>
      </c>
      <c r="L98" s="37">
        <f t="shared" si="35"/>
        <v>4131</v>
      </c>
    </row>
    <row r="99" spans="1:12" s="9" customFormat="1" ht="66">
      <c r="A99" s="30"/>
      <c r="B99" s="32" t="s">
        <v>296</v>
      </c>
      <c r="C99" s="55" t="s">
        <v>12</v>
      </c>
      <c r="D99" s="55" t="s">
        <v>37</v>
      </c>
      <c r="E99" s="55" t="s">
        <v>54</v>
      </c>
      <c r="F99" s="55" t="s">
        <v>297</v>
      </c>
      <c r="G99" s="96"/>
      <c r="H99" s="96"/>
      <c r="I99" s="96"/>
      <c r="J99" s="57">
        <f>SUM(J100)</f>
        <v>3967</v>
      </c>
      <c r="K99" s="57">
        <f t="shared" si="35"/>
        <v>4131</v>
      </c>
      <c r="L99" s="29">
        <f t="shared" si="35"/>
        <v>4131</v>
      </c>
    </row>
    <row r="100" spans="1:12" s="9" customFormat="1" ht="17.25">
      <c r="A100" s="30"/>
      <c r="B100" s="32" t="s">
        <v>242</v>
      </c>
      <c r="C100" s="55" t="s">
        <v>12</v>
      </c>
      <c r="D100" s="55" t="s">
        <v>37</v>
      </c>
      <c r="E100" s="55" t="s">
        <v>54</v>
      </c>
      <c r="F100" s="55" t="s">
        <v>297</v>
      </c>
      <c r="G100" s="69" t="s">
        <v>241</v>
      </c>
      <c r="H100" s="69" t="s">
        <v>97</v>
      </c>
      <c r="I100" s="69" t="s">
        <v>28</v>
      </c>
      <c r="J100" s="57">
        <v>3967</v>
      </c>
      <c r="K100" s="57">
        <v>4131</v>
      </c>
      <c r="L100" s="29">
        <v>4131</v>
      </c>
    </row>
    <row r="101" spans="1:12" s="2" customFormat="1" ht="37.5">
      <c r="A101" s="23" t="s">
        <v>105</v>
      </c>
      <c r="B101" s="39" t="s">
        <v>56</v>
      </c>
      <c r="C101" s="46" t="s">
        <v>7</v>
      </c>
      <c r="D101" s="46" t="s">
        <v>55</v>
      </c>
      <c r="E101" s="46" t="s">
        <v>2</v>
      </c>
      <c r="F101" s="46" t="s">
        <v>3</v>
      </c>
      <c r="G101" s="97"/>
      <c r="H101" s="97"/>
      <c r="I101" s="97"/>
      <c r="J101" s="48">
        <f>SUM(J102)</f>
        <v>11339</v>
      </c>
      <c r="K101" s="48">
        <f t="shared" ref="K101:L101" si="36">SUM(K102)</f>
        <v>11369</v>
      </c>
      <c r="L101" s="24">
        <f t="shared" si="36"/>
        <v>11439</v>
      </c>
    </row>
    <row r="102" spans="1:12" s="2" customFormat="1">
      <c r="A102" s="25" t="s">
        <v>194</v>
      </c>
      <c r="B102" s="34" t="s">
        <v>58</v>
      </c>
      <c r="C102" s="49" t="s">
        <v>7</v>
      </c>
      <c r="D102" s="49" t="s">
        <v>57</v>
      </c>
      <c r="E102" s="49" t="s">
        <v>2</v>
      </c>
      <c r="F102" s="49" t="s">
        <v>3</v>
      </c>
      <c r="G102" s="97"/>
      <c r="H102" s="97"/>
      <c r="I102" s="97"/>
      <c r="J102" s="50">
        <f>SUM(J103+J106+J109+J112+J115)</f>
        <v>11339</v>
      </c>
      <c r="K102" s="50">
        <f t="shared" ref="K102:L102" si="37">SUM(K103+K106+K109+K112+K115)</f>
        <v>11369</v>
      </c>
      <c r="L102" s="26">
        <f t="shared" si="37"/>
        <v>11439</v>
      </c>
    </row>
    <row r="103" spans="1:12" s="8" customFormat="1">
      <c r="A103" s="27" t="s">
        <v>195</v>
      </c>
      <c r="B103" s="51" t="s">
        <v>59</v>
      </c>
      <c r="C103" s="52" t="s">
        <v>7</v>
      </c>
      <c r="D103" s="52" t="s">
        <v>57</v>
      </c>
      <c r="E103" s="52" t="s">
        <v>1</v>
      </c>
      <c r="F103" s="52" t="s">
        <v>3</v>
      </c>
      <c r="G103" s="98"/>
      <c r="H103" s="98"/>
      <c r="I103" s="98"/>
      <c r="J103" s="54">
        <f>SUM(J104)</f>
        <v>7000</v>
      </c>
      <c r="K103" s="54">
        <f t="shared" ref="K103:L104" si="38">SUM(K104)</f>
        <v>7000</v>
      </c>
      <c r="L103" s="37">
        <f t="shared" si="38"/>
        <v>7000</v>
      </c>
    </row>
    <row r="104" spans="1:12" s="9" customFormat="1" ht="33">
      <c r="A104" s="28"/>
      <c r="B104" s="32" t="s">
        <v>61</v>
      </c>
      <c r="C104" s="55" t="s">
        <v>7</v>
      </c>
      <c r="D104" s="55" t="s">
        <v>57</v>
      </c>
      <c r="E104" s="55" t="s">
        <v>1</v>
      </c>
      <c r="F104" s="55" t="s">
        <v>60</v>
      </c>
      <c r="G104" s="96"/>
      <c r="H104" s="96"/>
      <c r="I104" s="96"/>
      <c r="J104" s="57">
        <f>SUM(J105)</f>
        <v>7000</v>
      </c>
      <c r="K104" s="57">
        <f t="shared" si="38"/>
        <v>7000</v>
      </c>
      <c r="L104" s="29">
        <f t="shared" si="38"/>
        <v>7000</v>
      </c>
    </row>
    <row r="105" spans="1:12" s="9" customFormat="1" ht="17.25">
      <c r="A105" s="28"/>
      <c r="B105" s="32" t="s">
        <v>242</v>
      </c>
      <c r="C105" s="55" t="s">
        <v>7</v>
      </c>
      <c r="D105" s="55" t="s">
        <v>57</v>
      </c>
      <c r="E105" s="55" t="s">
        <v>1</v>
      </c>
      <c r="F105" s="55" t="s">
        <v>60</v>
      </c>
      <c r="G105" s="69" t="s">
        <v>241</v>
      </c>
      <c r="H105" s="69" t="s">
        <v>97</v>
      </c>
      <c r="I105" s="69" t="s">
        <v>1</v>
      </c>
      <c r="J105" s="57">
        <v>7000</v>
      </c>
      <c r="K105" s="57">
        <v>7000</v>
      </c>
      <c r="L105" s="29">
        <v>7000</v>
      </c>
    </row>
    <row r="106" spans="1:12" s="8" customFormat="1" ht="37.5">
      <c r="A106" s="27" t="s">
        <v>196</v>
      </c>
      <c r="B106" s="51" t="s">
        <v>62</v>
      </c>
      <c r="C106" s="52" t="s">
        <v>7</v>
      </c>
      <c r="D106" s="52" t="s">
        <v>57</v>
      </c>
      <c r="E106" s="52" t="s">
        <v>12</v>
      </c>
      <c r="F106" s="52" t="s">
        <v>3</v>
      </c>
      <c r="G106" s="98"/>
      <c r="H106" s="98"/>
      <c r="I106" s="98"/>
      <c r="J106" s="54">
        <f>SUM(J107)</f>
        <v>500</v>
      </c>
      <c r="K106" s="54">
        <f t="shared" ref="K106:L107" si="39">SUM(K107)</f>
        <v>500</v>
      </c>
      <c r="L106" s="37">
        <f t="shared" si="39"/>
        <v>500</v>
      </c>
    </row>
    <row r="107" spans="1:12" s="9" customFormat="1" ht="17.25">
      <c r="A107" s="28"/>
      <c r="B107" s="32" t="s">
        <v>64</v>
      </c>
      <c r="C107" s="55" t="s">
        <v>7</v>
      </c>
      <c r="D107" s="55" t="s">
        <v>57</v>
      </c>
      <c r="E107" s="55" t="s">
        <v>12</v>
      </c>
      <c r="F107" s="55" t="s">
        <v>63</v>
      </c>
      <c r="G107" s="96"/>
      <c r="H107" s="96"/>
      <c r="I107" s="96"/>
      <c r="J107" s="57">
        <f>SUM(J108)</f>
        <v>500</v>
      </c>
      <c r="K107" s="57">
        <f t="shared" si="39"/>
        <v>500</v>
      </c>
      <c r="L107" s="29">
        <f t="shared" si="39"/>
        <v>500</v>
      </c>
    </row>
    <row r="108" spans="1:12" s="9" customFormat="1" ht="17.25">
      <c r="A108" s="28"/>
      <c r="B108" s="32" t="s">
        <v>242</v>
      </c>
      <c r="C108" s="55" t="s">
        <v>7</v>
      </c>
      <c r="D108" s="55" t="s">
        <v>57</v>
      </c>
      <c r="E108" s="55" t="s">
        <v>12</v>
      </c>
      <c r="F108" s="55" t="s">
        <v>63</v>
      </c>
      <c r="G108" s="69" t="s">
        <v>241</v>
      </c>
      <c r="H108" s="69" t="s">
        <v>97</v>
      </c>
      <c r="I108" s="69" t="s">
        <v>7</v>
      </c>
      <c r="J108" s="57">
        <v>500</v>
      </c>
      <c r="K108" s="57">
        <v>500</v>
      </c>
      <c r="L108" s="29">
        <v>500</v>
      </c>
    </row>
    <row r="109" spans="1:12" s="8" customFormat="1" ht="37.5">
      <c r="A109" s="27" t="s">
        <v>197</v>
      </c>
      <c r="B109" s="51" t="s">
        <v>65</v>
      </c>
      <c r="C109" s="52" t="s">
        <v>7</v>
      </c>
      <c r="D109" s="52" t="s">
        <v>57</v>
      </c>
      <c r="E109" s="52" t="s">
        <v>7</v>
      </c>
      <c r="F109" s="52" t="s">
        <v>3</v>
      </c>
      <c r="G109" s="98"/>
      <c r="H109" s="98"/>
      <c r="I109" s="98"/>
      <c r="J109" s="54">
        <f>SUM(J110)</f>
        <v>1750</v>
      </c>
      <c r="K109" s="54">
        <f t="shared" ref="K109:L110" si="40">SUM(K110)</f>
        <v>1780</v>
      </c>
      <c r="L109" s="37">
        <f t="shared" si="40"/>
        <v>1850</v>
      </c>
    </row>
    <row r="110" spans="1:12" s="9" customFormat="1" ht="33">
      <c r="A110" s="28"/>
      <c r="B110" s="32" t="s">
        <v>67</v>
      </c>
      <c r="C110" s="55" t="s">
        <v>7</v>
      </c>
      <c r="D110" s="55" t="s">
        <v>57</v>
      </c>
      <c r="E110" s="55" t="s">
        <v>7</v>
      </c>
      <c r="F110" s="55" t="s">
        <v>66</v>
      </c>
      <c r="G110" s="96"/>
      <c r="H110" s="96"/>
      <c r="I110" s="96"/>
      <c r="J110" s="57">
        <f>SUM(J111)</f>
        <v>1750</v>
      </c>
      <c r="K110" s="57">
        <f t="shared" si="40"/>
        <v>1780</v>
      </c>
      <c r="L110" s="29">
        <f t="shared" si="40"/>
        <v>1850</v>
      </c>
    </row>
    <row r="111" spans="1:12" s="9" customFormat="1" ht="17.25">
      <c r="A111" s="28"/>
      <c r="B111" s="32" t="s">
        <v>242</v>
      </c>
      <c r="C111" s="55" t="s">
        <v>7</v>
      </c>
      <c r="D111" s="55" t="s">
        <v>57</v>
      </c>
      <c r="E111" s="55" t="s">
        <v>7</v>
      </c>
      <c r="F111" s="55" t="s">
        <v>66</v>
      </c>
      <c r="G111" s="69" t="s">
        <v>241</v>
      </c>
      <c r="H111" s="69" t="s">
        <v>97</v>
      </c>
      <c r="I111" s="69" t="s">
        <v>7</v>
      </c>
      <c r="J111" s="57">
        <v>1750</v>
      </c>
      <c r="K111" s="57">
        <v>1780</v>
      </c>
      <c r="L111" s="29">
        <v>1850</v>
      </c>
    </row>
    <row r="112" spans="1:12" s="8" customFormat="1" ht="37.5">
      <c r="A112" s="27" t="s">
        <v>198</v>
      </c>
      <c r="B112" s="51" t="s">
        <v>68</v>
      </c>
      <c r="C112" s="52" t="s">
        <v>7</v>
      </c>
      <c r="D112" s="52" t="s">
        <v>57</v>
      </c>
      <c r="E112" s="52" t="s">
        <v>28</v>
      </c>
      <c r="F112" s="52" t="s">
        <v>3</v>
      </c>
      <c r="G112" s="98"/>
      <c r="H112" s="98"/>
      <c r="I112" s="98"/>
      <c r="J112" s="54">
        <f>SUM(J113)</f>
        <v>1873</v>
      </c>
      <c r="K112" s="54">
        <f t="shared" ref="K112:L113" si="41">SUM(K113)</f>
        <v>1873</v>
      </c>
      <c r="L112" s="37">
        <f t="shared" si="41"/>
        <v>1873</v>
      </c>
    </row>
    <row r="113" spans="1:12" s="9" customFormat="1" ht="33">
      <c r="A113" s="28"/>
      <c r="B113" s="32" t="s">
        <v>70</v>
      </c>
      <c r="C113" s="55" t="s">
        <v>7</v>
      </c>
      <c r="D113" s="55" t="s">
        <v>57</v>
      </c>
      <c r="E113" s="55" t="s">
        <v>28</v>
      </c>
      <c r="F113" s="55" t="s">
        <v>69</v>
      </c>
      <c r="G113" s="96"/>
      <c r="H113" s="96"/>
      <c r="I113" s="96"/>
      <c r="J113" s="57">
        <f>SUM(J114)</f>
        <v>1873</v>
      </c>
      <c r="K113" s="57">
        <f t="shared" si="41"/>
        <v>1873</v>
      </c>
      <c r="L113" s="29">
        <f t="shared" si="41"/>
        <v>1873</v>
      </c>
    </row>
    <row r="114" spans="1:12" s="9" customFormat="1" ht="17.25">
      <c r="A114" s="28"/>
      <c r="B114" s="32" t="s">
        <v>242</v>
      </c>
      <c r="C114" s="55" t="s">
        <v>7</v>
      </c>
      <c r="D114" s="55" t="s">
        <v>57</v>
      </c>
      <c r="E114" s="55" t="s">
        <v>28</v>
      </c>
      <c r="F114" s="55" t="s">
        <v>69</v>
      </c>
      <c r="G114" s="69" t="s">
        <v>241</v>
      </c>
      <c r="H114" s="69" t="s">
        <v>97</v>
      </c>
      <c r="I114" s="69" t="s">
        <v>7</v>
      </c>
      <c r="J114" s="57">
        <v>1873</v>
      </c>
      <c r="K114" s="57">
        <v>1873</v>
      </c>
      <c r="L114" s="29">
        <v>1873</v>
      </c>
    </row>
    <row r="115" spans="1:12" s="8" customFormat="1" ht="37.5">
      <c r="A115" s="27" t="s">
        <v>199</v>
      </c>
      <c r="B115" s="51" t="s">
        <v>71</v>
      </c>
      <c r="C115" s="52" t="s">
        <v>7</v>
      </c>
      <c r="D115" s="52" t="s">
        <v>57</v>
      </c>
      <c r="E115" s="52" t="s">
        <v>45</v>
      </c>
      <c r="F115" s="52" t="s">
        <v>3</v>
      </c>
      <c r="G115" s="98"/>
      <c r="H115" s="98"/>
      <c r="I115" s="98"/>
      <c r="J115" s="54">
        <f>SUM(J116)</f>
        <v>216</v>
      </c>
      <c r="K115" s="54">
        <f t="shared" ref="K115:L116" si="42">SUM(K116)</f>
        <v>216</v>
      </c>
      <c r="L115" s="37">
        <f t="shared" si="42"/>
        <v>216</v>
      </c>
    </row>
    <row r="116" spans="1:12" s="9" customFormat="1" ht="17.25">
      <c r="A116" s="28"/>
      <c r="B116" s="32" t="s">
        <v>73</v>
      </c>
      <c r="C116" s="55" t="s">
        <v>7</v>
      </c>
      <c r="D116" s="55" t="s">
        <v>57</v>
      </c>
      <c r="E116" s="55" t="s">
        <v>45</v>
      </c>
      <c r="F116" s="55" t="s">
        <v>72</v>
      </c>
      <c r="G116" s="96"/>
      <c r="H116" s="96"/>
      <c r="I116" s="96"/>
      <c r="J116" s="57">
        <f>SUM(J117)</f>
        <v>216</v>
      </c>
      <c r="K116" s="57">
        <f t="shared" si="42"/>
        <v>216</v>
      </c>
      <c r="L116" s="29">
        <f t="shared" si="42"/>
        <v>216</v>
      </c>
    </row>
    <row r="117" spans="1:12" s="9" customFormat="1" ht="33">
      <c r="A117" s="28"/>
      <c r="B117" s="32" t="s">
        <v>244</v>
      </c>
      <c r="C117" s="55" t="s">
        <v>7</v>
      </c>
      <c r="D117" s="55" t="s">
        <v>57</v>
      </c>
      <c r="E117" s="55" t="s">
        <v>45</v>
      </c>
      <c r="F117" s="55" t="s">
        <v>72</v>
      </c>
      <c r="G117" s="69" t="s">
        <v>243</v>
      </c>
      <c r="H117" s="69" t="s">
        <v>97</v>
      </c>
      <c r="I117" s="69" t="s">
        <v>8</v>
      </c>
      <c r="J117" s="57">
        <v>216</v>
      </c>
      <c r="K117" s="57">
        <v>216</v>
      </c>
      <c r="L117" s="29">
        <v>216</v>
      </c>
    </row>
    <row r="118" spans="1:12" s="2" customFormat="1" ht="56.25">
      <c r="A118" s="23" t="s">
        <v>107</v>
      </c>
      <c r="B118" s="39" t="s">
        <v>74</v>
      </c>
      <c r="C118" s="46" t="s">
        <v>28</v>
      </c>
      <c r="D118" s="46" t="s">
        <v>55</v>
      </c>
      <c r="E118" s="46" t="s">
        <v>2</v>
      </c>
      <c r="F118" s="46" t="s">
        <v>3</v>
      </c>
      <c r="G118" s="97"/>
      <c r="H118" s="97"/>
      <c r="I118" s="97"/>
      <c r="J118" s="48">
        <f>SUM(J119)</f>
        <v>330</v>
      </c>
      <c r="K118" s="48">
        <f t="shared" ref="K118:L121" si="43">SUM(K119)</f>
        <v>330</v>
      </c>
      <c r="L118" s="24">
        <f t="shared" si="43"/>
        <v>330</v>
      </c>
    </row>
    <row r="119" spans="1:12" s="2" customFormat="1" ht="37.5">
      <c r="A119" s="25" t="s">
        <v>200</v>
      </c>
      <c r="B119" s="34" t="s">
        <v>75</v>
      </c>
      <c r="C119" s="49" t="s">
        <v>28</v>
      </c>
      <c r="D119" s="49" t="s">
        <v>57</v>
      </c>
      <c r="E119" s="49" t="s">
        <v>2</v>
      </c>
      <c r="F119" s="49" t="s">
        <v>3</v>
      </c>
      <c r="G119" s="97"/>
      <c r="H119" s="97"/>
      <c r="I119" s="97"/>
      <c r="J119" s="50">
        <f>SUM(J120)</f>
        <v>330</v>
      </c>
      <c r="K119" s="50">
        <f t="shared" si="43"/>
        <v>330</v>
      </c>
      <c r="L119" s="26">
        <f t="shared" si="43"/>
        <v>330</v>
      </c>
    </row>
    <row r="120" spans="1:12" s="8" customFormat="1" ht="56.25">
      <c r="A120" s="27" t="s">
        <v>201</v>
      </c>
      <c r="B120" s="51" t="s">
        <v>76</v>
      </c>
      <c r="C120" s="52" t="s">
        <v>28</v>
      </c>
      <c r="D120" s="52" t="s">
        <v>57</v>
      </c>
      <c r="E120" s="52" t="s">
        <v>1</v>
      </c>
      <c r="F120" s="52" t="s">
        <v>3</v>
      </c>
      <c r="G120" s="98"/>
      <c r="H120" s="98"/>
      <c r="I120" s="98"/>
      <c r="J120" s="54">
        <f>SUM(J121)</f>
        <v>330</v>
      </c>
      <c r="K120" s="54">
        <f t="shared" si="43"/>
        <v>330</v>
      </c>
      <c r="L120" s="37">
        <f t="shared" si="43"/>
        <v>330</v>
      </c>
    </row>
    <row r="121" spans="1:12" s="9" customFormat="1" ht="33">
      <c r="A121" s="31"/>
      <c r="B121" s="32" t="s">
        <v>78</v>
      </c>
      <c r="C121" s="55" t="s">
        <v>28</v>
      </c>
      <c r="D121" s="55" t="s">
        <v>57</v>
      </c>
      <c r="E121" s="55" t="s">
        <v>1</v>
      </c>
      <c r="F121" s="55" t="s">
        <v>77</v>
      </c>
      <c r="G121" s="96"/>
      <c r="H121" s="96"/>
      <c r="I121" s="96"/>
      <c r="J121" s="57">
        <f>SUM(J122)</f>
        <v>330</v>
      </c>
      <c r="K121" s="57">
        <f t="shared" si="43"/>
        <v>330</v>
      </c>
      <c r="L121" s="29">
        <f t="shared" si="43"/>
        <v>330</v>
      </c>
    </row>
    <row r="122" spans="1:12" s="9" customFormat="1" ht="17.25">
      <c r="A122" s="31"/>
      <c r="B122" s="32" t="s">
        <v>237</v>
      </c>
      <c r="C122" s="55" t="s">
        <v>28</v>
      </c>
      <c r="D122" s="55" t="s">
        <v>57</v>
      </c>
      <c r="E122" s="55" t="s">
        <v>1</v>
      </c>
      <c r="F122" s="55" t="s">
        <v>77</v>
      </c>
      <c r="G122" s="69" t="s">
        <v>238</v>
      </c>
      <c r="H122" s="69" t="s">
        <v>28</v>
      </c>
      <c r="I122" s="69" t="s">
        <v>109</v>
      </c>
      <c r="J122" s="57">
        <v>330</v>
      </c>
      <c r="K122" s="57">
        <v>330</v>
      </c>
      <c r="L122" s="29">
        <v>330</v>
      </c>
    </row>
    <row r="123" spans="1:12" s="2" customFormat="1" ht="93.75">
      <c r="A123" s="23" t="s">
        <v>30</v>
      </c>
      <c r="B123" s="39" t="s">
        <v>79</v>
      </c>
      <c r="C123" s="46" t="s">
        <v>45</v>
      </c>
      <c r="D123" s="46" t="s">
        <v>55</v>
      </c>
      <c r="E123" s="46" t="s">
        <v>2</v>
      </c>
      <c r="F123" s="46" t="s">
        <v>3</v>
      </c>
      <c r="G123" s="97"/>
      <c r="H123" s="97"/>
      <c r="I123" s="97"/>
      <c r="J123" s="48">
        <f>SUM(J124)</f>
        <v>5345</v>
      </c>
      <c r="K123" s="48">
        <f t="shared" ref="K123:L126" si="44">SUM(K124)</f>
        <v>5345</v>
      </c>
      <c r="L123" s="24">
        <f t="shared" si="44"/>
        <v>5345</v>
      </c>
    </row>
    <row r="124" spans="1:12" s="2" customFormat="1" ht="75">
      <c r="A124" s="25" t="s">
        <v>202</v>
      </c>
      <c r="B124" s="34" t="s">
        <v>80</v>
      </c>
      <c r="C124" s="72" t="s">
        <v>45</v>
      </c>
      <c r="D124" s="72" t="s">
        <v>57</v>
      </c>
      <c r="E124" s="72" t="s">
        <v>2</v>
      </c>
      <c r="F124" s="72" t="s">
        <v>3</v>
      </c>
      <c r="G124" s="97"/>
      <c r="H124" s="97"/>
      <c r="I124" s="97"/>
      <c r="J124" s="50">
        <f>SUM(J125)</f>
        <v>5345</v>
      </c>
      <c r="K124" s="50">
        <f t="shared" si="44"/>
        <v>5345</v>
      </c>
      <c r="L124" s="50">
        <f t="shared" si="44"/>
        <v>5345</v>
      </c>
    </row>
    <row r="125" spans="1:12" s="8" customFormat="1" ht="75">
      <c r="A125" s="27" t="s">
        <v>203</v>
      </c>
      <c r="B125" s="51" t="s">
        <v>81</v>
      </c>
      <c r="C125" s="71" t="s">
        <v>45</v>
      </c>
      <c r="D125" s="71" t="s">
        <v>57</v>
      </c>
      <c r="E125" s="71" t="s">
        <v>1</v>
      </c>
      <c r="F125" s="71" t="s">
        <v>3</v>
      </c>
      <c r="G125" s="98"/>
      <c r="H125" s="98"/>
      <c r="I125" s="98"/>
      <c r="J125" s="54">
        <f>SUM(J126)</f>
        <v>5345</v>
      </c>
      <c r="K125" s="54">
        <f t="shared" si="44"/>
        <v>5345</v>
      </c>
      <c r="L125" s="37">
        <f t="shared" si="44"/>
        <v>5345</v>
      </c>
    </row>
    <row r="126" spans="1:12" s="9" customFormat="1" ht="49.5">
      <c r="A126" s="28"/>
      <c r="B126" s="32" t="s">
        <v>83</v>
      </c>
      <c r="C126" s="69" t="s">
        <v>45</v>
      </c>
      <c r="D126" s="69" t="s">
        <v>57</v>
      </c>
      <c r="E126" s="69" t="s">
        <v>1</v>
      </c>
      <c r="F126" s="69" t="s">
        <v>82</v>
      </c>
      <c r="G126" s="96"/>
      <c r="H126" s="96"/>
      <c r="I126" s="96"/>
      <c r="J126" s="57">
        <f>SUM(J127)</f>
        <v>5345</v>
      </c>
      <c r="K126" s="57">
        <f t="shared" si="44"/>
        <v>5345</v>
      </c>
      <c r="L126" s="29">
        <f t="shared" si="44"/>
        <v>5345</v>
      </c>
    </row>
    <row r="127" spans="1:12" s="9" customFormat="1" ht="17.25">
      <c r="A127" s="28"/>
      <c r="B127" s="32" t="s">
        <v>246</v>
      </c>
      <c r="C127" s="69" t="s">
        <v>45</v>
      </c>
      <c r="D127" s="69" t="s">
        <v>57</v>
      </c>
      <c r="E127" s="69" t="s">
        <v>1</v>
      </c>
      <c r="F127" s="69" t="s">
        <v>82</v>
      </c>
      <c r="G127" s="69" t="s">
        <v>245</v>
      </c>
      <c r="H127" s="69" t="s">
        <v>7</v>
      </c>
      <c r="I127" s="69" t="s">
        <v>54</v>
      </c>
      <c r="J127" s="57">
        <v>5345</v>
      </c>
      <c r="K127" s="57">
        <v>5345</v>
      </c>
      <c r="L127" s="29">
        <v>5345</v>
      </c>
    </row>
    <row r="128" spans="1:12" s="2" customFormat="1" ht="37.5">
      <c r="A128" s="23" t="s">
        <v>204</v>
      </c>
      <c r="B128" s="39" t="s">
        <v>84</v>
      </c>
      <c r="C128" s="73" t="s">
        <v>8</v>
      </c>
      <c r="D128" s="73" t="s">
        <v>55</v>
      </c>
      <c r="E128" s="73" t="s">
        <v>2</v>
      </c>
      <c r="F128" s="73" t="s">
        <v>3</v>
      </c>
      <c r="G128" s="97"/>
      <c r="H128" s="97"/>
      <c r="I128" s="97"/>
      <c r="J128" s="48">
        <f>SUM(J129)</f>
        <v>1612</v>
      </c>
      <c r="K128" s="48">
        <f t="shared" ref="K128:L134" si="45">SUM(K129)</f>
        <v>1627</v>
      </c>
      <c r="L128" s="24">
        <f t="shared" si="45"/>
        <v>1642</v>
      </c>
    </row>
    <row r="129" spans="1:12" s="2" customFormat="1" ht="37.5">
      <c r="A129" s="25" t="s">
        <v>205</v>
      </c>
      <c r="B129" s="34" t="s">
        <v>86</v>
      </c>
      <c r="C129" s="72" t="s">
        <v>8</v>
      </c>
      <c r="D129" s="72" t="s">
        <v>57</v>
      </c>
      <c r="E129" s="72" t="s">
        <v>2</v>
      </c>
      <c r="F129" s="72" t="s">
        <v>85</v>
      </c>
      <c r="G129" s="97"/>
      <c r="H129" s="97"/>
      <c r="I129" s="97"/>
      <c r="J129" s="50">
        <f>SUM(J130+J133)</f>
        <v>1612</v>
      </c>
      <c r="K129" s="50">
        <f t="shared" ref="K129:L129" si="46">SUM(K130+K133)</f>
        <v>1627</v>
      </c>
      <c r="L129" s="50">
        <f t="shared" si="46"/>
        <v>1642</v>
      </c>
    </row>
    <row r="130" spans="1:12" s="8" customFormat="1" ht="93.75">
      <c r="A130" s="27" t="s">
        <v>206</v>
      </c>
      <c r="B130" s="51" t="s">
        <v>275</v>
      </c>
      <c r="C130" s="71" t="s">
        <v>8</v>
      </c>
      <c r="D130" s="71" t="s">
        <v>57</v>
      </c>
      <c r="E130" s="71" t="s">
        <v>1</v>
      </c>
      <c r="F130" s="71" t="s">
        <v>3</v>
      </c>
      <c r="G130" s="98"/>
      <c r="H130" s="98"/>
      <c r="I130" s="98"/>
      <c r="J130" s="54">
        <f>SUM(J131)</f>
        <v>1589</v>
      </c>
      <c r="K130" s="54">
        <f t="shared" si="45"/>
        <v>1604</v>
      </c>
      <c r="L130" s="37">
        <f t="shared" si="45"/>
        <v>1619</v>
      </c>
    </row>
    <row r="131" spans="1:12" s="9" customFormat="1" ht="17.25">
      <c r="A131" s="28"/>
      <c r="B131" s="32" t="s">
        <v>88</v>
      </c>
      <c r="C131" s="69" t="s">
        <v>8</v>
      </c>
      <c r="D131" s="69" t="s">
        <v>57</v>
      </c>
      <c r="E131" s="69" t="s">
        <v>1</v>
      </c>
      <c r="F131" s="69" t="s">
        <v>87</v>
      </c>
      <c r="G131" s="96"/>
      <c r="H131" s="96"/>
      <c r="I131" s="96"/>
      <c r="J131" s="57">
        <f>SUM(J132)</f>
        <v>1589</v>
      </c>
      <c r="K131" s="57">
        <f t="shared" si="45"/>
        <v>1604</v>
      </c>
      <c r="L131" s="29">
        <f t="shared" si="45"/>
        <v>1619</v>
      </c>
    </row>
    <row r="132" spans="1:12" s="9" customFormat="1" ht="17.25">
      <c r="A132" s="28"/>
      <c r="B132" s="32" t="s">
        <v>233</v>
      </c>
      <c r="C132" s="69" t="s">
        <v>8</v>
      </c>
      <c r="D132" s="69" t="s">
        <v>57</v>
      </c>
      <c r="E132" s="69" t="s">
        <v>1</v>
      </c>
      <c r="F132" s="69" t="s">
        <v>87</v>
      </c>
      <c r="G132" s="69" t="s">
        <v>234</v>
      </c>
      <c r="H132" s="69" t="s">
        <v>1</v>
      </c>
      <c r="I132" s="69" t="s">
        <v>112</v>
      </c>
      <c r="J132" s="57">
        <v>1589</v>
      </c>
      <c r="K132" s="57">
        <v>1604</v>
      </c>
      <c r="L132" s="29">
        <v>1619</v>
      </c>
    </row>
    <row r="133" spans="1:12" s="8" customFormat="1" ht="93.75">
      <c r="A133" s="27" t="s">
        <v>206</v>
      </c>
      <c r="B133" s="51" t="s">
        <v>365</v>
      </c>
      <c r="C133" s="91" t="s">
        <v>8</v>
      </c>
      <c r="D133" s="91" t="s">
        <v>57</v>
      </c>
      <c r="E133" s="91" t="s">
        <v>12</v>
      </c>
      <c r="F133" s="91" t="s">
        <v>3</v>
      </c>
      <c r="G133" s="98"/>
      <c r="H133" s="98"/>
      <c r="I133" s="98"/>
      <c r="J133" s="54">
        <f>SUM(J134)</f>
        <v>23</v>
      </c>
      <c r="K133" s="54">
        <f t="shared" si="45"/>
        <v>23</v>
      </c>
      <c r="L133" s="37">
        <f t="shared" si="45"/>
        <v>23</v>
      </c>
    </row>
    <row r="134" spans="1:12" s="9" customFormat="1" ht="33">
      <c r="A134" s="28"/>
      <c r="B134" s="32" t="s">
        <v>366</v>
      </c>
      <c r="C134" s="90" t="s">
        <v>8</v>
      </c>
      <c r="D134" s="90" t="s">
        <v>57</v>
      </c>
      <c r="E134" s="90" t="s">
        <v>12</v>
      </c>
      <c r="F134" s="90" t="s">
        <v>364</v>
      </c>
      <c r="G134" s="96"/>
      <c r="H134" s="96"/>
      <c r="I134" s="96"/>
      <c r="J134" s="57">
        <f>SUM(J135)</f>
        <v>23</v>
      </c>
      <c r="K134" s="57">
        <f t="shared" si="45"/>
        <v>23</v>
      </c>
      <c r="L134" s="29">
        <f t="shared" si="45"/>
        <v>23</v>
      </c>
    </row>
    <row r="135" spans="1:12" s="9" customFormat="1" ht="17.25">
      <c r="A135" s="28"/>
      <c r="B135" s="32" t="s">
        <v>246</v>
      </c>
      <c r="C135" s="90" t="s">
        <v>8</v>
      </c>
      <c r="D135" s="90" t="s">
        <v>57</v>
      </c>
      <c r="E135" s="90" t="s">
        <v>12</v>
      </c>
      <c r="F135" s="90" t="s">
        <v>364</v>
      </c>
      <c r="G135" s="90" t="s">
        <v>245</v>
      </c>
      <c r="H135" s="90" t="s">
        <v>28</v>
      </c>
      <c r="I135" s="90" t="s">
        <v>109</v>
      </c>
      <c r="J135" s="57">
        <v>23</v>
      </c>
      <c r="K135" s="57">
        <v>23</v>
      </c>
      <c r="L135" s="29">
        <v>23</v>
      </c>
    </row>
    <row r="136" spans="1:12" s="2" customFormat="1" ht="75">
      <c r="A136" s="23" t="s">
        <v>207</v>
      </c>
      <c r="B136" s="39" t="s">
        <v>90</v>
      </c>
      <c r="C136" s="73" t="s">
        <v>53</v>
      </c>
      <c r="D136" s="73" t="s">
        <v>55</v>
      </c>
      <c r="E136" s="73" t="s">
        <v>2</v>
      </c>
      <c r="F136" s="73" t="s">
        <v>3</v>
      </c>
      <c r="G136" s="97"/>
      <c r="H136" s="97"/>
      <c r="I136" s="97"/>
      <c r="J136" s="48">
        <f>SUM(J137+J141)</f>
        <v>16354.9</v>
      </c>
      <c r="K136" s="48">
        <f t="shared" ref="K136:L136" si="47">SUM(K137+K141)</f>
        <v>65984.600000000006</v>
      </c>
      <c r="L136" s="24">
        <f t="shared" si="47"/>
        <v>13629.2</v>
      </c>
    </row>
    <row r="137" spans="1:12" s="2" customFormat="1" ht="37.5">
      <c r="A137" s="25" t="s">
        <v>208</v>
      </c>
      <c r="B137" s="34" t="s">
        <v>91</v>
      </c>
      <c r="C137" s="72" t="s">
        <v>53</v>
      </c>
      <c r="D137" s="72" t="s">
        <v>57</v>
      </c>
      <c r="E137" s="72" t="s">
        <v>2</v>
      </c>
      <c r="F137" s="72" t="s">
        <v>3</v>
      </c>
      <c r="G137" s="97"/>
      <c r="H137" s="97"/>
      <c r="I137" s="97"/>
      <c r="J137" s="50">
        <f>SUM(J138)</f>
        <v>6585</v>
      </c>
      <c r="K137" s="50">
        <f t="shared" ref="K137:L139" si="48">SUM(K138)</f>
        <v>6585</v>
      </c>
      <c r="L137" s="26">
        <f t="shared" si="48"/>
        <v>6585</v>
      </c>
    </row>
    <row r="138" spans="1:12" s="8" customFormat="1">
      <c r="A138" s="27" t="s">
        <v>209</v>
      </c>
      <c r="B138" s="51" t="s">
        <v>302</v>
      </c>
      <c r="C138" s="71" t="s">
        <v>53</v>
      </c>
      <c r="D138" s="71" t="s">
        <v>57</v>
      </c>
      <c r="E138" s="71" t="s">
        <v>1</v>
      </c>
      <c r="F138" s="71" t="s">
        <v>3</v>
      </c>
      <c r="G138" s="98"/>
      <c r="H138" s="98"/>
      <c r="I138" s="98"/>
      <c r="J138" s="54">
        <f>SUM(J139)</f>
        <v>6585</v>
      </c>
      <c r="K138" s="54">
        <f t="shared" si="48"/>
        <v>6585</v>
      </c>
      <c r="L138" s="37">
        <f t="shared" si="48"/>
        <v>6585</v>
      </c>
    </row>
    <row r="139" spans="1:12" s="9" customFormat="1" ht="33">
      <c r="A139" s="28"/>
      <c r="B139" s="32" t="s">
        <v>17</v>
      </c>
      <c r="C139" s="69" t="s">
        <v>53</v>
      </c>
      <c r="D139" s="69" t="s">
        <v>57</v>
      </c>
      <c r="E139" s="69" t="s">
        <v>1</v>
      </c>
      <c r="F139" s="69" t="s">
        <v>92</v>
      </c>
      <c r="G139" s="96"/>
      <c r="H139" s="96"/>
      <c r="I139" s="96"/>
      <c r="J139" s="57">
        <f>SUM(J140)</f>
        <v>6585</v>
      </c>
      <c r="K139" s="57">
        <f t="shared" si="48"/>
        <v>6585</v>
      </c>
      <c r="L139" s="29">
        <f t="shared" si="48"/>
        <v>6585</v>
      </c>
    </row>
    <row r="140" spans="1:12" s="9" customFormat="1" ht="33">
      <c r="A140" s="28"/>
      <c r="B140" s="32" t="s">
        <v>244</v>
      </c>
      <c r="C140" s="69" t="s">
        <v>53</v>
      </c>
      <c r="D140" s="69" t="s">
        <v>57</v>
      </c>
      <c r="E140" s="69" t="s">
        <v>1</v>
      </c>
      <c r="F140" s="69" t="s">
        <v>92</v>
      </c>
      <c r="G140" s="69" t="s">
        <v>243</v>
      </c>
      <c r="H140" s="69" t="s">
        <v>28</v>
      </c>
      <c r="I140" s="69" t="s">
        <v>45</v>
      </c>
      <c r="J140" s="57">
        <v>6585</v>
      </c>
      <c r="K140" s="57">
        <v>6585</v>
      </c>
      <c r="L140" s="29">
        <v>6585</v>
      </c>
    </row>
    <row r="141" spans="1:12" s="2" customFormat="1" ht="37.5">
      <c r="A141" s="25" t="s">
        <v>249</v>
      </c>
      <c r="B141" s="34" t="s">
        <v>94</v>
      </c>
      <c r="C141" s="72" t="s">
        <v>53</v>
      </c>
      <c r="D141" s="72" t="s">
        <v>93</v>
      </c>
      <c r="E141" s="72" t="s">
        <v>2</v>
      </c>
      <c r="F141" s="72" t="s">
        <v>3</v>
      </c>
      <c r="G141" s="97"/>
      <c r="H141" s="97"/>
      <c r="I141" s="97"/>
      <c r="J141" s="50">
        <f>SUM(J142+J147)</f>
        <v>9769.9</v>
      </c>
      <c r="K141" s="50">
        <f t="shared" ref="K141:L141" si="49">SUM(K142+K147)</f>
        <v>59399.6</v>
      </c>
      <c r="L141" s="26">
        <f t="shared" si="49"/>
        <v>7044.2</v>
      </c>
    </row>
    <row r="142" spans="1:12" s="8" customFormat="1" ht="56.25">
      <c r="A142" s="27" t="s">
        <v>250</v>
      </c>
      <c r="B142" s="51" t="s">
        <v>95</v>
      </c>
      <c r="C142" s="71" t="s">
        <v>53</v>
      </c>
      <c r="D142" s="71" t="s">
        <v>93</v>
      </c>
      <c r="E142" s="71" t="s">
        <v>1</v>
      </c>
      <c r="F142" s="71" t="s">
        <v>3</v>
      </c>
      <c r="G142" s="98"/>
      <c r="H142" s="98"/>
      <c r="I142" s="98"/>
      <c r="J142" s="54">
        <f>SUM(J143)</f>
        <v>700</v>
      </c>
      <c r="K142" s="54">
        <f t="shared" ref="K142:L142" si="50">SUM(K143)</f>
        <v>700</v>
      </c>
      <c r="L142" s="37">
        <f t="shared" si="50"/>
        <v>700</v>
      </c>
    </row>
    <row r="143" spans="1:12" s="9" customFormat="1" ht="49.5">
      <c r="A143" s="28"/>
      <c r="B143" s="32" t="s">
        <v>319</v>
      </c>
      <c r="C143" s="69" t="s">
        <v>53</v>
      </c>
      <c r="D143" s="69" t="s">
        <v>93</v>
      </c>
      <c r="E143" s="69" t="s">
        <v>1</v>
      </c>
      <c r="F143" s="69" t="s">
        <v>320</v>
      </c>
      <c r="G143" s="96"/>
      <c r="H143" s="96"/>
      <c r="I143" s="96"/>
      <c r="J143" s="57">
        <f>SUM(J144:J146)</f>
        <v>700</v>
      </c>
      <c r="K143" s="57">
        <f t="shared" ref="K143:L143" si="51">SUM(K144:K146)</f>
        <v>700</v>
      </c>
      <c r="L143" s="29">
        <f t="shared" si="51"/>
        <v>700</v>
      </c>
    </row>
    <row r="144" spans="1:12" s="9" customFormat="1" ht="17.25">
      <c r="A144" s="28"/>
      <c r="B144" s="32" t="s">
        <v>330</v>
      </c>
      <c r="C144" s="69" t="s">
        <v>53</v>
      </c>
      <c r="D144" s="69" t="s">
        <v>93</v>
      </c>
      <c r="E144" s="69" t="s">
        <v>1</v>
      </c>
      <c r="F144" s="69" t="s">
        <v>320</v>
      </c>
      <c r="G144" s="69" t="s">
        <v>241</v>
      </c>
      <c r="H144" s="69" t="s">
        <v>97</v>
      </c>
      <c r="I144" s="69" t="s">
        <v>7</v>
      </c>
      <c r="J144" s="57"/>
      <c r="K144" s="57"/>
      <c r="L144" s="29"/>
    </row>
    <row r="145" spans="1:12" s="9" customFormat="1" ht="17.25">
      <c r="A145" s="28"/>
      <c r="B145" s="32" t="s">
        <v>331</v>
      </c>
      <c r="C145" s="69" t="s">
        <v>53</v>
      </c>
      <c r="D145" s="69" t="s">
        <v>93</v>
      </c>
      <c r="E145" s="69" t="s">
        <v>1</v>
      </c>
      <c r="F145" s="69" t="s">
        <v>320</v>
      </c>
      <c r="G145" s="69" t="s">
        <v>241</v>
      </c>
      <c r="H145" s="69" t="s">
        <v>97</v>
      </c>
      <c r="I145" s="69" t="s">
        <v>7</v>
      </c>
      <c r="J145" s="57"/>
      <c r="K145" s="57"/>
      <c r="L145" s="29"/>
    </row>
    <row r="146" spans="1:12" s="9" customFormat="1" ht="17.25">
      <c r="A146" s="28"/>
      <c r="B146" s="32" t="s">
        <v>332</v>
      </c>
      <c r="C146" s="69" t="s">
        <v>53</v>
      </c>
      <c r="D146" s="69" t="s">
        <v>93</v>
      </c>
      <c r="E146" s="69" t="s">
        <v>1</v>
      </c>
      <c r="F146" s="69" t="s">
        <v>320</v>
      </c>
      <c r="G146" s="69" t="s">
        <v>241</v>
      </c>
      <c r="H146" s="69" t="s">
        <v>97</v>
      </c>
      <c r="I146" s="69" t="s">
        <v>7</v>
      </c>
      <c r="J146" s="57">
        <v>700</v>
      </c>
      <c r="K146" s="57">
        <v>700</v>
      </c>
      <c r="L146" s="29">
        <v>700</v>
      </c>
    </row>
    <row r="147" spans="1:12" s="8" customFormat="1" ht="37.5">
      <c r="A147" s="27" t="s">
        <v>251</v>
      </c>
      <c r="B147" s="51" t="s">
        <v>96</v>
      </c>
      <c r="C147" s="71" t="s">
        <v>53</v>
      </c>
      <c r="D147" s="71" t="s">
        <v>93</v>
      </c>
      <c r="E147" s="71" t="s">
        <v>8</v>
      </c>
      <c r="F147" s="71" t="s">
        <v>3</v>
      </c>
      <c r="G147" s="98"/>
      <c r="H147" s="98"/>
      <c r="I147" s="98"/>
      <c r="J147" s="54">
        <f>SUM(J148+J150)</f>
        <v>9069.9</v>
      </c>
      <c r="K147" s="54">
        <f t="shared" ref="K147:L147" si="52">SUM(K148+K150)</f>
        <v>58699.6</v>
      </c>
      <c r="L147" s="54">
        <f t="shared" si="52"/>
        <v>6344.2</v>
      </c>
    </row>
    <row r="148" spans="1:12" s="8" customFormat="1">
      <c r="A148" s="27"/>
      <c r="B148" s="32" t="s">
        <v>34</v>
      </c>
      <c r="C148" s="69" t="s">
        <v>53</v>
      </c>
      <c r="D148" s="69" t="s">
        <v>93</v>
      </c>
      <c r="E148" s="69" t="s">
        <v>8</v>
      </c>
      <c r="F148" s="69" t="s">
        <v>89</v>
      </c>
      <c r="G148" s="71"/>
      <c r="H148" s="71"/>
      <c r="I148" s="71"/>
      <c r="J148" s="57">
        <f>SUM(J149)</f>
        <v>0</v>
      </c>
      <c r="K148" s="57">
        <f t="shared" ref="K148:L148" si="53">SUM(K149)</f>
        <v>58699.6</v>
      </c>
      <c r="L148" s="29">
        <f t="shared" si="53"/>
        <v>6344.2</v>
      </c>
    </row>
    <row r="149" spans="1:12" s="9" customFormat="1" ht="17.25">
      <c r="A149" s="28"/>
      <c r="B149" s="32" t="s">
        <v>34</v>
      </c>
      <c r="C149" s="69" t="s">
        <v>53</v>
      </c>
      <c r="D149" s="69" t="s">
        <v>93</v>
      </c>
      <c r="E149" s="69" t="s">
        <v>8</v>
      </c>
      <c r="F149" s="69" t="s">
        <v>89</v>
      </c>
      <c r="G149" s="69" t="s">
        <v>240</v>
      </c>
      <c r="H149" s="69" t="s">
        <v>45</v>
      </c>
      <c r="I149" s="69" t="s">
        <v>45</v>
      </c>
      <c r="J149" s="57"/>
      <c r="K149" s="57">
        <v>58699.6</v>
      </c>
      <c r="L149" s="29">
        <v>6344.2</v>
      </c>
    </row>
    <row r="150" spans="1:12" s="9" customFormat="1" ht="49.5">
      <c r="A150" s="30"/>
      <c r="B150" s="32" t="s">
        <v>357</v>
      </c>
      <c r="C150" s="79" t="s">
        <v>53</v>
      </c>
      <c r="D150" s="79" t="s">
        <v>93</v>
      </c>
      <c r="E150" s="79" t="s">
        <v>8</v>
      </c>
      <c r="F150" s="82" t="s">
        <v>320</v>
      </c>
      <c r="G150" s="96"/>
      <c r="H150" s="96"/>
      <c r="I150" s="96"/>
      <c r="J150" s="57">
        <f>SUM(J151)</f>
        <v>9069.9</v>
      </c>
      <c r="K150" s="57">
        <f>SUM(K151)</f>
        <v>0</v>
      </c>
      <c r="L150" s="29">
        <f>SUM(L151)</f>
        <v>0</v>
      </c>
    </row>
    <row r="151" spans="1:12" s="9" customFormat="1" ht="17.25">
      <c r="A151" s="30"/>
      <c r="B151" s="32" t="s">
        <v>34</v>
      </c>
      <c r="C151" s="79" t="s">
        <v>53</v>
      </c>
      <c r="D151" s="79" t="s">
        <v>93</v>
      </c>
      <c r="E151" s="79" t="s">
        <v>8</v>
      </c>
      <c r="F151" s="82" t="s">
        <v>320</v>
      </c>
      <c r="G151" s="79" t="s">
        <v>240</v>
      </c>
      <c r="H151" s="79" t="s">
        <v>45</v>
      </c>
      <c r="I151" s="79" t="s">
        <v>45</v>
      </c>
      <c r="J151" s="57">
        <v>9069.9</v>
      </c>
      <c r="K151" s="57"/>
      <c r="L151" s="29"/>
    </row>
    <row r="152" spans="1:12" s="5" customFormat="1" ht="37.5">
      <c r="A152" s="23" t="s">
        <v>37</v>
      </c>
      <c r="B152" s="39" t="s">
        <v>98</v>
      </c>
      <c r="C152" s="73" t="s">
        <v>97</v>
      </c>
      <c r="D152" s="73" t="s">
        <v>55</v>
      </c>
      <c r="E152" s="73" t="s">
        <v>2</v>
      </c>
      <c r="F152" s="73" t="s">
        <v>3</v>
      </c>
      <c r="G152" s="103"/>
      <c r="H152" s="103"/>
      <c r="I152" s="103"/>
      <c r="J152" s="48">
        <f>+J153+J157</f>
        <v>52325</v>
      </c>
      <c r="K152" s="48">
        <f t="shared" ref="K152:L152" si="54">+K153+K157</f>
        <v>54183</v>
      </c>
      <c r="L152" s="24">
        <f t="shared" si="54"/>
        <v>58597</v>
      </c>
    </row>
    <row r="153" spans="1:12" s="2" customFormat="1" ht="56.25">
      <c r="A153" s="25" t="s">
        <v>210</v>
      </c>
      <c r="B153" s="34" t="s">
        <v>276</v>
      </c>
      <c r="C153" s="72" t="s">
        <v>97</v>
      </c>
      <c r="D153" s="72" t="s">
        <v>57</v>
      </c>
      <c r="E153" s="72" t="s">
        <v>2</v>
      </c>
      <c r="F153" s="72" t="s">
        <v>3</v>
      </c>
      <c r="G153" s="97"/>
      <c r="H153" s="97"/>
      <c r="I153" s="97"/>
      <c r="J153" s="50">
        <f>SUM(J154)</f>
        <v>2500</v>
      </c>
      <c r="K153" s="50">
        <f t="shared" ref="K153:L155" si="55">SUM(K154)</f>
        <v>0</v>
      </c>
      <c r="L153" s="26">
        <f t="shared" si="55"/>
        <v>0</v>
      </c>
    </row>
    <row r="154" spans="1:12" s="8" customFormat="1" ht="37.5">
      <c r="A154" s="27" t="s">
        <v>211</v>
      </c>
      <c r="B154" s="51" t="s">
        <v>277</v>
      </c>
      <c r="C154" s="71" t="s">
        <v>97</v>
      </c>
      <c r="D154" s="71" t="s">
        <v>57</v>
      </c>
      <c r="E154" s="71" t="s">
        <v>1</v>
      </c>
      <c r="F154" s="71" t="s">
        <v>3</v>
      </c>
      <c r="G154" s="98"/>
      <c r="H154" s="98"/>
      <c r="I154" s="98"/>
      <c r="J154" s="54">
        <f>SUM(J155)</f>
        <v>2500</v>
      </c>
      <c r="K154" s="54">
        <f t="shared" si="55"/>
        <v>0</v>
      </c>
      <c r="L154" s="37">
        <f t="shared" si="55"/>
        <v>0</v>
      </c>
    </row>
    <row r="155" spans="1:12" s="9" customFormat="1" ht="33">
      <c r="A155" s="31"/>
      <c r="B155" s="32" t="s">
        <v>278</v>
      </c>
      <c r="C155" s="69" t="s">
        <v>97</v>
      </c>
      <c r="D155" s="69" t="s">
        <v>57</v>
      </c>
      <c r="E155" s="69" t="s">
        <v>1</v>
      </c>
      <c r="F155" s="69" t="s">
        <v>279</v>
      </c>
      <c r="G155" s="96"/>
      <c r="H155" s="96"/>
      <c r="I155" s="96"/>
      <c r="J155" s="57">
        <f>SUM(J156)</f>
        <v>2500</v>
      </c>
      <c r="K155" s="57">
        <f t="shared" si="55"/>
        <v>0</v>
      </c>
      <c r="L155" s="29">
        <f t="shared" si="55"/>
        <v>0</v>
      </c>
    </row>
    <row r="156" spans="1:12" s="9" customFormat="1" ht="17.25">
      <c r="A156" s="31"/>
      <c r="B156" s="32" t="s">
        <v>233</v>
      </c>
      <c r="C156" s="69" t="s">
        <v>97</v>
      </c>
      <c r="D156" s="69" t="s">
        <v>57</v>
      </c>
      <c r="E156" s="69" t="s">
        <v>1</v>
      </c>
      <c r="F156" s="69" t="s">
        <v>279</v>
      </c>
      <c r="G156" s="69" t="s">
        <v>234</v>
      </c>
      <c r="H156" s="69" t="s">
        <v>28</v>
      </c>
      <c r="I156" s="69" t="s">
        <v>53</v>
      </c>
      <c r="J156" s="59">
        <v>2500</v>
      </c>
      <c r="K156" s="59"/>
      <c r="L156" s="36"/>
    </row>
    <row r="157" spans="1:12" s="2" customFormat="1" ht="37.5">
      <c r="A157" s="25" t="s">
        <v>280</v>
      </c>
      <c r="B157" s="34" t="s">
        <v>99</v>
      </c>
      <c r="C157" s="72" t="s">
        <v>97</v>
      </c>
      <c r="D157" s="72" t="s">
        <v>93</v>
      </c>
      <c r="E157" s="72" t="s">
        <v>2</v>
      </c>
      <c r="F157" s="72" t="s">
        <v>3</v>
      </c>
      <c r="G157" s="97"/>
      <c r="H157" s="97"/>
      <c r="I157" s="97"/>
      <c r="J157" s="50">
        <f>SUM(J158+J161)</f>
        <v>49825</v>
      </c>
      <c r="K157" s="50">
        <f t="shared" ref="K157:L157" si="56">SUM(K158+K161)</f>
        <v>54183</v>
      </c>
      <c r="L157" s="26">
        <f t="shared" si="56"/>
        <v>58597</v>
      </c>
    </row>
    <row r="158" spans="1:12" s="8" customFormat="1" ht="37.5">
      <c r="A158" s="27" t="s">
        <v>281</v>
      </c>
      <c r="B158" s="93" t="s">
        <v>369</v>
      </c>
      <c r="C158" s="71" t="s">
        <v>97</v>
      </c>
      <c r="D158" s="71" t="s">
        <v>93</v>
      </c>
      <c r="E158" s="71" t="s">
        <v>1</v>
      </c>
      <c r="F158" s="71" t="s">
        <v>3</v>
      </c>
      <c r="G158" s="98"/>
      <c r="H158" s="98"/>
      <c r="I158" s="98"/>
      <c r="J158" s="54">
        <f>SUM(J159)</f>
        <v>627</v>
      </c>
      <c r="K158" s="54">
        <f t="shared" ref="K158:L158" si="57">SUM(K159)</f>
        <v>627</v>
      </c>
      <c r="L158" s="37">
        <f t="shared" si="57"/>
        <v>627</v>
      </c>
    </row>
    <row r="159" spans="1:12" s="9" customFormat="1" ht="17.25">
      <c r="A159" s="31"/>
      <c r="B159" s="32" t="s">
        <v>294</v>
      </c>
      <c r="C159" s="69" t="s">
        <v>97</v>
      </c>
      <c r="D159" s="69" t="s">
        <v>93</v>
      </c>
      <c r="E159" s="69" t="s">
        <v>1</v>
      </c>
      <c r="F159" s="69" t="s">
        <v>293</v>
      </c>
      <c r="G159" s="96"/>
      <c r="H159" s="96"/>
      <c r="I159" s="96"/>
      <c r="J159" s="57">
        <f>SUM(J160:J160)</f>
        <v>627</v>
      </c>
      <c r="K159" s="57">
        <f>SUM(K160:K160)</f>
        <v>627</v>
      </c>
      <c r="L159" s="29">
        <f>SUM(L160:L160)</f>
        <v>627</v>
      </c>
    </row>
    <row r="160" spans="1:12" s="9" customFormat="1" ht="17.25">
      <c r="A160" s="31"/>
      <c r="B160" s="32" t="s">
        <v>242</v>
      </c>
      <c r="C160" s="69" t="s">
        <v>97</v>
      </c>
      <c r="D160" s="69" t="s">
        <v>93</v>
      </c>
      <c r="E160" s="69" t="s">
        <v>1</v>
      </c>
      <c r="F160" s="69" t="s">
        <v>293</v>
      </c>
      <c r="G160" s="69" t="s">
        <v>241</v>
      </c>
      <c r="H160" s="69" t="s">
        <v>97</v>
      </c>
      <c r="I160" s="69" t="s">
        <v>7</v>
      </c>
      <c r="J160" s="57">
        <v>627</v>
      </c>
      <c r="K160" s="57">
        <v>627</v>
      </c>
      <c r="L160" s="29">
        <v>627</v>
      </c>
    </row>
    <row r="161" spans="1:12" s="8" customFormat="1" ht="37.5">
      <c r="A161" s="27" t="s">
        <v>282</v>
      </c>
      <c r="B161" s="51" t="s">
        <v>283</v>
      </c>
      <c r="C161" s="71" t="s">
        <v>97</v>
      </c>
      <c r="D161" s="71" t="s">
        <v>93</v>
      </c>
      <c r="E161" s="71" t="s">
        <v>12</v>
      </c>
      <c r="F161" s="71" t="s">
        <v>3</v>
      </c>
      <c r="G161" s="98"/>
      <c r="H161" s="98"/>
      <c r="I161" s="98"/>
      <c r="J161" s="54">
        <f>SUM(J162)</f>
        <v>49198</v>
      </c>
      <c r="K161" s="54">
        <f t="shared" ref="K161:L161" si="58">SUM(K162)</f>
        <v>53556</v>
      </c>
      <c r="L161" s="37">
        <f t="shared" si="58"/>
        <v>57970</v>
      </c>
    </row>
    <row r="162" spans="1:12" s="9" customFormat="1" ht="33">
      <c r="A162" s="31"/>
      <c r="B162" s="32" t="s">
        <v>292</v>
      </c>
      <c r="C162" s="69" t="s">
        <v>97</v>
      </c>
      <c r="D162" s="69" t="s">
        <v>93</v>
      </c>
      <c r="E162" s="69" t="s">
        <v>12</v>
      </c>
      <c r="F162" s="69" t="s">
        <v>284</v>
      </c>
      <c r="G162" s="96"/>
      <c r="H162" s="96"/>
      <c r="I162" s="96"/>
      <c r="J162" s="57">
        <f>SUM(J163:J164)</f>
        <v>49198</v>
      </c>
      <c r="K162" s="57">
        <f t="shared" ref="K162:L162" si="59">SUM(K163:K164)</f>
        <v>53556</v>
      </c>
      <c r="L162" s="29">
        <f t="shared" si="59"/>
        <v>57970</v>
      </c>
    </row>
    <row r="163" spans="1:12" s="9" customFormat="1" ht="17.25">
      <c r="A163" s="31"/>
      <c r="B163" s="32" t="s">
        <v>233</v>
      </c>
      <c r="C163" s="69" t="s">
        <v>97</v>
      </c>
      <c r="D163" s="69" t="s">
        <v>93</v>
      </c>
      <c r="E163" s="69" t="s">
        <v>12</v>
      </c>
      <c r="F163" s="69" t="s">
        <v>284</v>
      </c>
      <c r="G163" s="69" t="s">
        <v>234</v>
      </c>
      <c r="H163" s="69" t="s">
        <v>28</v>
      </c>
      <c r="I163" s="69" t="s">
        <v>54</v>
      </c>
      <c r="J163" s="57">
        <v>10981</v>
      </c>
      <c r="K163" s="57">
        <v>2161</v>
      </c>
      <c r="L163" s="29">
        <v>2339</v>
      </c>
    </row>
    <row r="164" spans="1:12" s="9" customFormat="1" ht="17.25">
      <c r="A164" s="31"/>
      <c r="B164" s="32" t="s">
        <v>246</v>
      </c>
      <c r="C164" s="69" t="s">
        <v>97</v>
      </c>
      <c r="D164" s="69" t="s">
        <v>93</v>
      </c>
      <c r="E164" s="69" t="s">
        <v>12</v>
      </c>
      <c r="F164" s="69" t="s">
        <v>284</v>
      </c>
      <c r="G164" s="69" t="s">
        <v>245</v>
      </c>
      <c r="H164" s="69" t="s">
        <v>28</v>
      </c>
      <c r="I164" s="69" t="s">
        <v>54</v>
      </c>
      <c r="J164" s="57">
        <v>38217</v>
      </c>
      <c r="K164" s="57">
        <v>51395</v>
      </c>
      <c r="L164" s="29">
        <v>55631</v>
      </c>
    </row>
    <row r="165" spans="1:12" s="2" customFormat="1" ht="56.25">
      <c r="A165" s="23" t="s">
        <v>214</v>
      </c>
      <c r="B165" s="39" t="s">
        <v>101</v>
      </c>
      <c r="C165" s="73" t="s">
        <v>100</v>
      </c>
      <c r="D165" s="73" t="s">
        <v>55</v>
      </c>
      <c r="E165" s="73" t="s">
        <v>2</v>
      </c>
      <c r="F165" s="73" t="s">
        <v>3</v>
      </c>
      <c r="G165" s="97"/>
      <c r="H165" s="97"/>
      <c r="I165" s="97"/>
      <c r="J165" s="48">
        <f>SUM(J166+J176+J184+J190+J194+J200)</f>
        <v>78486.5</v>
      </c>
      <c r="K165" s="48">
        <f>SUM(K166+K176+K184+K190+K194+K200)</f>
        <v>78820.7</v>
      </c>
      <c r="L165" s="24">
        <f>SUM(L166+L176+L184+L190+L194+L200)</f>
        <v>79547.7</v>
      </c>
    </row>
    <row r="166" spans="1:12" s="2" customFormat="1">
      <c r="A166" s="25" t="s">
        <v>215</v>
      </c>
      <c r="B166" s="34" t="s">
        <v>102</v>
      </c>
      <c r="C166" s="72" t="s">
        <v>100</v>
      </c>
      <c r="D166" s="72" t="s">
        <v>57</v>
      </c>
      <c r="E166" s="72" t="s">
        <v>2</v>
      </c>
      <c r="F166" s="72" t="s">
        <v>3</v>
      </c>
      <c r="G166" s="97"/>
      <c r="H166" s="97"/>
      <c r="I166" s="97"/>
      <c r="J166" s="50">
        <f>SUM(J167)</f>
        <v>21412.5</v>
      </c>
      <c r="K166" s="50">
        <f t="shared" ref="K166:L166" si="60">SUM(K167)</f>
        <v>21209.7</v>
      </c>
      <c r="L166" s="26">
        <f t="shared" si="60"/>
        <v>21412.7</v>
      </c>
    </row>
    <row r="167" spans="1:12" s="8" customFormat="1" ht="56.25">
      <c r="A167" s="27" t="s">
        <v>216</v>
      </c>
      <c r="B167" s="51" t="s">
        <v>103</v>
      </c>
      <c r="C167" s="71" t="s">
        <v>100</v>
      </c>
      <c r="D167" s="71" t="s">
        <v>57</v>
      </c>
      <c r="E167" s="71" t="s">
        <v>1</v>
      </c>
      <c r="F167" s="71" t="s">
        <v>3</v>
      </c>
      <c r="G167" s="98"/>
      <c r="H167" s="98"/>
      <c r="I167" s="98"/>
      <c r="J167" s="54">
        <f>SUM(J168+J172+J174)</f>
        <v>21412.5</v>
      </c>
      <c r="K167" s="54">
        <f t="shared" ref="K167:L167" si="61">SUM(K168+K172+K174)</f>
        <v>21209.7</v>
      </c>
      <c r="L167" s="54">
        <f t="shared" si="61"/>
        <v>21412.7</v>
      </c>
    </row>
    <row r="168" spans="1:12" s="9" customFormat="1" ht="33">
      <c r="A168" s="28"/>
      <c r="B168" s="32" t="s">
        <v>17</v>
      </c>
      <c r="C168" s="69" t="s">
        <v>100</v>
      </c>
      <c r="D168" s="69" t="s">
        <v>57</v>
      </c>
      <c r="E168" s="69" t="s">
        <v>1</v>
      </c>
      <c r="F168" s="69" t="s">
        <v>16</v>
      </c>
      <c r="G168" s="96"/>
      <c r="H168" s="96"/>
      <c r="I168" s="96"/>
      <c r="J168" s="57">
        <f>SUM(J169:J171)</f>
        <v>11602</v>
      </c>
      <c r="K168" s="57">
        <f>SUM(K169:K171)</f>
        <v>11218</v>
      </c>
      <c r="L168" s="29">
        <f>SUM(L169:L171)</f>
        <v>11330</v>
      </c>
    </row>
    <row r="169" spans="1:12" s="9" customFormat="1" ht="33">
      <c r="A169" s="28"/>
      <c r="B169" s="32" t="s">
        <v>270</v>
      </c>
      <c r="C169" s="69" t="s">
        <v>100</v>
      </c>
      <c r="D169" s="69" t="s">
        <v>57</v>
      </c>
      <c r="E169" s="69" t="s">
        <v>1</v>
      </c>
      <c r="F169" s="69" t="s">
        <v>16</v>
      </c>
      <c r="G169" s="69" t="s">
        <v>236</v>
      </c>
      <c r="H169" s="69" t="s">
        <v>53</v>
      </c>
      <c r="I169" s="69" t="s">
        <v>1</v>
      </c>
      <c r="J169" s="57">
        <v>7471</v>
      </c>
      <c r="K169" s="57">
        <v>7471</v>
      </c>
      <c r="L169" s="29">
        <v>7471</v>
      </c>
    </row>
    <row r="170" spans="1:12" s="9" customFormat="1" ht="17.25">
      <c r="A170" s="28"/>
      <c r="B170" s="32" t="s">
        <v>233</v>
      </c>
      <c r="C170" s="69" t="s">
        <v>100</v>
      </c>
      <c r="D170" s="69" t="s">
        <v>57</v>
      </c>
      <c r="E170" s="69" t="s">
        <v>1</v>
      </c>
      <c r="F170" s="69" t="s">
        <v>16</v>
      </c>
      <c r="G170" s="69" t="s">
        <v>234</v>
      </c>
      <c r="H170" s="69" t="s">
        <v>53</v>
      </c>
      <c r="I170" s="69" t="s">
        <v>1</v>
      </c>
      <c r="J170" s="57">
        <v>4108</v>
      </c>
      <c r="K170" s="57">
        <v>3724</v>
      </c>
      <c r="L170" s="29">
        <v>3836</v>
      </c>
    </row>
    <row r="171" spans="1:12" s="9" customFormat="1" ht="17.25">
      <c r="A171" s="28"/>
      <c r="B171" s="32" t="s">
        <v>237</v>
      </c>
      <c r="C171" s="69" t="s">
        <v>100</v>
      </c>
      <c r="D171" s="69" t="s">
        <v>57</v>
      </c>
      <c r="E171" s="69" t="s">
        <v>1</v>
      </c>
      <c r="F171" s="69" t="s">
        <v>16</v>
      </c>
      <c r="G171" s="69" t="s">
        <v>238</v>
      </c>
      <c r="H171" s="69" t="s">
        <v>53</v>
      </c>
      <c r="I171" s="69" t="s">
        <v>1</v>
      </c>
      <c r="J171" s="57">
        <v>23</v>
      </c>
      <c r="K171" s="57">
        <v>23</v>
      </c>
      <c r="L171" s="29">
        <v>23</v>
      </c>
    </row>
    <row r="172" spans="1:12" s="9" customFormat="1" ht="31.5">
      <c r="A172" s="28"/>
      <c r="B172" s="33" t="s">
        <v>329</v>
      </c>
      <c r="C172" s="69" t="s">
        <v>100</v>
      </c>
      <c r="D172" s="69" t="s">
        <v>57</v>
      </c>
      <c r="E172" s="69" t="s">
        <v>1</v>
      </c>
      <c r="F172" s="69" t="s">
        <v>327</v>
      </c>
      <c r="G172" s="96"/>
      <c r="H172" s="96"/>
      <c r="I172" s="96"/>
      <c r="J172" s="57">
        <f>SUM(J173:J173)</f>
        <v>36.5</v>
      </c>
      <c r="K172" s="57">
        <f>SUM(K173:K173)</f>
        <v>117.7</v>
      </c>
      <c r="L172" s="29">
        <f>SUM(L173:L173)</f>
        <v>117.7</v>
      </c>
    </row>
    <row r="173" spans="1:12" s="9" customFormat="1" ht="17.25">
      <c r="A173" s="28"/>
      <c r="B173" s="32" t="s">
        <v>328</v>
      </c>
      <c r="C173" s="69" t="s">
        <v>100</v>
      </c>
      <c r="D173" s="69" t="s">
        <v>57</v>
      </c>
      <c r="E173" s="69" t="s">
        <v>1</v>
      </c>
      <c r="F173" s="69" t="s">
        <v>327</v>
      </c>
      <c r="G173" s="69" t="s">
        <v>234</v>
      </c>
      <c r="H173" s="69" t="s">
        <v>53</v>
      </c>
      <c r="I173" s="69" t="s">
        <v>1</v>
      </c>
      <c r="J173" s="57">
        <v>36.5</v>
      </c>
      <c r="K173" s="57">
        <v>117.7</v>
      </c>
      <c r="L173" s="29">
        <v>117.7</v>
      </c>
    </row>
    <row r="174" spans="1:12" s="9" customFormat="1" ht="17.25">
      <c r="A174" s="28"/>
      <c r="B174" s="32" t="s">
        <v>360</v>
      </c>
      <c r="C174" s="83" t="s">
        <v>100</v>
      </c>
      <c r="D174" s="83" t="s">
        <v>57</v>
      </c>
      <c r="E174" s="83" t="s">
        <v>1</v>
      </c>
      <c r="F174" s="83" t="s">
        <v>359</v>
      </c>
      <c r="G174" s="96"/>
      <c r="H174" s="96"/>
      <c r="I174" s="96"/>
      <c r="J174" s="57">
        <f>SUM(J175:J175)</f>
        <v>9774</v>
      </c>
      <c r="K174" s="57">
        <f>SUM(K175:K175)</f>
        <v>9874</v>
      </c>
      <c r="L174" s="29">
        <f>SUM(L175:L175)</f>
        <v>9965</v>
      </c>
    </row>
    <row r="175" spans="1:12" s="9" customFormat="1" ht="17.25">
      <c r="A175" s="28"/>
      <c r="B175" s="32" t="s">
        <v>246</v>
      </c>
      <c r="C175" s="83" t="s">
        <v>100</v>
      </c>
      <c r="D175" s="83" t="s">
        <v>57</v>
      </c>
      <c r="E175" s="83" t="s">
        <v>1</v>
      </c>
      <c r="F175" s="83" t="s">
        <v>359</v>
      </c>
      <c r="G175" s="83" t="s">
        <v>245</v>
      </c>
      <c r="H175" s="83" t="s">
        <v>53</v>
      </c>
      <c r="I175" s="83" t="s">
        <v>1</v>
      </c>
      <c r="J175" s="57">
        <v>9774</v>
      </c>
      <c r="K175" s="57">
        <v>9874</v>
      </c>
      <c r="L175" s="29">
        <v>9965</v>
      </c>
    </row>
    <row r="176" spans="1:12" s="2" customFormat="1">
      <c r="A176" s="25" t="s">
        <v>217</v>
      </c>
      <c r="B176" s="34" t="s">
        <v>104</v>
      </c>
      <c r="C176" s="72" t="s">
        <v>100</v>
      </c>
      <c r="D176" s="72" t="s">
        <v>93</v>
      </c>
      <c r="E176" s="72" t="s">
        <v>2</v>
      </c>
      <c r="F176" s="72" t="s">
        <v>3</v>
      </c>
      <c r="G176" s="97"/>
      <c r="H176" s="97"/>
      <c r="I176" s="97"/>
      <c r="J176" s="50">
        <f>SUM(J177)</f>
        <v>5253</v>
      </c>
      <c r="K176" s="50">
        <f t="shared" ref="K176:L176" si="62">SUM(K177)</f>
        <v>5338</v>
      </c>
      <c r="L176" s="26">
        <f t="shared" si="62"/>
        <v>5407</v>
      </c>
    </row>
    <row r="177" spans="1:12" s="8" customFormat="1" ht="56.25">
      <c r="A177" s="27" t="s">
        <v>218</v>
      </c>
      <c r="B177" s="51" t="s">
        <v>103</v>
      </c>
      <c r="C177" s="71" t="s">
        <v>100</v>
      </c>
      <c r="D177" s="71" t="s">
        <v>93</v>
      </c>
      <c r="E177" s="71" t="s">
        <v>1</v>
      </c>
      <c r="F177" s="71" t="s">
        <v>3</v>
      </c>
      <c r="G177" s="98"/>
      <c r="H177" s="98"/>
      <c r="I177" s="98"/>
      <c r="J177" s="54">
        <f>SUM(J178+J182)</f>
        <v>5253</v>
      </c>
      <c r="K177" s="54">
        <f t="shared" ref="K177:L177" si="63">SUM(K178+K182)</f>
        <v>5338</v>
      </c>
      <c r="L177" s="37">
        <f t="shared" si="63"/>
        <v>5407</v>
      </c>
    </row>
    <row r="178" spans="1:12" s="9" customFormat="1" ht="33">
      <c r="A178" s="28"/>
      <c r="B178" s="32" t="s">
        <v>17</v>
      </c>
      <c r="C178" s="69" t="s">
        <v>100</v>
      </c>
      <c r="D178" s="69" t="s">
        <v>93</v>
      </c>
      <c r="E178" s="69" t="s">
        <v>1</v>
      </c>
      <c r="F178" s="69" t="s">
        <v>16</v>
      </c>
      <c r="G178" s="96"/>
      <c r="H178" s="96"/>
      <c r="I178" s="96"/>
      <c r="J178" s="57">
        <f>SUM(J181+J180+J179)</f>
        <v>5253</v>
      </c>
      <c r="K178" s="57">
        <f t="shared" ref="K178:L178" si="64">SUM(K181+K180+K179)</f>
        <v>5338</v>
      </c>
      <c r="L178" s="29">
        <f t="shared" si="64"/>
        <v>5407</v>
      </c>
    </row>
    <row r="179" spans="1:12" s="9" customFormat="1" ht="33">
      <c r="A179" s="28"/>
      <c r="B179" s="32" t="s">
        <v>235</v>
      </c>
      <c r="C179" s="69" t="s">
        <v>100</v>
      </c>
      <c r="D179" s="69" t="s">
        <v>93</v>
      </c>
      <c r="E179" s="69" t="s">
        <v>1</v>
      </c>
      <c r="F179" s="69" t="s">
        <v>16</v>
      </c>
      <c r="G179" s="69" t="s">
        <v>236</v>
      </c>
      <c r="H179" s="69" t="s">
        <v>53</v>
      </c>
      <c r="I179" s="69" t="s">
        <v>1</v>
      </c>
      <c r="J179" s="57">
        <v>2847</v>
      </c>
      <c r="K179" s="57">
        <v>2847</v>
      </c>
      <c r="L179" s="29">
        <v>2847</v>
      </c>
    </row>
    <row r="180" spans="1:12" s="9" customFormat="1" ht="17.25">
      <c r="A180" s="28"/>
      <c r="B180" s="32" t="s">
        <v>233</v>
      </c>
      <c r="C180" s="69" t="s">
        <v>100</v>
      </c>
      <c r="D180" s="69" t="s">
        <v>93</v>
      </c>
      <c r="E180" s="69" t="s">
        <v>1</v>
      </c>
      <c r="F180" s="69" t="s">
        <v>16</v>
      </c>
      <c r="G180" s="69" t="s">
        <v>234</v>
      </c>
      <c r="H180" s="69" t="s">
        <v>53</v>
      </c>
      <c r="I180" s="69" t="s">
        <v>1</v>
      </c>
      <c r="J180" s="57">
        <v>2129</v>
      </c>
      <c r="K180" s="57">
        <v>2214</v>
      </c>
      <c r="L180" s="29">
        <v>2283</v>
      </c>
    </row>
    <row r="181" spans="1:12" s="9" customFormat="1" ht="17.25">
      <c r="A181" s="28"/>
      <c r="B181" s="32" t="s">
        <v>237</v>
      </c>
      <c r="C181" s="69" t="s">
        <v>100</v>
      </c>
      <c r="D181" s="69" t="s">
        <v>93</v>
      </c>
      <c r="E181" s="69" t="s">
        <v>1</v>
      </c>
      <c r="F181" s="69" t="s">
        <v>16</v>
      </c>
      <c r="G181" s="69" t="s">
        <v>238</v>
      </c>
      <c r="H181" s="69" t="s">
        <v>53</v>
      </c>
      <c r="I181" s="69" t="s">
        <v>1</v>
      </c>
      <c r="J181" s="57">
        <v>277</v>
      </c>
      <c r="K181" s="57">
        <v>277</v>
      </c>
      <c r="L181" s="29">
        <v>277</v>
      </c>
    </row>
    <row r="182" spans="1:12" s="9" customFormat="1" ht="17.25">
      <c r="A182" s="28"/>
      <c r="B182" s="32" t="s">
        <v>34</v>
      </c>
      <c r="C182" s="69" t="s">
        <v>100</v>
      </c>
      <c r="D182" s="69" t="s">
        <v>93</v>
      </c>
      <c r="E182" s="69" t="s">
        <v>1</v>
      </c>
      <c r="F182" s="69" t="s">
        <v>89</v>
      </c>
      <c r="G182" s="96"/>
      <c r="H182" s="96"/>
      <c r="I182" s="96"/>
      <c r="J182" s="57">
        <f>SUM(J183)</f>
        <v>0</v>
      </c>
      <c r="K182" s="57">
        <f t="shared" ref="K182:L182" si="65">SUM(K183)</f>
        <v>0</v>
      </c>
      <c r="L182" s="29">
        <f t="shared" si="65"/>
        <v>0</v>
      </c>
    </row>
    <row r="183" spans="1:12" s="9" customFormat="1" ht="17.25">
      <c r="A183" s="28"/>
      <c r="B183" s="32" t="s">
        <v>34</v>
      </c>
      <c r="C183" s="69" t="s">
        <v>100</v>
      </c>
      <c r="D183" s="69" t="s">
        <v>93</v>
      </c>
      <c r="E183" s="69" t="s">
        <v>1</v>
      </c>
      <c r="F183" s="69" t="s">
        <v>89</v>
      </c>
      <c r="G183" s="69" t="s">
        <v>240</v>
      </c>
      <c r="H183" s="69" t="s">
        <v>53</v>
      </c>
      <c r="I183" s="69" t="s">
        <v>1</v>
      </c>
      <c r="J183" s="57"/>
      <c r="K183" s="57"/>
      <c r="L183" s="29"/>
    </row>
    <row r="184" spans="1:12" s="7" customFormat="1" ht="37.5">
      <c r="A184" s="25" t="s">
        <v>252</v>
      </c>
      <c r="B184" s="34" t="s">
        <v>106</v>
      </c>
      <c r="C184" s="72" t="s">
        <v>100</v>
      </c>
      <c r="D184" s="72" t="s">
        <v>105</v>
      </c>
      <c r="E184" s="72" t="s">
        <v>2</v>
      </c>
      <c r="F184" s="72" t="s">
        <v>3</v>
      </c>
      <c r="G184" s="99"/>
      <c r="H184" s="99"/>
      <c r="I184" s="99"/>
      <c r="J184" s="50">
        <f>SUM(J185)</f>
        <v>50608</v>
      </c>
      <c r="K184" s="50">
        <f t="shared" ref="K184:L185" si="66">SUM(K185)</f>
        <v>51013</v>
      </c>
      <c r="L184" s="26">
        <f t="shared" ref="L184" si="67">SUM(L185)</f>
        <v>51396</v>
      </c>
    </row>
    <row r="185" spans="1:12" s="8" customFormat="1" ht="56.25">
      <c r="A185" s="27" t="s">
        <v>253</v>
      </c>
      <c r="B185" s="51" t="s">
        <v>356</v>
      </c>
      <c r="C185" s="71" t="s">
        <v>100</v>
      </c>
      <c r="D185" s="71" t="s">
        <v>105</v>
      </c>
      <c r="E185" s="71" t="s">
        <v>1</v>
      </c>
      <c r="F185" s="71" t="s">
        <v>3</v>
      </c>
      <c r="G185" s="98"/>
      <c r="H185" s="98"/>
      <c r="I185" s="98"/>
      <c r="J185" s="54">
        <f>SUM(J186)</f>
        <v>50608</v>
      </c>
      <c r="K185" s="54">
        <f t="shared" si="66"/>
        <v>51013</v>
      </c>
      <c r="L185" s="37">
        <f t="shared" si="66"/>
        <v>51396</v>
      </c>
    </row>
    <row r="186" spans="1:12" s="9" customFormat="1" ht="33">
      <c r="A186" s="28"/>
      <c r="B186" s="32" t="s">
        <v>17</v>
      </c>
      <c r="C186" s="69" t="s">
        <v>100</v>
      </c>
      <c r="D186" s="69" t="s">
        <v>105</v>
      </c>
      <c r="E186" s="69" t="s">
        <v>1</v>
      </c>
      <c r="F186" s="69" t="s">
        <v>16</v>
      </c>
      <c r="G186" s="96"/>
      <c r="H186" s="96"/>
      <c r="I186" s="96"/>
      <c r="J186" s="57">
        <f>SUM(J187:J189)</f>
        <v>50608</v>
      </c>
      <c r="K186" s="57">
        <f t="shared" ref="K186:L186" si="68">SUM(K187:K189)</f>
        <v>51013</v>
      </c>
      <c r="L186" s="29">
        <f t="shared" si="68"/>
        <v>51396</v>
      </c>
    </row>
    <row r="187" spans="1:12" s="9" customFormat="1" ht="33">
      <c r="A187" s="28"/>
      <c r="B187" s="32" t="s">
        <v>235</v>
      </c>
      <c r="C187" s="69" t="s">
        <v>100</v>
      </c>
      <c r="D187" s="69" t="s">
        <v>105</v>
      </c>
      <c r="E187" s="69" t="s">
        <v>1</v>
      </c>
      <c r="F187" s="69" t="s">
        <v>16</v>
      </c>
      <c r="G187" s="69" t="s">
        <v>236</v>
      </c>
      <c r="H187" s="69" t="s">
        <v>52</v>
      </c>
      <c r="I187" s="69" t="s">
        <v>7</v>
      </c>
      <c r="J187" s="57">
        <v>42339</v>
      </c>
      <c r="K187" s="57">
        <v>42339</v>
      </c>
      <c r="L187" s="29">
        <v>42339</v>
      </c>
    </row>
    <row r="188" spans="1:12" s="9" customFormat="1" ht="17.25">
      <c r="A188" s="28"/>
      <c r="B188" s="32" t="s">
        <v>233</v>
      </c>
      <c r="C188" s="69" t="s">
        <v>100</v>
      </c>
      <c r="D188" s="69" t="s">
        <v>105</v>
      </c>
      <c r="E188" s="69" t="s">
        <v>1</v>
      </c>
      <c r="F188" s="69" t="s">
        <v>16</v>
      </c>
      <c r="G188" s="69" t="s">
        <v>234</v>
      </c>
      <c r="H188" s="69" t="s">
        <v>52</v>
      </c>
      <c r="I188" s="69" t="s">
        <v>7</v>
      </c>
      <c r="J188" s="57">
        <v>8110</v>
      </c>
      <c r="K188" s="57">
        <v>8515</v>
      </c>
      <c r="L188" s="29">
        <v>8898</v>
      </c>
    </row>
    <row r="189" spans="1:12" s="9" customFormat="1" ht="17.25">
      <c r="A189" s="28"/>
      <c r="B189" s="32" t="s">
        <v>237</v>
      </c>
      <c r="C189" s="69" t="s">
        <v>100</v>
      </c>
      <c r="D189" s="69" t="s">
        <v>105</v>
      </c>
      <c r="E189" s="69" t="s">
        <v>1</v>
      </c>
      <c r="F189" s="69" t="s">
        <v>16</v>
      </c>
      <c r="G189" s="69" t="s">
        <v>238</v>
      </c>
      <c r="H189" s="69" t="s">
        <v>52</v>
      </c>
      <c r="I189" s="69" t="s">
        <v>7</v>
      </c>
      <c r="J189" s="57">
        <v>159</v>
      </c>
      <c r="K189" s="57">
        <v>159</v>
      </c>
      <c r="L189" s="29">
        <v>159</v>
      </c>
    </row>
    <row r="190" spans="1:12" s="7" customFormat="1" ht="37.5">
      <c r="A190" s="25" t="s">
        <v>252</v>
      </c>
      <c r="B190" s="34" t="s">
        <v>108</v>
      </c>
      <c r="C190" s="72" t="s">
        <v>100</v>
      </c>
      <c r="D190" s="72" t="s">
        <v>107</v>
      </c>
      <c r="E190" s="72" t="s">
        <v>2</v>
      </c>
      <c r="F190" s="72" t="s">
        <v>3</v>
      </c>
      <c r="G190" s="99"/>
      <c r="H190" s="99"/>
      <c r="I190" s="99"/>
      <c r="J190" s="50">
        <f>SUM(J191)</f>
        <v>1208</v>
      </c>
      <c r="K190" s="50">
        <f t="shared" ref="K190:L190" si="69">SUM(K191)</f>
        <v>1255</v>
      </c>
      <c r="L190" s="26">
        <f t="shared" si="69"/>
        <v>1326</v>
      </c>
    </row>
    <row r="191" spans="1:12" s="8" customFormat="1" ht="37.5">
      <c r="A191" s="27" t="s">
        <v>253</v>
      </c>
      <c r="B191" s="51" t="s">
        <v>358</v>
      </c>
      <c r="C191" s="71" t="s">
        <v>100</v>
      </c>
      <c r="D191" s="71" t="s">
        <v>107</v>
      </c>
      <c r="E191" s="81" t="s">
        <v>12</v>
      </c>
      <c r="F191" s="71" t="s">
        <v>3</v>
      </c>
      <c r="G191" s="98"/>
      <c r="H191" s="98"/>
      <c r="I191" s="98"/>
      <c r="J191" s="54">
        <f>SUM(J192)</f>
        <v>1208</v>
      </c>
      <c r="K191" s="54">
        <f t="shared" ref="K191:L191" si="70">SUM(K192)</f>
        <v>1255</v>
      </c>
      <c r="L191" s="37">
        <f t="shared" si="70"/>
        <v>1326</v>
      </c>
    </row>
    <row r="192" spans="1:12" s="9" customFormat="1" ht="17.25">
      <c r="A192" s="28"/>
      <c r="B192" s="32" t="s">
        <v>88</v>
      </c>
      <c r="C192" s="69" t="s">
        <v>100</v>
      </c>
      <c r="D192" s="69" t="s">
        <v>107</v>
      </c>
      <c r="E192" s="80" t="s">
        <v>12</v>
      </c>
      <c r="F192" s="69" t="s">
        <v>87</v>
      </c>
      <c r="G192" s="96"/>
      <c r="H192" s="96"/>
      <c r="I192" s="96"/>
      <c r="J192" s="57">
        <f>SUM(J193:J193)</f>
        <v>1208</v>
      </c>
      <c r="K192" s="57">
        <f>SUM(K193:K193)</f>
        <v>1255</v>
      </c>
      <c r="L192" s="29">
        <f>SUM(L193:L193)</f>
        <v>1326</v>
      </c>
    </row>
    <row r="193" spans="1:12" s="9" customFormat="1" ht="17.25">
      <c r="A193" s="28"/>
      <c r="B193" s="32" t="s">
        <v>233</v>
      </c>
      <c r="C193" s="69" t="s">
        <v>100</v>
      </c>
      <c r="D193" s="69" t="s">
        <v>107</v>
      </c>
      <c r="E193" s="80" t="s">
        <v>12</v>
      </c>
      <c r="F193" s="69" t="s">
        <v>87</v>
      </c>
      <c r="G193" s="69" t="s">
        <v>234</v>
      </c>
      <c r="H193" s="69" t="s">
        <v>53</v>
      </c>
      <c r="I193" s="69" t="s">
        <v>1</v>
      </c>
      <c r="J193" s="57">
        <v>1208</v>
      </c>
      <c r="K193" s="57">
        <v>1255</v>
      </c>
      <c r="L193" s="29">
        <v>1326</v>
      </c>
    </row>
    <row r="194" spans="1:12" s="7" customFormat="1">
      <c r="A194" s="25" t="s">
        <v>254</v>
      </c>
      <c r="B194" s="34" t="s">
        <v>286</v>
      </c>
      <c r="C194" s="72" t="s">
        <v>100</v>
      </c>
      <c r="D194" s="72" t="s">
        <v>30</v>
      </c>
      <c r="E194" s="72" t="s">
        <v>2</v>
      </c>
      <c r="F194" s="72" t="s">
        <v>3</v>
      </c>
      <c r="G194" s="99"/>
      <c r="H194" s="99"/>
      <c r="I194" s="99"/>
      <c r="J194" s="50">
        <f>SUM(J195)</f>
        <v>0</v>
      </c>
      <c r="K194" s="50">
        <f t="shared" ref="K194:L194" si="71">SUM(K195)</f>
        <v>0</v>
      </c>
      <c r="L194" s="26">
        <f t="shared" si="71"/>
        <v>0</v>
      </c>
    </row>
    <row r="195" spans="1:12" s="8" customFormat="1" ht="37.5">
      <c r="A195" s="27" t="s">
        <v>255</v>
      </c>
      <c r="B195" s="51" t="s">
        <v>287</v>
      </c>
      <c r="C195" s="71" t="s">
        <v>100</v>
      </c>
      <c r="D195" s="71" t="s">
        <v>30</v>
      </c>
      <c r="E195" s="71" t="s">
        <v>1</v>
      </c>
      <c r="F195" s="71" t="s">
        <v>3</v>
      </c>
      <c r="G195" s="98"/>
      <c r="H195" s="98"/>
      <c r="I195" s="98"/>
      <c r="J195" s="54">
        <f>SUM(J196+J198)</f>
        <v>0</v>
      </c>
      <c r="K195" s="54">
        <f t="shared" ref="K195:L195" si="72">SUM(K196+K198)</f>
        <v>0</v>
      </c>
      <c r="L195" s="37">
        <f t="shared" si="72"/>
        <v>0</v>
      </c>
    </row>
    <row r="196" spans="1:12" s="9" customFormat="1" ht="17.25">
      <c r="A196" s="28"/>
      <c r="B196" s="32" t="s">
        <v>34</v>
      </c>
      <c r="C196" s="69" t="s">
        <v>100</v>
      </c>
      <c r="D196" s="69" t="s">
        <v>30</v>
      </c>
      <c r="E196" s="69" t="s">
        <v>1</v>
      </c>
      <c r="F196" s="69" t="s">
        <v>89</v>
      </c>
      <c r="G196" s="96"/>
      <c r="H196" s="96"/>
      <c r="I196" s="96"/>
      <c r="J196" s="57">
        <f>SUM(J197:J197)</f>
        <v>0</v>
      </c>
      <c r="K196" s="57">
        <f t="shared" ref="K196:L196" si="73">SUM(K197:K197)</f>
        <v>0</v>
      </c>
      <c r="L196" s="29">
        <f t="shared" si="73"/>
        <v>0</v>
      </c>
    </row>
    <row r="197" spans="1:12" s="9" customFormat="1" ht="17.25">
      <c r="A197" s="28"/>
      <c r="B197" s="32" t="s">
        <v>34</v>
      </c>
      <c r="C197" s="69" t="s">
        <v>100</v>
      </c>
      <c r="D197" s="69" t="s">
        <v>30</v>
      </c>
      <c r="E197" s="69" t="s">
        <v>1</v>
      </c>
      <c r="F197" s="69" t="s">
        <v>89</v>
      </c>
      <c r="G197" s="69" t="s">
        <v>240</v>
      </c>
      <c r="H197" s="69" t="s">
        <v>53</v>
      </c>
      <c r="I197" s="69" t="s">
        <v>1</v>
      </c>
      <c r="J197" s="57"/>
      <c r="K197" s="57"/>
      <c r="L197" s="29"/>
    </row>
    <row r="198" spans="1:12" s="9" customFormat="1" ht="66">
      <c r="A198" s="28"/>
      <c r="B198" s="32" t="s">
        <v>326</v>
      </c>
      <c r="C198" s="69" t="s">
        <v>100</v>
      </c>
      <c r="D198" s="69" t="s">
        <v>30</v>
      </c>
      <c r="E198" s="69" t="s">
        <v>1</v>
      </c>
      <c r="F198" s="69" t="s">
        <v>321</v>
      </c>
      <c r="G198" s="96"/>
      <c r="H198" s="96"/>
      <c r="I198" s="96"/>
      <c r="J198" s="57">
        <f>SUM(J199:J199)</f>
        <v>0</v>
      </c>
      <c r="K198" s="57">
        <f t="shared" ref="K198:L198" si="74">SUM(K199:K199)</f>
        <v>0</v>
      </c>
      <c r="L198" s="29">
        <f t="shared" si="74"/>
        <v>0</v>
      </c>
    </row>
    <row r="199" spans="1:12" s="9" customFormat="1" ht="17.25">
      <c r="A199" s="28"/>
      <c r="B199" s="32" t="s">
        <v>34</v>
      </c>
      <c r="C199" s="69" t="s">
        <v>100</v>
      </c>
      <c r="D199" s="69" t="s">
        <v>30</v>
      </c>
      <c r="E199" s="69" t="s">
        <v>1</v>
      </c>
      <c r="F199" s="69" t="s">
        <v>321</v>
      </c>
      <c r="G199" s="69" t="s">
        <v>240</v>
      </c>
      <c r="H199" s="69" t="s">
        <v>53</v>
      </c>
      <c r="I199" s="69" t="s">
        <v>1</v>
      </c>
      <c r="J199" s="57"/>
      <c r="K199" s="57"/>
      <c r="L199" s="29"/>
    </row>
    <row r="200" spans="1:12" s="9" customFormat="1">
      <c r="A200" s="25" t="s">
        <v>285</v>
      </c>
      <c r="B200" s="34" t="s">
        <v>298</v>
      </c>
      <c r="C200" s="72" t="s">
        <v>100</v>
      </c>
      <c r="D200" s="72" t="s">
        <v>204</v>
      </c>
      <c r="E200" s="72" t="s">
        <v>2</v>
      </c>
      <c r="F200" s="72" t="s">
        <v>3</v>
      </c>
      <c r="G200" s="99"/>
      <c r="H200" s="99"/>
      <c r="I200" s="99"/>
      <c r="J200" s="50">
        <f>SUM(J201)</f>
        <v>5</v>
      </c>
      <c r="K200" s="50">
        <f t="shared" ref="K200:L202" si="75">SUM(K201)</f>
        <v>5</v>
      </c>
      <c r="L200" s="26">
        <f t="shared" si="75"/>
        <v>6</v>
      </c>
    </row>
    <row r="201" spans="1:12" s="9" customFormat="1" ht="56.25">
      <c r="A201" s="27" t="s">
        <v>288</v>
      </c>
      <c r="B201" s="51" t="s">
        <v>342</v>
      </c>
      <c r="C201" s="71" t="s">
        <v>100</v>
      </c>
      <c r="D201" s="71" t="s">
        <v>204</v>
      </c>
      <c r="E201" s="71" t="s">
        <v>1</v>
      </c>
      <c r="F201" s="71" t="s">
        <v>3</v>
      </c>
      <c r="G201" s="98"/>
      <c r="H201" s="98"/>
      <c r="I201" s="98"/>
      <c r="J201" s="54">
        <f>SUM(J202)</f>
        <v>5</v>
      </c>
      <c r="K201" s="54">
        <f t="shared" si="75"/>
        <v>5</v>
      </c>
      <c r="L201" s="37">
        <f t="shared" si="75"/>
        <v>6</v>
      </c>
    </row>
    <row r="202" spans="1:12" s="9" customFormat="1" ht="17.25">
      <c r="A202" s="28"/>
      <c r="B202" s="32" t="s">
        <v>88</v>
      </c>
      <c r="C202" s="69" t="s">
        <v>100</v>
      </c>
      <c r="D202" s="69" t="s">
        <v>204</v>
      </c>
      <c r="E202" s="69" t="s">
        <v>1</v>
      </c>
      <c r="F202" s="69" t="s">
        <v>87</v>
      </c>
      <c r="G202" s="96"/>
      <c r="H202" s="96"/>
      <c r="I202" s="96"/>
      <c r="J202" s="57">
        <f>SUM(J203)</f>
        <v>5</v>
      </c>
      <c r="K202" s="57">
        <f t="shared" si="75"/>
        <v>5</v>
      </c>
      <c r="L202" s="29">
        <f t="shared" si="75"/>
        <v>6</v>
      </c>
    </row>
    <row r="203" spans="1:12" s="9" customFormat="1" ht="17.25">
      <c r="A203" s="28"/>
      <c r="B203" s="32" t="s">
        <v>233</v>
      </c>
      <c r="C203" s="69" t="s">
        <v>100</v>
      </c>
      <c r="D203" s="69" t="s">
        <v>204</v>
      </c>
      <c r="E203" s="69" t="s">
        <v>1</v>
      </c>
      <c r="F203" s="69" t="s">
        <v>87</v>
      </c>
      <c r="G203" s="69" t="s">
        <v>234</v>
      </c>
      <c r="H203" s="69" t="s">
        <v>53</v>
      </c>
      <c r="I203" s="69" t="s">
        <v>28</v>
      </c>
      <c r="J203" s="57">
        <v>5</v>
      </c>
      <c r="K203" s="57">
        <v>5</v>
      </c>
      <c r="L203" s="29">
        <v>6</v>
      </c>
    </row>
    <row r="204" spans="1:12" s="2" customFormat="1" ht="37.5">
      <c r="A204" s="23" t="s">
        <v>97</v>
      </c>
      <c r="B204" s="39" t="s">
        <v>110</v>
      </c>
      <c r="C204" s="73" t="s">
        <v>109</v>
      </c>
      <c r="D204" s="73" t="s">
        <v>55</v>
      </c>
      <c r="E204" s="73" t="s">
        <v>2</v>
      </c>
      <c r="F204" s="73" t="s">
        <v>3</v>
      </c>
      <c r="G204" s="97"/>
      <c r="H204" s="97"/>
      <c r="I204" s="97"/>
      <c r="J204" s="48">
        <f>SUM(J205)</f>
        <v>517</v>
      </c>
      <c r="K204" s="48">
        <f t="shared" ref="K204:L206" si="76">SUM(K205)</f>
        <v>17</v>
      </c>
      <c r="L204" s="24">
        <f t="shared" si="76"/>
        <v>10</v>
      </c>
    </row>
    <row r="205" spans="1:12" s="2" customFormat="1" ht="37.5">
      <c r="A205" s="25" t="s">
        <v>212</v>
      </c>
      <c r="B205" s="34" t="s">
        <v>111</v>
      </c>
      <c r="C205" s="72" t="s">
        <v>109</v>
      </c>
      <c r="D205" s="72" t="s">
        <v>57</v>
      </c>
      <c r="E205" s="72" t="s">
        <v>2</v>
      </c>
      <c r="F205" s="72" t="s">
        <v>3</v>
      </c>
      <c r="G205" s="97"/>
      <c r="H205" s="97"/>
      <c r="I205" s="97"/>
      <c r="J205" s="50">
        <f>SUM(J206)</f>
        <v>517</v>
      </c>
      <c r="K205" s="50">
        <f t="shared" si="76"/>
        <v>17</v>
      </c>
      <c r="L205" s="26">
        <f t="shared" si="76"/>
        <v>10</v>
      </c>
    </row>
    <row r="206" spans="1:12" s="8" customFormat="1" ht="37.5">
      <c r="A206" s="27" t="s">
        <v>213</v>
      </c>
      <c r="B206" s="51" t="s">
        <v>289</v>
      </c>
      <c r="C206" s="71" t="s">
        <v>109</v>
      </c>
      <c r="D206" s="71" t="s">
        <v>57</v>
      </c>
      <c r="E206" s="71" t="s">
        <v>1</v>
      </c>
      <c r="F206" s="71" t="s">
        <v>3</v>
      </c>
      <c r="G206" s="98"/>
      <c r="H206" s="98"/>
      <c r="I206" s="98"/>
      <c r="J206" s="54">
        <f>SUM(J207)</f>
        <v>517</v>
      </c>
      <c r="K206" s="54">
        <f t="shared" si="76"/>
        <v>17</v>
      </c>
      <c r="L206" s="37">
        <f t="shared" si="76"/>
        <v>10</v>
      </c>
    </row>
    <row r="207" spans="1:12" s="9" customFormat="1" ht="33">
      <c r="A207" s="28"/>
      <c r="B207" s="32" t="s">
        <v>17</v>
      </c>
      <c r="C207" s="69" t="s">
        <v>109</v>
      </c>
      <c r="D207" s="69" t="s">
        <v>57</v>
      </c>
      <c r="E207" s="69" t="s">
        <v>1</v>
      </c>
      <c r="F207" s="69" t="s">
        <v>16</v>
      </c>
      <c r="G207" s="96"/>
      <c r="H207" s="96"/>
      <c r="I207" s="96"/>
      <c r="J207" s="57">
        <f>SUM(J208:J209)</f>
        <v>517</v>
      </c>
      <c r="K207" s="57">
        <f t="shared" ref="K207:L207" si="77">SUM(K208:K209)</f>
        <v>17</v>
      </c>
      <c r="L207" s="29">
        <f t="shared" si="77"/>
        <v>10</v>
      </c>
    </row>
    <row r="208" spans="1:12" s="9" customFormat="1" ht="17.25">
      <c r="A208" s="28"/>
      <c r="B208" s="32" t="s">
        <v>233</v>
      </c>
      <c r="C208" s="69" t="s">
        <v>109</v>
      </c>
      <c r="D208" s="69" t="s">
        <v>57</v>
      </c>
      <c r="E208" s="69" t="s">
        <v>1</v>
      </c>
      <c r="F208" s="69" t="s">
        <v>16</v>
      </c>
      <c r="G208" s="69" t="s">
        <v>234</v>
      </c>
      <c r="H208" s="69" t="s">
        <v>52</v>
      </c>
      <c r="I208" s="69" t="s">
        <v>12</v>
      </c>
      <c r="J208" s="57">
        <v>507</v>
      </c>
      <c r="K208" s="57">
        <v>7</v>
      </c>
      <c r="L208" s="29"/>
    </row>
    <row r="209" spans="1:12" s="9" customFormat="1" ht="17.25">
      <c r="A209" s="28"/>
      <c r="B209" s="32" t="s">
        <v>233</v>
      </c>
      <c r="C209" s="69" t="s">
        <v>109</v>
      </c>
      <c r="D209" s="69" t="s">
        <v>57</v>
      </c>
      <c r="E209" s="69" t="s">
        <v>1</v>
      </c>
      <c r="F209" s="69" t="s">
        <v>16</v>
      </c>
      <c r="G209" s="69" t="s">
        <v>234</v>
      </c>
      <c r="H209" s="69" t="s">
        <v>53</v>
      </c>
      <c r="I209" s="69" t="s">
        <v>1</v>
      </c>
      <c r="J209" s="57">
        <v>10</v>
      </c>
      <c r="K209" s="57">
        <v>10</v>
      </c>
      <c r="L209" s="29">
        <v>10</v>
      </c>
    </row>
    <row r="210" spans="1:12" s="5" customFormat="1" ht="56.25">
      <c r="A210" s="23" t="s">
        <v>256</v>
      </c>
      <c r="B210" s="39" t="s">
        <v>113</v>
      </c>
      <c r="C210" s="73" t="s">
        <v>112</v>
      </c>
      <c r="D210" s="73" t="s">
        <v>55</v>
      </c>
      <c r="E210" s="73" t="s">
        <v>2</v>
      </c>
      <c r="F210" s="73" t="s">
        <v>3</v>
      </c>
      <c r="G210" s="103"/>
      <c r="H210" s="103"/>
      <c r="I210" s="103"/>
      <c r="J210" s="48">
        <f>SUM(J211)</f>
        <v>93321.099999999991</v>
      </c>
      <c r="K210" s="48">
        <f t="shared" ref="K210:L211" si="78">SUM(K211)</f>
        <v>82682.5</v>
      </c>
      <c r="L210" s="24">
        <f t="shared" si="78"/>
        <v>15224.2</v>
      </c>
    </row>
    <row r="211" spans="1:12" s="2" customFormat="1">
      <c r="A211" s="25" t="s">
        <v>219</v>
      </c>
      <c r="B211" s="60" t="s">
        <v>114</v>
      </c>
      <c r="C211" s="72" t="s">
        <v>112</v>
      </c>
      <c r="D211" s="72" t="s">
        <v>57</v>
      </c>
      <c r="E211" s="72" t="s">
        <v>2</v>
      </c>
      <c r="F211" s="72" t="s">
        <v>3</v>
      </c>
      <c r="G211" s="97"/>
      <c r="H211" s="97"/>
      <c r="I211" s="97"/>
      <c r="J211" s="50">
        <f>SUM(J212)</f>
        <v>93321.099999999991</v>
      </c>
      <c r="K211" s="50">
        <f t="shared" si="78"/>
        <v>82682.5</v>
      </c>
      <c r="L211" s="26">
        <f t="shared" si="78"/>
        <v>15224.2</v>
      </c>
    </row>
    <row r="212" spans="1:12" s="8" customFormat="1" ht="37.5">
      <c r="A212" s="27" t="s">
        <v>220</v>
      </c>
      <c r="B212" s="51" t="s">
        <v>115</v>
      </c>
      <c r="C212" s="71" t="s">
        <v>112</v>
      </c>
      <c r="D212" s="71" t="s">
        <v>57</v>
      </c>
      <c r="E212" s="71" t="s">
        <v>1</v>
      </c>
      <c r="F212" s="71" t="s">
        <v>3</v>
      </c>
      <c r="G212" s="98"/>
      <c r="H212" s="98"/>
      <c r="I212" s="98"/>
      <c r="J212" s="54">
        <f>SUM(J213+J215+J217)</f>
        <v>93321.099999999991</v>
      </c>
      <c r="K212" s="54">
        <f t="shared" ref="K212:L212" si="79">SUM(K213+K215+K217)</f>
        <v>82682.5</v>
      </c>
      <c r="L212" s="37">
        <f t="shared" si="79"/>
        <v>15224.2</v>
      </c>
    </row>
    <row r="213" spans="1:12" s="9" customFormat="1" ht="33">
      <c r="A213" s="28"/>
      <c r="B213" s="32" t="s">
        <v>17</v>
      </c>
      <c r="C213" s="69" t="s">
        <v>112</v>
      </c>
      <c r="D213" s="69" t="s">
        <v>57</v>
      </c>
      <c r="E213" s="69" t="s">
        <v>1</v>
      </c>
      <c r="F213" s="69" t="s">
        <v>16</v>
      </c>
      <c r="G213" s="96"/>
      <c r="H213" s="96"/>
      <c r="I213" s="96"/>
      <c r="J213" s="57">
        <f>SUM(J214)</f>
        <v>13194.2</v>
      </c>
      <c r="K213" s="57">
        <f t="shared" ref="K213:L213" si="80">SUM(K214)</f>
        <v>13194.2</v>
      </c>
      <c r="L213" s="29">
        <f t="shared" si="80"/>
        <v>13194.2</v>
      </c>
    </row>
    <row r="214" spans="1:12" s="9" customFormat="1" ht="33">
      <c r="A214" s="28"/>
      <c r="B214" s="32" t="s">
        <v>244</v>
      </c>
      <c r="C214" s="69" t="s">
        <v>112</v>
      </c>
      <c r="D214" s="69" t="s">
        <v>57</v>
      </c>
      <c r="E214" s="69" t="s">
        <v>1</v>
      </c>
      <c r="F214" s="69" t="s">
        <v>16</v>
      </c>
      <c r="G214" s="69" t="s">
        <v>243</v>
      </c>
      <c r="H214" s="69" t="s">
        <v>100</v>
      </c>
      <c r="I214" s="69" t="s">
        <v>12</v>
      </c>
      <c r="J214" s="57">
        <v>13194.2</v>
      </c>
      <c r="K214" s="57">
        <v>13194.2</v>
      </c>
      <c r="L214" s="29">
        <v>13194.2</v>
      </c>
    </row>
    <row r="215" spans="1:12" s="9" customFormat="1" ht="17.25">
      <c r="A215" s="28"/>
      <c r="B215" s="32" t="s">
        <v>117</v>
      </c>
      <c r="C215" s="69" t="s">
        <v>112</v>
      </c>
      <c r="D215" s="69" t="s">
        <v>57</v>
      </c>
      <c r="E215" s="69" t="s">
        <v>1</v>
      </c>
      <c r="F215" s="69" t="s">
        <v>116</v>
      </c>
      <c r="G215" s="96"/>
      <c r="H215" s="96"/>
      <c r="I215" s="96"/>
      <c r="J215" s="57">
        <f>SUM(J216)</f>
        <v>2030</v>
      </c>
      <c r="K215" s="57">
        <f t="shared" ref="K215:L215" si="81">SUM(K216)</f>
        <v>2030</v>
      </c>
      <c r="L215" s="29">
        <f t="shared" si="81"/>
        <v>2030</v>
      </c>
    </row>
    <row r="216" spans="1:12" s="9" customFormat="1" ht="17.25">
      <c r="A216" s="28"/>
      <c r="B216" s="32" t="s">
        <v>233</v>
      </c>
      <c r="C216" s="69" t="s">
        <v>112</v>
      </c>
      <c r="D216" s="69" t="s">
        <v>57</v>
      </c>
      <c r="E216" s="69" t="s">
        <v>1</v>
      </c>
      <c r="F216" s="69" t="s">
        <v>116</v>
      </c>
      <c r="G216" s="69" t="s">
        <v>234</v>
      </c>
      <c r="H216" s="69" t="s">
        <v>100</v>
      </c>
      <c r="I216" s="69" t="s">
        <v>1</v>
      </c>
      <c r="J216" s="57">
        <v>2030</v>
      </c>
      <c r="K216" s="57">
        <v>2030</v>
      </c>
      <c r="L216" s="29">
        <v>2030</v>
      </c>
    </row>
    <row r="217" spans="1:12" s="9" customFormat="1" ht="17.25">
      <c r="A217" s="28"/>
      <c r="B217" s="32" t="s">
        <v>34</v>
      </c>
      <c r="C217" s="69" t="s">
        <v>112</v>
      </c>
      <c r="D217" s="69" t="s">
        <v>57</v>
      </c>
      <c r="E217" s="69" t="s">
        <v>1</v>
      </c>
      <c r="F217" s="69" t="s">
        <v>89</v>
      </c>
      <c r="G217" s="96"/>
      <c r="H217" s="96"/>
      <c r="I217" s="96"/>
      <c r="J217" s="57">
        <f>SUM(J218:J219)</f>
        <v>78096.899999999994</v>
      </c>
      <c r="K217" s="57">
        <f t="shared" ref="K217:L217" si="82">SUM(K218:K219)</f>
        <v>67458.3</v>
      </c>
      <c r="L217" s="57">
        <f t="shared" si="82"/>
        <v>0</v>
      </c>
    </row>
    <row r="218" spans="1:12" s="9" customFormat="1" ht="17.25">
      <c r="A218" s="28"/>
      <c r="B218" s="32" t="s">
        <v>233</v>
      </c>
      <c r="C218" s="92" t="s">
        <v>112</v>
      </c>
      <c r="D218" s="92" t="s">
        <v>57</v>
      </c>
      <c r="E218" s="92" t="s">
        <v>1</v>
      </c>
      <c r="F218" s="92" t="s">
        <v>89</v>
      </c>
      <c r="G218" s="92" t="s">
        <v>234</v>
      </c>
      <c r="H218" s="92" t="s">
        <v>100</v>
      </c>
      <c r="I218" s="92" t="s">
        <v>45</v>
      </c>
      <c r="J218" s="57">
        <v>30474</v>
      </c>
      <c r="K218" s="57"/>
      <c r="L218" s="29"/>
    </row>
    <row r="219" spans="1:12" s="9" customFormat="1" ht="17.25">
      <c r="A219" s="28"/>
      <c r="B219" s="32" t="s">
        <v>34</v>
      </c>
      <c r="C219" s="69" t="s">
        <v>112</v>
      </c>
      <c r="D219" s="69" t="s">
        <v>57</v>
      </c>
      <c r="E219" s="69" t="s">
        <v>1</v>
      </c>
      <c r="F219" s="69" t="s">
        <v>89</v>
      </c>
      <c r="G219" s="69" t="s">
        <v>240</v>
      </c>
      <c r="H219" s="69" t="s">
        <v>100</v>
      </c>
      <c r="I219" s="69" t="s">
        <v>45</v>
      </c>
      <c r="J219" s="57">
        <v>47622.9</v>
      </c>
      <c r="K219" s="57">
        <v>67458.3</v>
      </c>
      <c r="L219" s="29"/>
    </row>
    <row r="220" spans="1:12" s="2" customFormat="1" ht="56.25">
      <c r="A220" s="23" t="s">
        <v>109</v>
      </c>
      <c r="B220" s="39" t="s">
        <v>119</v>
      </c>
      <c r="C220" s="73" t="s">
        <v>118</v>
      </c>
      <c r="D220" s="73" t="s">
        <v>55</v>
      </c>
      <c r="E220" s="73" t="s">
        <v>2</v>
      </c>
      <c r="F220" s="73" t="s">
        <v>3</v>
      </c>
      <c r="G220" s="97"/>
      <c r="H220" s="97"/>
      <c r="I220" s="97"/>
      <c r="J220" s="48">
        <f>SUM(J221)</f>
        <v>882</v>
      </c>
      <c r="K220" s="48">
        <f t="shared" ref="K220:L221" si="83">SUM(K221)</f>
        <v>50</v>
      </c>
      <c r="L220" s="24">
        <f t="shared" si="83"/>
        <v>50</v>
      </c>
    </row>
    <row r="221" spans="1:12" s="2" customFormat="1" ht="37.5">
      <c r="A221" s="25" t="s">
        <v>221</v>
      </c>
      <c r="B221" s="34" t="s">
        <v>120</v>
      </c>
      <c r="C221" s="72" t="s">
        <v>118</v>
      </c>
      <c r="D221" s="72" t="s">
        <v>57</v>
      </c>
      <c r="E221" s="72" t="s">
        <v>2</v>
      </c>
      <c r="F221" s="72" t="s">
        <v>3</v>
      </c>
      <c r="G221" s="97"/>
      <c r="H221" s="97"/>
      <c r="I221" s="97"/>
      <c r="J221" s="50">
        <f>SUM(J222)</f>
        <v>882</v>
      </c>
      <c r="K221" s="50">
        <f t="shared" si="83"/>
        <v>50</v>
      </c>
      <c r="L221" s="26">
        <f t="shared" si="83"/>
        <v>50</v>
      </c>
    </row>
    <row r="222" spans="1:12" s="8" customFormat="1" ht="37.5">
      <c r="A222" s="27" t="s">
        <v>222</v>
      </c>
      <c r="B222" s="51" t="s">
        <v>121</v>
      </c>
      <c r="C222" s="71" t="s">
        <v>118</v>
      </c>
      <c r="D222" s="71" t="s">
        <v>57</v>
      </c>
      <c r="E222" s="71" t="s">
        <v>1</v>
      </c>
      <c r="F222" s="71" t="s">
        <v>85</v>
      </c>
      <c r="G222" s="98"/>
      <c r="H222" s="98"/>
      <c r="I222" s="98"/>
      <c r="J222" s="54">
        <f>SUM(J223+J225)</f>
        <v>882</v>
      </c>
      <c r="K222" s="54">
        <f t="shared" ref="K222:L222" si="84">SUM(K223+K225)</f>
        <v>50</v>
      </c>
      <c r="L222" s="37">
        <f t="shared" si="84"/>
        <v>50</v>
      </c>
    </row>
    <row r="223" spans="1:12" s="9" customFormat="1" ht="17.25">
      <c r="A223" s="28"/>
      <c r="B223" s="32" t="s">
        <v>34</v>
      </c>
      <c r="C223" s="69" t="s">
        <v>118</v>
      </c>
      <c r="D223" s="69" t="s">
        <v>57</v>
      </c>
      <c r="E223" s="69" t="s">
        <v>1</v>
      </c>
      <c r="F223" s="69" t="s">
        <v>89</v>
      </c>
      <c r="G223" s="96"/>
      <c r="H223" s="96"/>
      <c r="I223" s="96"/>
      <c r="J223" s="57">
        <f>SUM(J224)</f>
        <v>832</v>
      </c>
      <c r="K223" s="57">
        <f t="shared" ref="K223:L223" si="85">SUM(K224)</f>
        <v>0</v>
      </c>
      <c r="L223" s="29">
        <f t="shared" si="85"/>
        <v>0</v>
      </c>
    </row>
    <row r="224" spans="1:12" s="9" customFormat="1" ht="17.25">
      <c r="A224" s="28"/>
      <c r="B224" s="32" t="s">
        <v>34</v>
      </c>
      <c r="C224" s="69" t="s">
        <v>118</v>
      </c>
      <c r="D224" s="69" t="s">
        <v>57</v>
      </c>
      <c r="E224" s="69" t="s">
        <v>1</v>
      </c>
      <c r="F224" s="69" t="s">
        <v>89</v>
      </c>
      <c r="G224" s="69" t="s">
        <v>240</v>
      </c>
      <c r="H224" s="69" t="s">
        <v>54</v>
      </c>
      <c r="I224" s="69" t="s">
        <v>54</v>
      </c>
      <c r="J224" s="57">
        <v>832</v>
      </c>
      <c r="K224" s="57"/>
      <c r="L224" s="29"/>
    </row>
    <row r="225" spans="1:12" s="9" customFormat="1" ht="33">
      <c r="A225" s="28"/>
      <c r="B225" s="32" t="s">
        <v>17</v>
      </c>
      <c r="C225" s="69" t="s">
        <v>118</v>
      </c>
      <c r="D225" s="69" t="s">
        <v>57</v>
      </c>
      <c r="E225" s="69" t="s">
        <v>1</v>
      </c>
      <c r="F225" s="69" t="s">
        <v>16</v>
      </c>
      <c r="G225" s="96"/>
      <c r="H225" s="96"/>
      <c r="I225" s="96"/>
      <c r="J225" s="57">
        <f>SUM(J226)</f>
        <v>50</v>
      </c>
      <c r="K225" s="57">
        <f t="shared" ref="K225:L225" si="86">SUM(K226)</f>
        <v>50</v>
      </c>
      <c r="L225" s="29">
        <f t="shared" si="86"/>
        <v>50</v>
      </c>
    </row>
    <row r="226" spans="1:12" s="9" customFormat="1" ht="33">
      <c r="A226" s="28"/>
      <c r="B226" s="32" t="s">
        <v>244</v>
      </c>
      <c r="C226" s="69" t="s">
        <v>118</v>
      </c>
      <c r="D226" s="69" t="s">
        <v>57</v>
      </c>
      <c r="E226" s="69" t="s">
        <v>1</v>
      </c>
      <c r="F226" s="69" t="s">
        <v>16</v>
      </c>
      <c r="G226" s="69" t="s">
        <v>243</v>
      </c>
      <c r="H226" s="69" t="s">
        <v>28</v>
      </c>
      <c r="I226" s="69" t="s">
        <v>109</v>
      </c>
      <c r="J226" s="57">
        <v>50</v>
      </c>
      <c r="K226" s="57">
        <v>50</v>
      </c>
      <c r="L226" s="29">
        <v>50</v>
      </c>
    </row>
    <row r="227" spans="1:12" s="2" customFormat="1" ht="112.5">
      <c r="A227" s="23" t="s">
        <v>112</v>
      </c>
      <c r="B227" s="39" t="s">
        <v>123</v>
      </c>
      <c r="C227" s="73" t="s">
        <v>122</v>
      </c>
      <c r="D227" s="73" t="s">
        <v>55</v>
      </c>
      <c r="E227" s="73" t="s">
        <v>2</v>
      </c>
      <c r="F227" s="73" t="s">
        <v>3</v>
      </c>
      <c r="G227" s="97"/>
      <c r="H227" s="97"/>
      <c r="I227" s="97"/>
      <c r="J227" s="48">
        <f>SUM(J228+J238+J250)</f>
        <v>155196</v>
      </c>
      <c r="K227" s="48">
        <f t="shared" ref="K227:L227" si="87">SUM(K228+K238+K250)</f>
        <v>120029</v>
      </c>
      <c r="L227" s="24">
        <f t="shared" si="87"/>
        <v>124325</v>
      </c>
    </row>
    <row r="228" spans="1:12" s="2" customFormat="1" ht="37.5">
      <c r="A228" s="25" t="s">
        <v>223</v>
      </c>
      <c r="B228" s="34" t="s">
        <v>124</v>
      </c>
      <c r="C228" s="72" t="s">
        <v>122</v>
      </c>
      <c r="D228" s="72" t="s">
        <v>57</v>
      </c>
      <c r="E228" s="72" t="s">
        <v>2</v>
      </c>
      <c r="F228" s="72" t="s">
        <v>3</v>
      </c>
      <c r="G228" s="97"/>
      <c r="H228" s="97"/>
      <c r="I228" s="97"/>
      <c r="J228" s="50">
        <f>SUM(J229+J232+J235)</f>
        <v>14700</v>
      </c>
      <c r="K228" s="50">
        <f t="shared" ref="K228:L228" si="88">SUM(K229+K232+K235)</f>
        <v>15300</v>
      </c>
      <c r="L228" s="26">
        <f t="shared" si="88"/>
        <v>15300</v>
      </c>
    </row>
    <row r="229" spans="1:12" s="8" customFormat="1">
      <c r="A229" s="27" t="s">
        <v>224</v>
      </c>
      <c r="B229" s="51" t="s">
        <v>125</v>
      </c>
      <c r="C229" s="71" t="s">
        <v>122</v>
      </c>
      <c r="D229" s="71" t="s">
        <v>57</v>
      </c>
      <c r="E229" s="71" t="s">
        <v>28</v>
      </c>
      <c r="F229" s="71" t="s">
        <v>3</v>
      </c>
      <c r="G229" s="98"/>
      <c r="H229" s="98"/>
      <c r="I229" s="98"/>
      <c r="J229" s="54">
        <f>SUM(J230)</f>
        <v>1300</v>
      </c>
      <c r="K229" s="54">
        <f t="shared" ref="K229:L230" si="89">SUM(K230)</f>
        <v>1300</v>
      </c>
      <c r="L229" s="37">
        <f t="shared" si="89"/>
        <v>1300</v>
      </c>
    </row>
    <row r="230" spans="1:12" s="9" customFormat="1" ht="17.25">
      <c r="A230" s="28"/>
      <c r="B230" s="32" t="s">
        <v>127</v>
      </c>
      <c r="C230" s="69" t="s">
        <v>122</v>
      </c>
      <c r="D230" s="69" t="s">
        <v>57</v>
      </c>
      <c r="E230" s="69" t="s">
        <v>28</v>
      </c>
      <c r="F230" s="69" t="s">
        <v>126</v>
      </c>
      <c r="G230" s="96"/>
      <c r="H230" s="96"/>
      <c r="I230" s="96"/>
      <c r="J230" s="57">
        <f>SUM(J231)</f>
        <v>1300</v>
      </c>
      <c r="K230" s="57">
        <f t="shared" si="89"/>
        <v>1300</v>
      </c>
      <c r="L230" s="29">
        <f t="shared" si="89"/>
        <v>1300</v>
      </c>
    </row>
    <row r="231" spans="1:12" s="9" customFormat="1" ht="17.25">
      <c r="A231" s="28"/>
      <c r="B231" s="32" t="s">
        <v>237</v>
      </c>
      <c r="C231" s="69" t="s">
        <v>122</v>
      </c>
      <c r="D231" s="69" t="s">
        <v>57</v>
      </c>
      <c r="E231" s="69" t="s">
        <v>28</v>
      </c>
      <c r="F231" s="69" t="s">
        <v>126</v>
      </c>
      <c r="G231" s="69" t="s">
        <v>238</v>
      </c>
      <c r="H231" s="69" t="s">
        <v>1</v>
      </c>
      <c r="I231" s="69" t="s">
        <v>100</v>
      </c>
      <c r="J231" s="57">
        <v>1300</v>
      </c>
      <c r="K231" s="57">
        <v>1300</v>
      </c>
      <c r="L231" s="29">
        <v>1300</v>
      </c>
    </row>
    <row r="232" spans="1:12" s="8" customFormat="1">
      <c r="A232" s="27" t="s">
        <v>257</v>
      </c>
      <c r="B232" s="51" t="s">
        <v>128</v>
      </c>
      <c r="C232" s="71" t="s">
        <v>122</v>
      </c>
      <c r="D232" s="71" t="s">
        <v>57</v>
      </c>
      <c r="E232" s="71" t="s">
        <v>45</v>
      </c>
      <c r="F232" s="71" t="s">
        <v>3</v>
      </c>
      <c r="G232" s="98"/>
      <c r="H232" s="98"/>
      <c r="I232" s="98"/>
      <c r="J232" s="54">
        <f>SUM(J233)</f>
        <v>12400</v>
      </c>
      <c r="K232" s="54">
        <f t="shared" ref="K232:L233" si="90">SUM(K233)</f>
        <v>13000</v>
      </c>
      <c r="L232" s="37">
        <f t="shared" si="90"/>
        <v>13000</v>
      </c>
    </row>
    <row r="233" spans="1:12" s="9" customFormat="1" ht="33">
      <c r="A233" s="28"/>
      <c r="B233" s="32" t="s">
        <v>130</v>
      </c>
      <c r="C233" s="69" t="s">
        <v>122</v>
      </c>
      <c r="D233" s="69" t="s">
        <v>57</v>
      </c>
      <c r="E233" s="69" t="s">
        <v>45</v>
      </c>
      <c r="F233" s="69" t="s">
        <v>129</v>
      </c>
      <c r="G233" s="96"/>
      <c r="H233" s="96"/>
      <c r="I233" s="96"/>
      <c r="J233" s="57">
        <f>SUM(J234)</f>
        <v>12400</v>
      </c>
      <c r="K233" s="57">
        <f t="shared" si="90"/>
        <v>13000</v>
      </c>
      <c r="L233" s="29">
        <f t="shared" si="90"/>
        <v>13000</v>
      </c>
    </row>
    <row r="234" spans="1:12" s="9" customFormat="1" ht="17.25">
      <c r="A234" s="28"/>
      <c r="B234" s="32" t="s">
        <v>248</v>
      </c>
      <c r="C234" s="69" t="s">
        <v>122</v>
      </c>
      <c r="D234" s="69" t="s">
        <v>57</v>
      </c>
      <c r="E234" s="69" t="s">
        <v>45</v>
      </c>
      <c r="F234" s="69" t="s">
        <v>129</v>
      </c>
      <c r="G234" s="69" t="s">
        <v>247</v>
      </c>
      <c r="H234" s="69" t="s">
        <v>112</v>
      </c>
      <c r="I234" s="69" t="s">
        <v>1</v>
      </c>
      <c r="J234" s="57">
        <v>12400</v>
      </c>
      <c r="K234" s="57">
        <v>13000</v>
      </c>
      <c r="L234" s="29">
        <v>13000</v>
      </c>
    </row>
    <row r="235" spans="1:12" s="9" customFormat="1" ht="37.5">
      <c r="A235" s="27" t="s">
        <v>355</v>
      </c>
      <c r="B235" s="51" t="s">
        <v>299</v>
      </c>
      <c r="C235" s="71" t="s">
        <v>122</v>
      </c>
      <c r="D235" s="71" t="s">
        <v>57</v>
      </c>
      <c r="E235" s="71" t="s">
        <v>53</v>
      </c>
      <c r="F235" s="71" t="s">
        <v>3</v>
      </c>
      <c r="G235" s="98"/>
      <c r="H235" s="98"/>
      <c r="I235" s="98"/>
      <c r="J235" s="54">
        <f>SUM(J236)</f>
        <v>1000</v>
      </c>
      <c r="K235" s="54">
        <f t="shared" ref="K235:L236" si="91">SUM(K236)</f>
        <v>1000</v>
      </c>
      <c r="L235" s="37">
        <f t="shared" si="91"/>
        <v>1000</v>
      </c>
    </row>
    <row r="236" spans="1:12" s="9" customFormat="1" ht="33">
      <c r="A236" s="28"/>
      <c r="B236" s="32" t="s">
        <v>300</v>
      </c>
      <c r="C236" s="69" t="s">
        <v>122</v>
      </c>
      <c r="D236" s="69" t="s">
        <v>57</v>
      </c>
      <c r="E236" s="69" t="s">
        <v>53</v>
      </c>
      <c r="F236" s="69" t="s">
        <v>301</v>
      </c>
      <c r="G236" s="69"/>
      <c r="H236" s="69"/>
      <c r="I236" s="69"/>
      <c r="J236" s="57">
        <f>SUM(J237)</f>
        <v>1000</v>
      </c>
      <c r="K236" s="57">
        <f t="shared" si="91"/>
        <v>1000</v>
      </c>
      <c r="L236" s="29">
        <f t="shared" si="91"/>
        <v>1000</v>
      </c>
    </row>
    <row r="237" spans="1:12" s="9" customFormat="1" ht="17.25">
      <c r="A237" s="28"/>
      <c r="B237" s="32" t="s">
        <v>237</v>
      </c>
      <c r="C237" s="69" t="s">
        <v>122</v>
      </c>
      <c r="D237" s="69" t="s">
        <v>57</v>
      </c>
      <c r="E237" s="69" t="s">
        <v>53</v>
      </c>
      <c r="F237" s="69" t="s">
        <v>301</v>
      </c>
      <c r="G237" s="69" t="s">
        <v>238</v>
      </c>
      <c r="H237" s="69" t="s">
        <v>1</v>
      </c>
      <c r="I237" s="69" t="s">
        <v>112</v>
      </c>
      <c r="J237" s="57">
        <v>1000</v>
      </c>
      <c r="K237" s="57">
        <v>1000</v>
      </c>
      <c r="L237" s="29">
        <v>1000</v>
      </c>
    </row>
    <row r="238" spans="1:12" s="2" customFormat="1" ht="75">
      <c r="A238" s="25" t="s">
        <v>258</v>
      </c>
      <c r="B238" s="34" t="s">
        <v>131</v>
      </c>
      <c r="C238" s="72" t="s">
        <v>122</v>
      </c>
      <c r="D238" s="72" t="s">
        <v>93</v>
      </c>
      <c r="E238" s="72" t="s">
        <v>2</v>
      </c>
      <c r="F238" s="72" t="s">
        <v>3</v>
      </c>
      <c r="G238" s="97"/>
      <c r="H238" s="97"/>
      <c r="I238" s="97"/>
      <c r="J238" s="50">
        <f>SUM(J239+J244+J247)</f>
        <v>120876</v>
      </c>
      <c r="K238" s="50">
        <f t="shared" ref="K238:L238" si="92">SUM(K239+K244+K247)</f>
        <v>85109</v>
      </c>
      <c r="L238" s="26">
        <f t="shared" si="92"/>
        <v>89405</v>
      </c>
    </row>
    <row r="239" spans="1:12" s="8" customFormat="1" ht="56.25">
      <c r="A239" s="27" t="s">
        <v>259</v>
      </c>
      <c r="B239" s="51" t="s">
        <v>132</v>
      </c>
      <c r="C239" s="71" t="s">
        <v>122</v>
      </c>
      <c r="D239" s="71" t="s">
        <v>93</v>
      </c>
      <c r="E239" s="71" t="s">
        <v>12</v>
      </c>
      <c r="F239" s="71" t="s">
        <v>3</v>
      </c>
      <c r="G239" s="98"/>
      <c r="H239" s="98"/>
      <c r="I239" s="98"/>
      <c r="J239" s="54">
        <f>SUM(J240+J242)</f>
        <v>37280</v>
      </c>
      <c r="K239" s="54">
        <f t="shared" ref="K239:L239" si="93">SUM(K240+K242)</f>
        <v>35881</v>
      </c>
      <c r="L239" s="37">
        <f t="shared" si="93"/>
        <v>36356</v>
      </c>
    </row>
    <row r="240" spans="1:12" s="9" customFormat="1" ht="33">
      <c r="A240" s="28"/>
      <c r="B240" s="32" t="s">
        <v>134</v>
      </c>
      <c r="C240" s="69" t="s">
        <v>122</v>
      </c>
      <c r="D240" s="69" t="s">
        <v>93</v>
      </c>
      <c r="E240" s="69" t="s">
        <v>12</v>
      </c>
      <c r="F240" s="69" t="s">
        <v>133</v>
      </c>
      <c r="G240" s="96"/>
      <c r="H240" s="96"/>
      <c r="I240" s="96"/>
      <c r="J240" s="57">
        <f>SUM(J241)</f>
        <v>14280</v>
      </c>
      <c r="K240" s="57">
        <f t="shared" ref="K240:L240" si="94">SUM(K241)</f>
        <v>11881</v>
      </c>
      <c r="L240" s="29">
        <f t="shared" si="94"/>
        <v>12356</v>
      </c>
    </row>
    <row r="241" spans="1:12" s="9" customFormat="1" ht="17.25">
      <c r="A241" s="28"/>
      <c r="B241" s="32" t="s">
        <v>246</v>
      </c>
      <c r="C241" s="69" t="s">
        <v>122</v>
      </c>
      <c r="D241" s="69" t="s">
        <v>93</v>
      </c>
      <c r="E241" s="69" t="s">
        <v>12</v>
      </c>
      <c r="F241" s="69" t="s">
        <v>133</v>
      </c>
      <c r="G241" s="69" t="s">
        <v>245</v>
      </c>
      <c r="H241" s="69" t="s">
        <v>118</v>
      </c>
      <c r="I241" s="69" t="s">
        <v>1</v>
      </c>
      <c r="J241" s="57">
        <v>14280</v>
      </c>
      <c r="K241" s="57">
        <v>11881</v>
      </c>
      <c r="L241" s="29">
        <v>12356</v>
      </c>
    </row>
    <row r="242" spans="1:12" s="9" customFormat="1" ht="17.25">
      <c r="A242" s="28"/>
      <c r="B242" s="32" t="s">
        <v>136</v>
      </c>
      <c r="C242" s="69" t="s">
        <v>122</v>
      </c>
      <c r="D242" s="69" t="s">
        <v>93</v>
      </c>
      <c r="E242" s="69" t="s">
        <v>12</v>
      </c>
      <c r="F242" s="69" t="s">
        <v>135</v>
      </c>
      <c r="G242" s="96"/>
      <c r="H242" s="96"/>
      <c r="I242" s="96"/>
      <c r="J242" s="57">
        <f>SUM(J243)</f>
        <v>23000</v>
      </c>
      <c r="K242" s="57">
        <f t="shared" ref="K242:L242" si="95">SUM(K243)</f>
        <v>24000</v>
      </c>
      <c r="L242" s="29">
        <f t="shared" si="95"/>
        <v>24000</v>
      </c>
    </row>
    <row r="243" spans="1:12" s="9" customFormat="1" ht="17.25">
      <c r="A243" s="28"/>
      <c r="B243" s="32" t="s">
        <v>246</v>
      </c>
      <c r="C243" s="69" t="s">
        <v>122</v>
      </c>
      <c r="D243" s="69" t="s">
        <v>93</v>
      </c>
      <c r="E243" s="69" t="s">
        <v>12</v>
      </c>
      <c r="F243" s="69" t="s">
        <v>135</v>
      </c>
      <c r="G243" s="69" t="s">
        <v>245</v>
      </c>
      <c r="H243" s="69" t="s">
        <v>118</v>
      </c>
      <c r="I243" s="69" t="s">
        <v>1</v>
      </c>
      <c r="J243" s="57">
        <v>23000</v>
      </c>
      <c r="K243" s="57">
        <v>24000</v>
      </c>
      <c r="L243" s="29">
        <v>24000</v>
      </c>
    </row>
    <row r="244" spans="1:12" s="8" customFormat="1" ht="56.25">
      <c r="A244" s="27" t="s">
        <v>260</v>
      </c>
      <c r="B244" s="51" t="s">
        <v>137</v>
      </c>
      <c r="C244" s="71" t="s">
        <v>122</v>
      </c>
      <c r="D244" s="71" t="s">
        <v>93</v>
      </c>
      <c r="E244" s="71" t="s">
        <v>7</v>
      </c>
      <c r="F244" s="71" t="s">
        <v>3</v>
      </c>
      <c r="G244" s="98"/>
      <c r="H244" s="98"/>
      <c r="I244" s="98"/>
      <c r="J244" s="54">
        <f>SUM(J245)</f>
        <v>83326</v>
      </c>
      <c r="K244" s="54">
        <f t="shared" ref="K244:L245" si="96">SUM(K245)</f>
        <v>48958</v>
      </c>
      <c r="L244" s="37">
        <f t="shared" si="96"/>
        <v>52779</v>
      </c>
    </row>
    <row r="245" spans="1:12" s="9" customFormat="1" ht="33">
      <c r="A245" s="28"/>
      <c r="B245" s="32" t="s">
        <v>139</v>
      </c>
      <c r="C245" s="69" t="s">
        <v>122</v>
      </c>
      <c r="D245" s="69" t="s">
        <v>93</v>
      </c>
      <c r="E245" s="69" t="s">
        <v>7</v>
      </c>
      <c r="F245" s="69" t="s">
        <v>138</v>
      </c>
      <c r="G245" s="96"/>
      <c r="H245" s="96"/>
      <c r="I245" s="96"/>
      <c r="J245" s="57">
        <f>SUM(J246)</f>
        <v>83326</v>
      </c>
      <c r="K245" s="57">
        <f t="shared" si="96"/>
        <v>48958</v>
      </c>
      <c r="L245" s="29">
        <f t="shared" si="96"/>
        <v>52779</v>
      </c>
    </row>
    <row r="246" spans="1:12" s="9" customFormat="1" ht="17.25">
      <c r="A246" s="28"/>
      <c r="B246" s="32" t="s">
        <v>246</v>
      </c>
      <c r="C246" s="69" t="s">
        <v>122</v>
      </c>
      <c r="D246" s="69" t="s">
        <v>93</v>
      </c>
      <c r="E246" s="69" t="s">
        <v>7</v>
      </c>
      <c r="F246" s="69" t="s">
        <v>138</v>
      </c>
      <c r="G246" s="69" t="s">
        <v>245</v>
      </c>
      <c r="H246" s="69" t="s">
        <v>118</v>
      </c>
      <c r="I246" s="69" t="s">
        <v>12</v>
      </c>
      <c r="J246" s="57">
        <v>83326</v>
      </c>
      <c r="K246" s="57">
        <v>48958</v>
      </c>
      <c r="L246" s="29">
        <v>52779</v>
      </c>
    </row>
    <row r="247" spans="1:12" s="8" customFormat="1" ht="37.5">
      <c r="A247" s="27" t="s">
        <v>343</v>
      </c>
      <c r="B247" s="51" t="s">
        <v>266</v>
      </c>
      <c r="C247" s="71" t="s">
        <v>122</v>
      </c>
      <c r="D247" s="71" t="s">
        <v>93</v>
      </c>
      <c r="E247" s="71" t="s">
        <v>28</v>
      </c>
      <c r="F247" s="71" t="s">
        <v>3</v>
      </c>
      <c r="G247" s="98"/>
      <c r="H247" s="98"/>
      <c r="I247" s="98"/>
      <c r="J247" s="54">
        <f>SUM(J248)</f>
        <v>270</v>
      </c>
      <c r="K247" s="54">
        <f t="shared" ref="K247:L248" si="97">SUM(K248)</f>
        <v>270</v>
      </c>
      <c r="L247" s="37">
        <f t="shared" si="97"/>
        <v>270</v>
      </c>
    </row>
    <row r="248" spans="1:12" s="9" customFormat="1" ht="82.5">
      <c r="A248" s="28"/>
      <c r="B248" s="32" t="s">
        <v>267</v>
      </c>
      <c r="C248" s="69" t="s">
        <v>122</v>
      </c>
      <c r="D248" s="69" t="s">
        <v>93</v>
      </c>
      <c r="E248" s="69" t="s">
        <v>28</v>
      </c>
      <c r="F248" s="69" t="s">
        <v>265</v>
      </c>
      <c r="G248" s="96"/>
      <c r="H248" s="96"/>
      <c r="I248" s="96"/>
      <c r="J248" s="57">
        <f>SUM(J249)</f>
        <v>270</v>
      </c>
      <c r="K248" s="57">
        <f t="shared" si="97"/>
        <v>270</v>
      </c>
      <c r="L248" s="29">
        <f t="shared" si="97"/>
        <v>270</v>
      </c>
    </row>
    <row r="249" spans="1:12" s="9" customFormat="1" ht="17.25">
      <c r="A249" s="28"/>
      <c r="B249" s="32" t="s">
        <v>246</v>
      </c>
      <c r="C249" s="69" t="s">
        <v>122</v>
      </c>
      <c r="D249" s="69" t="s">
        <v>93</v>
      </c>
      <c r="E249" s="69" t="s">
        <v>28</v>
      </c>
      <c r="F249" s="69" t="s">
        <v>265</v>
      </c>
      <c r="G249" s="69" t="s">
        <v>245</v>
      </c>
      <c r="H249" s="69" t="s">
        <v>118</v>
      </c>
      <c r="I249" s="69" t="s">
        <v>7</v>
      </c>
      <c r="J249" s="57">
        <v>270</v>
      </c>
      <c r="K249" s="57">
        <v>270</v>
      </c>
      <c r="L249" s="29">
        <v>270</v>
      </c>
    </row>
    <row r="250" spans="1:12" s="2" customFormat="1" ht="37.5">
      <c r="A250" s="25" t="s">
        <v>261</v>
      </c>
      <c r="B250" s="34" t="s">
        <v>108</v>
      </c>
      <c r="C250" s="72" t="s">
        <v>122</v>
      </c>
      <c r="D250" s="72" t="s">
        <v>105</v>
      </c>
      <c r="E250" s="72" t="s">
        <v>2</v>
      </c>
      <c r="F250" s="72" t="s">
        <v>3</v>
      </c>
      <c r="G250" s="97"/>
      <c r="H250" s="97"/>
      <c r="I250" s="97"/>
      <c r="J250" s="50">
        <f>SUM(J251)</f>
        <v>19620</v>
      </c>
      <c r="K250" s="50">
        <f t="shared" ref="K250:L251" si="98">SUM(K251)</f>
        <v>19620</v>
      </c>
      <c r="L250" s="26">
        <f t="shared" si="98"/>
        <v>19620</v>
      </c>
    </row>
    <row r="251" spans="1:12" s="8" customFormat="1" ht="56.25">
      <c r="A251" s="27" t="s">
        <v>262</v>
      </c>
      <c r="B251" s="51" t="s">
        <v>140</v>
      </c>
      <c r="C251" s="71" t="s">
        <v>122</v>
      </c>
      <c r="D251" s="71" t="s">
        <v>105</v>
      </c>
      <c r="E251" s="71" t="s">
        <v>1</v>
      </c>
      <c r="F251" s="71" t="s">
        <v>3</v>
      </c>
      <c r="G251" s="98"/>
      <c r="H251" s="98"/>
      <c r="I251" s="98"/>
      <c r="J251" s="54">
        <f>SUM(J252)</f>
        <v>19620</v>
      </c>
      <c r="K251" s="54">
        <f t="shared" si="98"/>
        <v>19620</v>
      </c>
      <c r="L251" s="37">
        <f t="shared" si="98"/>
        <v>19620</v>
      </c>
    </row>
    <row r="252" spans="1:12" s="9" customFormat="1" ht="17.25">
      <c r="A252" s="28"/>
      <c r="B252" s="32" t="s">
        <v>142</v>
      </c>
      <c r="C252" s="69" t="s">
        <v>122</v>
      </c>
      <c r="D252" s="69" t="s">
        <v>105</v>
      </c>
      <c r="E252" s="69" t="s">
        <v>1</v>
      </c>
      <c r="F252" s="69" t="s">
        <v>141</v>
      </c>
      <c r="G252" s="96"/>
      <c r="H252" s="96"/>
      <c r="I252" s="96"/>
      <c r="J252" s="57">
        <f>SUM(J253:J255)</f>
        <v>19620</v>
      </c>
      <c r="K252" s="57">
        <f t="shared" ref="K252:L252" si="99">SUM(K253:K255)</f>
        <v>19620</v>
      </c>
      <c r="L252" s="29">
        <f t="shared" si="99"/>
        <v>19620</v>
      </c>
    </row>
    <row r="253" spans="1:12" s="9" customFormat="1" ht="33">
      <c r="A253" s="28"/>
      <c r="B253" s="32" t="s">
        <v>235</v>
      </c>
      <c r="C253" s="69" t="s">
        <v>122</v>
      </c>
      <c r="D253" s="69" t="s">
        <v>105</v>
      </c>
      <c r="E253" s="69" t="s">
        <v>1</v>
      </c>
      <c r="F253" s="69" t="s">
        <v>141</v>
      </c>
      <c r="G253" s="69" t="s">
        <v>236</v>
      </c>
      <c r="H253" s="69" t="s">
        <v>1</v>
      </c>
      <c r="I253" s="69" t="s">
        <v>8</v>
      </c>
      <c r="J253" s="57">
        <v>17610</v>
      </c>
      <c r="K253" s="57">
        <v>17610</v>
      </c>
      <c r="L253" s="29">
        <v>17610</v>
      </c>
    </row>
    <row r="254" spans="1:12" s="9" customFormat="1" ht="17.25">
      <c r="A254" s="28"/>
      <c r="B254" s="32" t="s">
        <v>233</v>
      </c>
      <c r="C254" s="69" t="s">
        <v>122</v>
      </c>
      <c r="D254" s="69" t="s">
        <v>105</v>
      </c>
      <c r="E254" s="69" t="s">
        <v>1</v>
      </c>
      <c r="F254" s="69" t="s">
        <v>141</v>
      </c>
      <c r="G254" s="69" t="s">
        <v>234</v>
      </c>
      <c r="H254" s="69" t="s">
        <v>1</v>
      </c>
      <c r="I254" s="69" t="s">
        <v>8</v>
      </c>
      <c r="J254" s="57">
        <v>2000</v>
      </c>
      <c r="K254" s="57">
        <v>2000</v>
      </c>
      <c r="L254" s="29">
        <v>2000</v>
      </c>
    </row>
    <row r="255" spans="1:12" s="9" customFormat="1" ht="17.25">
      <c r="A255" s="28"/>
      <c r="B255" s="32" t="s">
        <v>237</v>
      </c>
      <c r="C255" s="69" t="s">
        <v>122</v>
      </c>
      <c r="D255" s="69" t="s">
        <v>105</v>
      </c>
      <c r="E255" s="69" t="s">
        <v>1</v>
      </c>
      <c r="F255" s="69" t="s">
        <v>141</v>
      </c>
      <c r="G255" s="69" t="s">
        <v>238</v>
      </c>
      <c r="H255" s="69" t="s">
        <v>1</v>
      </c>
      <c r="I255" s="69" t="s">
        <v>8</v>
      </c>
      <c r="J255" s="57">
        <v>10</v>
      </c>
      <c r="K255" s="57">
        <v>10</v>
      </c>
      <c r="L255" s="29">
        <v>10</v>
      </c>
    </row>
    <row r="256" spans="1:12" s="2" customFormat="1" ht="56.25">
      <c r="A256" s="23" t="s">
        <v>118</v>
      </c>
      <c r="B256" s="39" t="s">
        <v>144</v>
      </c>
      <c r="C256" s="73" t="s">
        <v>143</v>
      </c>
      <c r="D256" s="73" t="s">
        <v>55</v>
      </c>
      <c r="E256" s="73" t="s">
        <v>2</v>
      </c>
      <c r="F256" s="73" t="s">
        <v>3</v>
      </c>
      <c r="G256" s="97"/>
      <c r="H256" s="97"/>
      <c r="I256" s="97"/>
      <c r="J256" s="48">
        <f>SUM(J257+J262+J266+J288)</f>
        <v>106852</v>
      </c>
      <c r="K256" s="48">
        <f t="shared" ref="K256:L256" si="100">SUM(K257+K262+K266+K288)</f>
        <v>106142</v>
      </c>
      <c r="L256" s="24">
        <f t="shared" si="100"/>
        <v>107375</v>
      </c>
    </row>
    <row r="257" spans="1:12" s="2" customFormat="1" ht="37.5">
      <c r="A257" s="25" t="s">
        <v>225</v>
      </c>
      <c r="B257" s="34" t="s">
        <v>145</v>
      </c>
      <c r="C257" s="72" t="s">
        <v>143</v>
      </c>
      <c r="D257" s="72" t="s">
        <v>57</v>
      </c>
      <c r="E257" s="72" t="s">
        <v>2</v>
      </c>
      <c r="F257" s="72" t="s">
        <v>3</v>
      </c>
      <c r="G257" s="97"/>
      <c r="H257" s="97"/>
      <c r="I257" s="97"/>
      <c r="J257" s="50">
        <f>SUM(J258)</f>
        <v>160</v>
      </c>
      <c r="K257" s="50">
        <f t="shared" ref="K257:L258" si="101">SUM(K258)</f>
        <v>160</v>
      </c>
      <c r="L257" s="26">
        <f t="shared" si="101"/>
        <v>160</v>
      </c>
    </row>
    <row r="258" spans="1:12" s="8" customFormat="1" ht="37.5">
      <c r="A258" s="27" t="s">
        <v>226</v>
      </c>
      <c r="B258" s="51" t="s">
        <v>290</v>
      </c>
      <c r="C258" s="71" t="s">
        <v>143</v>
      </c>
      <c r="D258" s="71" t="s">
        <v>57</v>
      </c>
      <c r="E258" s="71" t="s">
        <v>1</v>
      </c>
      <c r="F258" s="71" t="s">
        <v>3</v>
      </c>
      <c r="G258" s="98"/>
      <c r="H258" s="98"/>
      <c r="I258" s="98"/>
      <c r="J258" s="54">
        <f>SUM(J259)</f>
        <v>160</v>
      </c>
      <c r="K258" s="54">
        <f t="shared" si="101"/>
        <v>160</v>
      </c>
      <c r="L258" s="37">
        <f t="shared" si="101"/>
        <v>160</v>
      </c>
    </row>
    <row r="259" spans="1:12" s="9" customFormat="1" ht="17.25">
      <c r="A259" s="28"/>
      <c r="B259" s="32" t="s">
        <v>142</v>
      </c>
      <c r="C259" s="69" t="s">
        <v>143</v>
      </c>
      <c r="D259" s="69" t="s">
        <v>57</v>
      </c>
      <c r="E259" s="69" t="s">
        <v>1</v>
      </c>
      <c r="F259" s="69" t="s">
        <v>141</v>
      </c>
      <c r="G259" s="96"/>
      <c r="H259" s="96"/>
      <c r="I259" s="96"/>
      <c r="J259" s="57">
        <f>SUM(J260:J261)</f>
        <v>160</v>
      </c>
      <c r="K259" s="57">
        <f t="shared" ref="K259:L259" si="102">SUM(K260:K261)</f>
        <v>160</v>
      </c>
      <c r="L259" s="29">
        <f t="shared" si="102"/>
        <v>160</v>
      </c>
    </row>
    <row r="260" spans="1:12" s="9" customFormat="1" ht="33">
      <c r="A260" s="28"/>
      <c r="B260" s="32" t="s">
        <v>235</v>
      </c>
      <c r="C260" s="69" t="s">
        <v>143</v>
      </c>
      <c r="D260" s="69" t="s">
        <v>57</v>
      </c>
      <c r="E260" s="69" t="s">
        <v>1</v>
      </c>
      <c r="F260" s="69" t="s">
        <v>141</v>
      </c>
      <c r="G260" s="69" t="s">
        <v>236</v>
      </c>
      <c r="H260" s="69" t="s">
        <v>1</v>
      </c>
      <c r="I260" s="69" t="s">
        <v>28</v>
      </c>
      <c r="J260" s="57">
        <v>10</v>
      </c>
      <c r="K260" s="57">
        <v>10</v>
      </c>
      <c r="L260" s="29">
        <v>10</v>
      </c>
    </row>
    <row r="261" spans="1:12" s="9" customFormat="1" ht="17.25">
      <c r="A261" s="28"/>
      <c r="B261" s="32" t="s">
        <v>233</v>
      </c>
      <c r="C261" s="69" t="s">
        <v>143</v>
      </c>
      <c r="D261" s="69" t="s">
        <v>57</v>
      </c>
      <c r="E261" s="69" t="s">
        <v>1</v>
      </c>
      <c r="F261" s="69" t="s">
        <v>141</v>
      </c>
      <c r="G261" s="69" t="s">
        <v>234</v>
      </c>
      <c r="H261" s="69" t="s">
        <v>1</v>
      </c>
      <c r="I261" s="69" t="s">
        <v>28</v>
      </c>
      <c r="J261" s="57">
        <v>150</v>
      </c>
      <c r="K261" s="57">
        <v>150</v>
      </c>
      <c r="L261" s="29">
        <v>150</v>
      </c>
    </row>
    <row r="262" spans="1:12" s="2" customFormat="1">
      <c r="A262" s="25" t="s">
        <v>227</v>
      </c>
      <c r="B262" s="34" t="s">
        <v>146</v>
      </c>
      <c r="C262" s="72" t="s">
        <v>143</v>
      </c>
      <c r="D262" s="72" t="s">
        <v>93</v>
      </c>
      <c r="E262" s="72" t="s">
        <v>2</v>
      </c>
      <c r="F262" s="72" t="s">
        <v>3</v>
      </c>
      <c r="G262" s="97"/>
      <c r="H262" s="97"/>
      <c r="I262" s="97"/>
      <c r="J262" s="50">
        <f>SUM(J263)</f>
        <v>500</v>
      </c>
      <c r="K262" s="50">
        <f t="shared" ref="K262:L264" si="103">SUM(K263)</f>
        <v>500</v>
      </c>
      <c r="L262" s="26">
        <f t="shared" si="103"/>
        <v>500</v>
      </c>
    </row>
    <row r="263" spans="1:12" s="8" customFormat="1" ht="56.25">
      <c r="A263" s="27" t="s">
        <v>228</v>
      </c>
      <c r="B263" s="51" t="s">
        <v>291</v>
      </c>
      <c r="C263" s="71" t="s">
        <v>143</v>
      </c>
      <c r="D263" s="71" t="s">
        <v>93</v>
      </c>
      <c r="E263" s="71" t="s">
        <v>1</v>
      </c>
      <c r="F263" s="71" t="s">
        <v>3</v>
      </c>
      <c r="G263" s="98"/>
      <c r="H263" s="98"/>
      <c r="I263" s="98"/>
      <c r="J263" s="54">
        <f>SUM(J264)</f>
        <v>500</v>
      </c>
      <c r="K263" s="54">
        <f t="shared" si="103"/>
        <v>500</v>
      </c>
      <c r="L263" s="37">
        <f t="shared" si="103"/>
        <v>500</v>
      </c>
    </row>
    <row r="264" spans="1:12" s="9" customFormat="1" ht="17.25">
      <c r="A264" s="28"/>
      <c r="B264" s="32" t="s">
        <v>142</v>
      </c>
      <c r="C264" s="61" t="s">
        <v>143</v>
      </c>
      <c r="D264" s="61" t="s">
        <v>93</v>
      </c>
      <c r="E264" s="61" t="s">
        <v>1</v>
      </c>
      <c r="F264" s="61" t="s">
        <v>141</v>
      </c>
      <c r="G264" s="96"/>
      <c r="H264" s="96"/>
      <c r="I264" s="96"/>
      <c r="J264" s="57">
        <f>SUM(J265)</f>
        <v>500</v>
      </c>
      <c r="K264" s="57">
        <f t="shared" si="103"/>
        <v>500</v>
      </c>
      <c r="L264" s="29">
        <f t="shared" si="103"/>
        <v>500</v>
      </c>
    </row>
    <row r="265" spans="1:12" s="9" customFormat="1" ht="17.25">
      <c r="A265" s="28"/>
      <c r="B265" s="32" t="s">
        <v>233</v>
      </c>
      <c r="C265" s="69" t="s">
        <v>143</v>
      </c>
      <c r="D265" s="69" t="s">
        <v>93</v>
      </c>
      <c r="E265" s="69" t="s">
        <v>1</v>
      </c>
      <c r="F265" s="69" t="s">
        <v>141</v>
      </c>
      <c r="G265" s="69" t="s">
        <v>234</v>
      </c>
      <c r="H265" s="69" t="s">
        <v>1</v>
      </c>
      <c r="I265" s="69" t="s">
        <v>28</v>
      </c>
      <c r="J265" s="57">
        <v>500</v>
      </c>
      <c r="K265" s="57">
        <v>500</v>
      </c>
      <c r="L265" s="29">
        <v>500</v>
      </c>
    </row>
    <row r="266" spans="1:12" s="2" customFormat="1" ht="56.25">
      <c r="A266" s="25" t="s">
        <v>229</v>
      </c>
      <c r="B266" s="34" t="s">
        <v>147</v>
      </c>
      <c r="C266" s="72" t="s">
        <v>143</v>
      </c>
      <c r="D266" s="72" t="s">
        <v>105</v>
      </c>
      <c r="E266" s="72" t="s">
        <v>2</v>
      </c>
      <c r="F266" s="72" t="s">
        <v>3</v>
      </c>
      <c r="G266" s="97"/>
      <c r="H266" s="97"/>
      <c r="I266" s="97"/>
      <c r="J266" s="50">
        <f>SUM(J267)</f>
        <v>58264</v>
      </c>
      <c r="K266" s="50">
        <f t="shared" ref="K266:L266" si="104">SUM(K267)</f>
        <v>58762</v>
      </c>
      <c r="L266" s="26">
        <f t="shared" si="104"/>
        <v>59244</v>
      </c>
    </row>
    <row r="267" spans="1:12" s="8" customFormat="1" ht="56.25">
      <c r="A267" s="27" t="s">
        <v>230</v>
      </c>
      <c r="B267" s="51" t="s">
        <v>148</v>
      </c>
      <c r="C267" s="71" t="s">
        <v>143</v>
      </c>
      <c r="D267" s="71" t="s">
        <v>105</v>
      </c>
      <c r="E267" s="71" t="s">
        <v>1</v>
      </c>
      <c r="F267" s="71" t="s">
        <v>3</v>
      </c>
      <c r="G267" s="98"/>
      <c r="H267" s="98"/>
      <c r="I267" s="98"/>
      <c r="J267" s="54">
        <f>SUM(J268+J276+J279+J282+J285)</f>
        <v>58264</v>
      </c>
      <c r="K267" s="54">
        <f t="shared" ref="K267:L267" si="105">SUM(K268+K276+K279+K282+K285)</f>
        <v>58762</v>
      </c>
      <c r="L267" s="37">
        <f t="shared" si="105"/>
        <v>59244</v>
      </c>
    </row>
    <row r="268" spans="1:12" s="9" customFormat="1" ht="17.25">
      <c r="A268" s="28"/>
      <c r="B268" s="32" t="s">
        <v>142</v>
      </c>
      <c r="C268" s="69" t="s">
        <v>143</v>
      </c>
      <c r="D268" s="69" t="s">
        <v>105</v>
      </c>
      <c r="E268" s="69" t="s">
        <v>1</v>
      </c>
      <c r="F268" s="69" t="s">
        <v>141</v>
      </c>
      <c r="G268" s="96"/>
      <c r="H268" s="96"/>
      <c r="I268" s="96"/>
      <c r="J268" s="57">
        <f>SUM(J269:J275)</f>
        <v>53672</v>
      </c>
      <c r="K268" s="57">
        <f t="shared" ref="K268:L268" si="106">SUM(K269:K275)</f>
        <v>54002</v>
      </c>
      <c r="L268" s="29">
        <f t="shared" si="106"/>
        <v>54311</v>
      </c>
    </row>
    <row r="269" spans="1:12" s="9" customFormat="1" ht="33">
      <c r="A269" s="28"/>
      <c r="B269" s="32" t="s">
        <v>270</v>
      </c>
      <c r="C269" s="69" t="s">
        <v>143</v>
      </c>
      <c r="D269" s="69" t="s">
        <v>105</v>
      </c>
      <c r="E269" s="69" t="s">
        <v>1</v>
      </c>
      <c r="F269" s="69" t="s">
        <v>141</v>
      </c>
      <c r="G269" s="69" t="s">
        <v>236</v>
      </c>
      <c r="H269" s="69" t="s">
        <v>1</v>
      </c>
      <c r="I269" s="69" t="s">
        <v>12</v>
      </c>
      <c r="J269" s="57">
        <v>2777</v>
      </c>
      <c r="K269" s="57">
        <v>2777</v>
      </c>
      <c r="L269" s="29">
        <v>2777</v>
      </c>
    </row>
    <row r="270" spans="1:12" s="9" customFormat="1" ht="33">
      <c r="A270" s="28"/>
      <c r="B270" s="32" t="s">
        <v>270</v>
      </c>
      <c r="C270" s="69" t="s">
        <v>143</v>
      </c>
      <c r="D270" s="69" t="s">
        <v>105</v>
      </c>
      <c r="E270" s="69" t="s">
        <v>1</v>
      </c>
      <c r="F270" s="69" t="s">
        <v>141</v>
      </c>
      <c r="G270" s="69" t="s">
        <v>236</v>
      </c>
      <c r="H270" s="69" t="s">
        <v>1</v>
      </c>
      <c r="I270" s="69" t="s">
        <v>7</v>
      </c>
      <c r="J270" s="57">
        <v>1413</v>
      </c>
      <c r="K270" s="57">
        <v>1413</v>
      </c>
      <c r="L270" s="29">
        <v>1413</v>
      </c>
    </row>
    <row r="271" spans="1:12" s="9" customFormat="1" ht="17.25">
      <c r="A271" s="28"/>
      <c r="B271" s="32" t="s">
        <v>233</v>
      </c>
      <c r="C271" s="69" t="s">
        <v>143</v>
      </c>
      <c r="D271" s="69" t="s">
        <v>105</v>
      </c>
      <c r="E271" s="69" t="s">
        <v>1</v>
      </c>
      <c r="F271" s="69" t="s">
        <v>141</v>
      </c>
      <c r="G271" s="69" t="s">
        <v>234</v>
      </c>
      <c r="H271" s="69" t="s">
        <v>1</v>
      </c>
      <c r="I271" s="69" t="s">
        <v>7</v>
      </c>
      <c r="J271" s="57">
        <v>200</v>
      </c>
      <c r="K271" s="57">
        <v>208</v>
      </c>
      <c r="L271" s="29">
        <v>217</v>
      </c>
    </row>
    <row r="272" spans="1:12" s="9" customFormat="1" ht="17.25">
      <c r="A272" s="28"/>
      <c r="B272" s="32" t="s">
        <v>237</v>
      </c>
      <c r="C272" s="69" t="s">
        <v>143</v>
      </c>
      <c r="D272" s="69" t="s">
        <v>105</v>
      </c>
      <c r="E272" s="69" t="s">
        <v>1</v>
      </c>
      <c r="F272" s="69" t="s">
        <v>141</v>
      </c>
      <c r="G272" s="69" t="s">
        <v>238</v>
      </c>
      <c r="H272" s="69" t="s">
        <v>1</v>
      </c>
      <c r="I272" s="69" t="s">
        <v>7</v>
      </c>
      <c r="J272" s="57">
        <v>1</v>
      </c>
      <c r="K272" s="57">
        <v>1</v>
      </c>
      <c r="L272" s="29">
        <v>1</v>
      </c>
    </row>
    <row r="273" spans="1:12" s="9" customFormat="1" ht="33">
      <c r="A273" s="28"/>
      <c r="B273" s="32" t="s">
        <v>270</v>
      </c>
      <c r="C273" s="69" t="s">
        <v>143</v>
      </c>
      <c r="D273" s="69" t="s">
        <v>105</v>
      </c>
      <c r="E273" s="69" t="s">
        <v>1</v>
      </c>
      <c r="F273" s="69" t="s">
        <v>141</v>
      </c>
      <c r="G273" s="69" t="s">
        <v>236</v>
      </c>
      <c r="H273" s="69" t="s">
        <v>1</v>
      </c>
      <c r="I273" s="69" t="s">
        <v>28</v>
      </c>
      <c r="J273" s="57">
        <v>40526</v>
      </c>
      <c r="K273" s="57">
        <v>40526</v>
      </c>
      <c r="L273" s="29">
        <v>40526</v>
      </c>
    </row>
    <row r="274" spans="1:12" s="9" customFormat="1" ht="17.25">
      <c r="A274" s="28"/>
      <c r="B274" s="32" t="s">
        <v>233</v>
      </c>
      <c r="C274" s="69" t="s">
        <v>143</v>
      </c>
      <c r="D274" s="69" t="s">
        <v>105</v>
      </c>
      <c r="E274" s="69" t="s">
        <v>1</v>
      </c>
      <c r="F274" s="69" t="s">
        <v>141</v>
      </c>
      <c r="G274" s="69" t="s">
        <v>234</v>
      </c>
      <c r="H274" s="69" t="s">
        <v>1</v>
      </c>
      <c r="I274" s="69" t="s">
        <v>28</v>
      </c>
      <c r="J274" s="57">
        <v>8653</v>
      </c>
      <c r="K274" s="57">
        <v>8975</v>
      </c>
      <c r="L274" s="29">
        <v>9275</v>
      </c>
    </row>
    <row r="275" spans="1:12" s="9" customFormat="1" ht="17.25">
      <c r="A275" s="28"/>
      <c r="B275" s="32" t="s">
        <v>237</v>
      </c>
      <c r="C275" s="69" t="s">
        <v>143</v>
      </c>
      <c r="D275" s="69" t="s">
        <v>105</v>
      </c>
      <c r="E275" s="69" t="s">
        <v>1</v>
      </c>
      <c r="F275" s="69" t="s">
        <v>141</v>
      </c>
      <c r="G275" s="69" t="s">
        <v>238</v>
      </c>
      <c r="H275" s="69" t="s">
        <v>1</v>
      </c>
      <c r="I275" s="69" t="s">
        <v>28</v>
      </c>
      <c r="J275" s="57">
        <v>102</v>
      </c>
      <c r="K275" s="57">
        <v>102</v>
      </c>
      <c r="L275" s="29">
        <v>102</v>
      </c>
    </row>
    <row r="276" spans="1:12" s="9" customFormat="1" ht="33">
      <c r="A276" s="28"/>
      <c r="B276" s="32" t="s">
        <v>150</v>
      </c>
      <c r="C276" s="69" t="s">
        <v>143</v>
      </c>
      <c r="D276" s="69" t="s">
        <v>105</v>
      </c>
      <c r="E276" s="69" t="s">
        <v>1</v>
      </c>
      <c r="F276" s="69" t="s">
        <v>149</v>
      </c>
      <c r="G276" s="96"/>
      <c r="H276" s="96"/>
      <c r="I276" s="96"/>
      <c r="J276" s="57">
        <f>SUM(J277:J278)</f>
        <v>881</v>
      </c>
      <c r="K276" s="57">
        <f t="shared" ref="K276:L276" si="107">SUM(K277:K278)</f>
        <v>910</v>
      </c>
      <c r="L276" s="29">
        <f t="shared" si="107"/>
        <v>941</v>
      </c>
    </row>
    <row r="277" spans="1:12" s="9" customFormat="1" ht="33">
      <c r="A277" s="28"/>
      <c r="B277" s="32" t="s">
        <v>270</v>
      </c>
      <c r="C277" s="69" t="s">
        <v>143</v>
      </c>
      <c r="D277" s="69" t="s">
        <v>105</v>
      </c>
      <c r="E277" s="69" t="s">
        <v>1</v>
      </c>
      <c r="F277" s="69" t="s">
        <v>149</v>
      </c>
      <c r="G277" s="69" t="s">
        <v>236</v>
      </c>
      <c r="H277" s="69" t="s">
        <v>1</v>
      </c>
      <c r="I277" s="69" t="s">
        <v>112</v>
      </c>
      <c r="J277" s="57">
        <v>829</v>
      </c>
      <c r="K277" s="57">
        <v>829</v>
      </c>
      <c r="L277" s="29">
        <v>829</v>
      </c>
    </row>
    <row r="278" spans="1:12" s="9" customFormat="1" ht="17.25">
      <c r="A278" s="28"/>
      <c r="B278" s="32" t="s">
        <v>233</v>
      </c>
      <c r="C278" s="69" t="s">
        <v>143</v>
      </c>
      <c r="D278" s="69" t="s">
        <v>105</v>
      </c>
      <c r="E278" s="69" t="s">
        <v>1</v>
      </c>
      <c r="F278" s="69" t="s">
        <v>149</v>
      </c>
      <c r="G278" s="69" t="s">
        <v>234</v>
      </c>
      <c r="H278" s="69" t="s">
        <v>1</v>
      </c>
      <c r="I278" s="69" t="s">
        <v>112</v>
      </c>
      <c r="J278" s="57">
        <v>52</v>
      </c>
      <c r="K278" s="57">
        <v>81</v>
      </c>
      <c r="L278" s="29">
        <v>112</v>
      </c>
    </row>
    <row r="279" spans="1:12" s="9" customFormat="1" ht="49.5">
      <c r="A279" s="28"/>
      <c r="B279" s="32" t="s">
        <v>152</v>
      </c>
      <c r="C279" s="69" t="s">
        <v>143</v>
      </c>
      <c r="D279" s="69" t="s">
        <v>105</v>
      </c>
      <c r="E279" s="69" t="s">
        <v>1</v>
      </c>
      <c r="F279" s="69" t="s">
        <v>151</v>
      </c>
      <c r="G279" s="96"/>
      <c r="H279" s="96"/>
      <c r="I279" s="96"/>
      <c r="J279" s="57">
        <f>SUM(J280:J281)</f>
        <v>480</v>
      </c>
      <c r="K279" s="57">
        <f t="shared" ref="K279:L279" si="108">SUM(K280:K281)</f>
        <v>497</v>
      </c>
      <c r="L279" s="29">
        <f t="shared" si="108"/>
        <v>515</v>
      </c>
    </row>
    <row r="280" spans="1:12" s="9" customFormat="1" ht="33">
      <c r="A280" s="28"/>
      <c r="B280" s="32" t="s">
        <v>270</v>
      </c>
      <c r="C280" s="69" t="s">
        <v>143</v>
      </c>
      <c r="D280" s="69" t="s">
        <v>105</v>
      </c>
      <c r="E280" s="69" t="s">
        <v>1</v>
      </c>
      <c r="F280" s="69" t="s">
        <v>151</v>
      </c>
      <c r="G280" s="69" t="s">
        <v>236</v>
      </c>
      <c r="H280" s="69" t="s">
        <v>1</v>
      </c>
      <c r="I280" s="69" t="s">
        <v>112</v>
      </c>
      <c r="J280" s="57">
        <v>454</v>
      </c>
      <c r="K280" s="57">
        <v>454</v>
      </c>
      <c r="L280" s="29">
        <v>454</v>
      </c>
    </row>
    <row r="281" spans="1:12" s="9" customFormat="1" ht="17.25">
      <c r="A281" s="28"/>
      <c r="B281" s="32" t="s">
        <v>233</v>
      </c>
      <c r="C281" s="69" t="s">
        <v>143</v>
      </c>
      <c r="D281" s="69" t="s">
        <v>105</v>
      </c>
      <c r="E281" s="69" t="s">
        <v>1</v>
      </c>
      <c r="F281" s="69" t="s">
        <v>151</v>
      </c>
      <c r="G281" s="69" t="s">
        <v>234</v>
      </c>
      <c r="H281" s="69" t="s">
        <v>1</v>
      </c>
      <c r="I281" s="69" t="s">
        <v>112</v>
      </c>
      <c r="J281" s="57">
        <v>26</v>
      </c>
      <c r="K281" s="57">
        <v>43</v>
      </c>
      <c r="L281" s="29">
        <v>61</v>
      </c>
    </row>
    <row r="282" spans="1:12" s="9" customFormat="1" ht="17.25">
      <c r="A282" s="28"/>
      <c r="B282" s="32" t="s">
        <v>154</v>
      </c>
      <c r="C282" s="69" t="s">
        <v>143</v>
      </c>
      <c r="D282" s="69" t="s">
        <v>105</v>
      </c>
      <c r="E282" s="69" t="s">
        <v>1</v>
      </c>
      <c r="F282" s="69" t="s">
        <v>153</v>
      </c>
      <c r="G282" s="96"/>
      <c r="H282" s="96"/>
      <c r="I282" s="96"/>
      <c r="J282" s="57">
        <f>SUM(J283:J284)</f>
        <v>2852</v>
      </c>
      <c r="K282" s="57">
        <f t="shared" ref="K282:L282" si="109">SUM(K283:K284)</f>
        <v>2958</v>
      </c>
      <c r="L282" s="29">
        <f t="shared" si="109"/>
        <v>3067</v>
      </c>
    </row>
    <row r="283" spans="1:12" s="9" customFormat="1" ht="33">
      <c r="A283" s="28"/>
      <c r="B283" s="32" t="s">
        <v>270</v>
      </c>
      <c r="C283" s="69" t="s">
        <v>143</v>
      </c>
      <c r="D283" s="69" t="s">
        <v>105</v>
      </c>
      <c r="E283" s="69" t="s">
        <v>1</v>
      </c>
      <c r="F283" s="69" t="s">
        <v>153</v>
      </c>
      <c r="G283" s="69" t="s">
        <v>236</v>
      </c>
      <c r="H283" s="69" t="s">
        <v>1</v>
      </c>
      <c r="I283" s="69" t="s">
        <v>112</v>
      </c>
      <c r="J283" s="57">
        <v>2647</v>
      </c>
      <c r="K283" s="57">
        <v>2647</v>
      </c>
      <c r="L283" s="29">
        <v>2647</v>
      </c>
    </row>
    <row r="284" spans="1:12" s="9" customFormat="1" ht="17.25">
      <c r="A284" s="28"/>
      <c r="B284" s="32" t="s">
        <v>233</v>
      </c>
      <c r="C284" s="69" t="s">
        <v>143</v>
      </c>
      <c r="D284" s="69" t="s">
        <v>105</v>
      </c>
      <c r="E284" s="69" t="s">
        <v>1</v>
      </c>
      <c r="F284" s="69" t="s">
        <v>153</v>
      </c>
      <c r="G284" s="69" t="s">
        <v>234</v>
      </c>
      <c r="H284" s="69" t="s">
        <v>1</v>
      </c>
      <c r="I284" s="69" t="s">
        <v>112</v>
      </c>
      <c r="J284" s="57">
        <v>205</v>
      </c>
      <c r="K284" s="57">
        <v>311</v>
      </c>
      <c r="L284" s="29">
        <v>420</v>
      </c>
    </row>
    <row r="285" spans="1:12" s="9" customFormat="1" ht="33">
      <c r="A285" s="28"/>
      <c r="B285" s="32" t="s">
        <v>156</v>
      </c>
      <c r="C285" s="69" t="s">
        <v>143</v>
      </c>
      <c r="D285" s="69" t="s">
        <v>105</v>
      </c>
      <c r="E285" s="69" t="s">
        <v>1</v>
      </c>
      <c r="F285" s="69" t="s">
        <v>155</v>
      </c>
      <c r="G285" s="96"/>
      <c r="H285" s="96"/>
      <c r="I285" s="96"/>
      <c r="J285" s="57">
        <f>SUM(J286:J287)</f>
        <v>379</v>
      </c>
      <c r="K285" s="57">
        <f t="shared" ref="K285:L285" si="110">SUM(K286:K287)</f>
        <v>395</v>
      </c>
      <c r="L285" s="29">
        <f t="shared" si="110"/>
        <v>410</v>
      </c>
    </row>
    <row r="286" spans="1:12" s="9" customFormat="1" ht="33">
      <c r="A286" s="28"/>
      <c r="B286" s="32" t="s">
        <v>270</v>
      </c>
      <c r="C286" s="69" t="s">
        <v>143</v>
      </c>
      <c r="D286" s="69" t="s">
        <v>105</v>
      </c>
      <c r="E286" s="69" t="s">
        <v>1</v>
      </c>
      <c r="F286" s="69" t="s">
        <v>155</v>
      </c>
      <c r="G286" s="69" t="s">
        <v>236</v>
      </c>
      <c r="H286" s="69" t="s">
        <v>1</v>
      </c>
      <c r="I286" s="69" t="s">
        <v>112</v>
      </c>
      <c r="J286" s="57">
        <v>348</v>
      </c>
      <c r="K286" s="57">
        <v>348</v>
      </c>
      <c r="L286" s="29">
        <v>348</v>
      </c>
    </row>
    <row r="287" spans="1:12" s="9" customFormat="1" ht="17.25">
      <c r="A287" s="28"/>
      <c r="B287" s="32" t="s">
        <v>233</v>
      </c>
      <c r="C287" s="69" t="s">
        <v>143</v>
      </c>
      <c r="D287" s="69" t="s">
        <v>105</v>
      </c>
      <c r="E287" s="69" t="s">
        <v>1</v>
      </c>
      <c r="F287" s="69" t="s">
        <v>155</v>
      </c>
      <c r="G287" s="69" t="s">
        <v>234</v>
      </c>
      <c r="H287" s="69" t="s">
        <v>1</v>
      </c>
      <c r="I287" s="69" t="s">
        <v>112</v>
      </c>
      <c r="J287" s="57">
        <v>31</v>
      </c>
      <c r="K287" s="57">
        <v>47</v>
      </c>
      <c r="L287" s="29">
        <v>62</v>
      </c>
    </row>
    <row r="288" spans="1:12" s="2" customFormat="1" ht="56.25">
      <c r="A288" s="25" t="s">
        <v>263</v>
      </c>
      <c r="B288" s="34" t="s">
        <v>157</v>
      </c>
      <c r="C288" s="72" t="s">
        <v>143</v>
      </c>
      <c r="D288" s="72" t="s">
        <v>107</v>
      </c>
      <c r="E288" s="72" t="s">
        <v>2</v>
      </c>
      <c r="F288" s="72" t="s">
        <v>3</v>
      </c>
      <c r="G288" s="97"/>
      <c r="H288" s="97"/>
      <c r="I288" s="97"/>
      <c r="J288" s="50">
        <f>SUM(J289)</f>
        <v>47928</v>
      </c>
      <c r="K288" s="50">
        <f t="shared" ref="K288:L289" si="111">SUM(K289)</f>
        <v>46720</v>
      </c>
      <c r="L288" s="26">
        <f t="shared" si="111"/>
        <v>47471</v>
      </c>
    </row>
    <row r="289" spans="1:12" s="8" customFormat="1" ht="37.5">
      <c r="A289" s="27" t="s">
        <v>264</v>
      </c>
      <c r="B289" s="51" t="s">
        <v>158</v>
      </c>
      <c r="C289" s="71" t="s">
        <v>143</v>
      </c>
      <c r="D289" s="71" t="s">
        <v>107</v>
      </c>
      <c r="E289" s="71" t="s">
        <v>1</v>
      </c>
      <c r="F289" s="71" t="s">
        <v>3</v>
      </c>
      <c r="G289" s="98"/>
      <c r="H289" s="98"/>
      <c r="I289" s="98"/>
      <c r="J289" s="54">
        <f>SUM(J290)</f>
        <v>47928</v>
      </c>
      <c r="K289" s="54">
        <f t="shared" si="111"/>
        <v>46720</v>
      </c>
      <c r="L289" s="37">
        <f t="shared" si="111"/>
        <v>47471</v>
      </c>
    </row>
    <row r="290" spans="1:12" s="9" customFormat="1" ht="33">
      <c r="A290" s="28"/>
      <c r="B290" s="32" t="s">
        <v>17</v>
      </c>
      <c r="C290" s="69" t="s">
        <v>143</v>
      </c>
      <c r="D290" s="69" t="s">
        <v>107</v>
      </c>
      <c r="E290" s="69" t="s">
        <v>1</v>
      </c>
      <c r="F290" s="69" t="s">
        <v>16</v>
      </c>
      <c r="G290" s="96"/>
      <c r="H290" s="96"/>
      <c r="I290" s="96"/>
      <c r="J290" s="57">
        <f>SUM(J291:J293)</f>
        <v>47928</v>
      </c>
      <c r="K290" s="57">
        <f t="shared" ref="K290:L290" si="112">SUM(K291:K293)</f>
        <v>46720</v>
      </c>
      <c r="L290" s="29">
        <f t="shared" si="112"/>
        <v>47471</v>
      </c>
    </row>
    <row r="291" spans="1:12" s="9" customFormat="1" ht="33">
      <c r="A291" s="28"/>
      <c r="B291" s="32" t="s">
        <v>270</v>
      </c>
      <c r="C291" s="69" t="s">
        <v>143</v>
      </c>
      <c r="D291" s="69" t="s">
        <v>107</v>
      </c>
      <c r="E291" s="69" t="s">
        <v>1</v>
      </c>
      <c r="F291" s="69" t="s">
        <v>16</v>
      </c>
      <c r="G291" s="69" t="s">
        <v>236</v>
      </c>
      <c r="H291" s="69" t="s">
        <v>1</v>
      </c>
      <c r="I291" s="69" t="s">
        <v>112</v>
      </c>
      <c r="J291" s="57">
        <v>28082</v>
      </c>
      <c r="K291" s="57">
        <v>28082</v>
      </c>
      <c r="L291" s="29">
        <v>28082</v>
      </c>
    </row>
    <row r="292" spans="1:12" s="9" customFormat="1" ht="17.25">
      <c r="A292" s="28"/>
      <c r="B292" s="32" t="s">
        <v>233</v>
      </c>
      <c r="C292" s="69" t="s">
        <v>143</v>
      </c>
      <c r="D292" s="69" t="s">
        <v>107</v>
      </c>
      <c r="E292" s="69" t="s">
        <v>1</v>
      </c>
      <c r="F292" s="69" t="s">
        <v>16</v>
      </c>
      <c r="G292" s="69" t="s">
        <v>234</v>
      </c>
      <c r="H292" s="69" t="s">
        <v>1</v>
      </c>
      <c r="I292" s="69" t="s">
        <v>112</v>
      </c>
      <c r="J292" s="57">
        <v>19768</v>
      </c>
      <c r="K292" s="57">
        <v>18560</v>
      </c>
      <c r="L292" s="29">
        <v>19311</v>
      </c>
    </row>
    <row r="293" spans="1:12" s="9" customFormat="1" ht="17.25">
      <c r="A293" s="28"/>
      <c r="B293" s="32" t="s">
        <v>237</v>
      </c>
      <c r="C293" s="69" t="s">
        <v>143</v>
      </c>
      <c r="D293" s="69" t="s">
        <v>107</v>
      </c>
      <c r="E293" s="69" t="s">
        <v>1</v>
      </c>
      <c r="F293" s="69" t="s">
        <v>16</v>
      </c>
      <c r="G293" s="69" t="s">
        <v>238</v>
      </c>
      <c r="H293" s="69" t="s">
        <v>1</v>
      </c>
      <c r="I293" s="69" t="s">
        <v>112</v>
      </c>
      <c r="J293" s="57">
        <v>78</v>
      </c>
      <c r="K293" s="57">
        <v>78</v>
      </c>
      <c r="L293" s="29">
        <v>78</v>
      </c>
    </row>
    <row r="294" spans="1:12" s="2" customFormat="1" ht="75">
      <c r="A294" s="23" t="s">
        <v>122</v>
      </c>
      <c r="B294" s="39" t="s">
        <v>160</v>
      </c>
      <c r="C294" s="73" t="s">
        <v>159</v>
      </c>
      <c r="D294" s="73" t="s">
        <v>55</v>
      </c>
      <c r="E294" s="73" t="s">
        <v>2</v>
      </c>
      <c r="F294" s="73" t="s">
        <v>3</v>
      </c>
      <c r="G294" s="97"/>
      <c r="H294" s="97"/>
      <c r="I294" s="97"/>
      <c r="J294" s="48">
        <f>SUM(J295)</f>
        <v>1200</v>
      </c>
      <c r="K294" s="48">
        <f t="shared" ref="K294:L294" si="113">SUM(K295)</f>
        <v>1200</v>
      </c>
      <c r="L294" s="24">
        <f t="shared" si="113"/>
        <v>1200</v>
      </c>
    </row>
    <row r="295" spans="1:12" s="2" customFormat="1" ht="56.25">
      <c r="A295" s="25" t="s">
        <v>231</v>
      </c>
      <c r="B295" s="34" t="s">
        <v>161</v>
      </c>
      <c r="C295" s="72" t="s">
        <v>159</v>
      </c>
      <c r="D295" s="72" t="s">
        <v>57</v>
      </c>
      <c r="E295" s="72" t="s">
        <v>2</v>
      </c>
      <c r="F295" s="72" t="s">
        <v>3</v>
      </c>
      <c r="G295" s="97"/>
      <c r="H295" s="97"/>
      <c r="I295" s="97"/>
      <c r="J295" s="50">
        <f>SUM(J296)</f>
        <v>1200</v>
      </c>
      <c r="K295" s="50">
        <f t="shared" ref="K295:L296" si="114">SUM(K296)</f>
        <v>1200</v>
      </c>
      <c r="L295" s="26">
        <f t="shared" si="114"/>
        <v>1200</v>
      </c>
    </row>
    <row r="296" spans="1:12" s="8" customFormat="1" ht="56.25">
      <c r="A296" s="27" t="s">
        <v>232</v>
      </c>
      <c r="B296" s="51" t="s">
        <v>162</v>
      </c>
      <c r="C296" s="71" t="s">
        <v>159</v>
      </c>
      <c r="D296" s="71" t="s">
        <v>57</v>
      </c>
      <c r="E296" s="71" t="s">
        <v>1</v>
      </c>
      <c r="F296" s="71" t="s">
        <v>3</v>
      </c>
      <c r="G296" s="98"/>
      <c r="H296" s="98"/>
      <c r="I296" s="98"/>
      <c r="J296" s="54">
        <f>SUM(J297)</f>
        <v>1200</v>
      </c>
      <c r="K296" s="54">
        <f t="shared" si="114"/>
        <v>1200</v>
      </c>
      <c r="L296" s="37">
        <f t="shared" si="114"/>
        <v>1200</v>
      </c>
    </row>
    <row r="297" spans="1:12" s="9" customFormat="1" ht="33">
      <c r="A297" s="31"/>
      <c r="B297" s="32" t="s">
        <v>322</v>
      </c>
      <c r="C297" s="69" t="s">
        <v>159</v>
      </c>
      <c r="D297" s="69" t="s">
        <v>57</v>
      </c>
      <c r="E297" s="69" t="s">
        <v>1</v>
      </c>
      <c r="F297" s="69" t="s">
        <v>315</v>
      </c>
      <c r="G297" s="96"/>
      <c r="H297" s="96"/>
      <c r="I297" s="96"/>
      <c r="J297" s="57">
        <f>SUM(J298:J300)</f>
        <v>1200</v>
      </c>
      <c r="K297" s="57">
        <f t="shared" ref="K297:L297" si="115">SUM(K298:K300)</f>
        <v>1200</v>
      </c>
      <c r="L297" s="29">
        <f t="shared" si="115"/>
        <v>1200</v>
      </c>
    </row>
    <row r="298" spans="1:12" s="9" customFormat="1" ht="17.25">
      <c r="A298" s="31"/>
      <c r="B298" s="32" t="s">
        <v>330</v>
      </c>
      <c r="C298" s="69" t="s">
        <v>159</v>
      </c>
      <c r="D298" s="69" t="s">
        <v>57</v>
      </c>
      <c r="E298" s="69" t="s">
        <v>1</v>
      </c>
      <c r="F298" s="69" t="s">
        <v>315</v>
      </c>
      <c r="G298" s="69" t="s">
        <v>241</v>
      </c>
      <c r="H298" s="69" t="s">
        <v>97</v>
      </c>
      <c r="I298" s="69" t="s">
        <v>7</v>
      </c>
      <c r="J298" s="57"/>
      <c r="K298" s="57"/>
      <c r="L298" s="29"/>
    </row>
    <row r="299" spans="1:12" s="9" customFormat="1" ht="17.25">
      <c r="A299" s="31"/>
      <c r="B299" s="32" t="s">
        <v>331</v>
      </c>
      <c r="C299" s="69" t="s">
        <v>159</v>
      </c>
      <c r="D299" s="69" t="s">
        <v>57</v>
      </c>
      <c r="E299" s="69" t="s">
        <v>1</v>
      </c>
      <c r="F299" s="69" t="s">
        <v>315</v>
      </c>
      <c r="G299" s="69" t="s">
        <v>241</v>
      </c>
      <c r="H299" s="69" t="s">
        <v>97</v>
      </c>
      <c r="I299" s="69" t="s">
        <v>7</v>
      </c>
      <c r="J299" s="57"/>
      <c r="K299" s="57"/>
      <c r="L299" s="29"/>
    </row>
    <row r="300" spans="1:12" s="9" customFormat="1" ht="17.25">
      <c r="A300" s="31"/>
      <c r="B300" s="32" t="s">
        <v>333</v>
      </c>
      <c r="C300" s="69" t="s">
        <v>159</v>
      </c>
      <c r="D300" s="69" t="s">
        <v>57</v>
      </c>
      <c r="E300" s="69" t="s">
        <v>1</v>
      </c>
      <c r="F300" s="69" t="s">
        <v>315</v>
      </c>
      <c r="G300" s="69" t="s">
        <v>245</v>
      </c>
      <c r="H300" s="69" t="s">
        <v>97</v>
      </c>
      <c r="I300" s="69" t="s">
        <v>7</v>
      </c>
      <c r="J300" s="57">
        <v>1200</v>
      </c>
      <c r="K300" s="57">
        <v>1200</v>
      </c>
      <c r="L300" s="29">
        <v>1200</v>
      </c>
    </row>
    <row r="301" spans="1:12" s="9" customFormat="1" ht="75">
      <c r="A301" s="23" t="s">
        <v>143</v>
      </c>
      <c r="B301" s="39" t="s">
        <v>306</v>
      </c>
      <c r="C301" s="73" t="s">
        <v>307</v>
      </c>
      <c r="D301" s="73" t="s">
        <v>55</v>
      </c>
      <c r="E301" s="73" t="s">
        <v>2</v>
      </c>
      <c r="F301" s="73" t="s">
        <v>3</v>
      </c>
      <c r="G301" s="97"/>
      <c r="H301" s="97"/>
      <c r="I301" s="97"/>
      <c r="J301" s="48">
        <f>SUM(J302)</f>
        <v>358.2</v>
      </c>
      <c r="K301" s="48">
        <f t="shared" ref="K301:L301" si="116">SUM(K302)</f>
        <v>367.5</v>
      </c>
      <c r="L301" s="24">
        <f t="shared" si="116"/>
        <v>377.1</v>
      </c>
    </row>
    <row r="302" spans="1:12" s="9" customFormat="1" ht="56.25">
      <c r="A302" s="25" t="s">
        <v>303</v>
      </c>
      <c r="B302" s="34" t="s">
        <v>308</v>
      </c>
      <c r="C302" s="72" t="s">
        <v>307</v>
      </c>
      <c r="D302" s="72" t="s">
        <v>309</v>
      </c>
      <c r="E302" s="72" t="s">
        <v>2</v>
      </c>
      <c r="F302" s="72" t="s">
        <v>3</v>
      </c>
      <c r="G302" s="97"/>
      <c r="H302" s="97"/>
      <c r="I302" s="97"/>
      <c r="J302" s="50">
        <f>SUM(J303+J339)</f>
        <v>358.2</v>
      </c>
      <c r="K302" s="50">
        <f>SUM(K303+K339)</f>
        <v>367.5</v>
      </c>
      <c r="L302" s="26">
        <f>SUM(L303+L339)</f>
        <v>377.1</v>
      </c>
    </row>
    <row r="303" spans="1:12" s="9" customFormat="1" ht="39">
      <c r="A303" s="27" t="s">
        <v>350</v>
      </c>
      <c r="B303" s="35" t="s">
        <v>310</v>
      </c>
      <c r="C303" s="70" t="s">
        <v>307</v>
      </c>
      <c r="D303" s="70" t="s">
        <v>309</v>
      </c>
      <c r="E303" s="70" t="s">
        <v>1</v>
      </c>
      <c r="F303" s="70" t="s">
        <v>3</v>
      </c>
      <c r="G303" s="102"/>
      <c r="H303" s="102"/>
      <c r="I303" s="102"/>
      <c r="J303" s="62">
        <f>SUM(J304)</f>
        <v>358.2</v>
      </c>
      <c r="K303" s="62">
        <f t="shared" ref="K303:L304" si="117">SUM(K304)</f>
        <v>367.5</v>
      </c>
      <c r="L303" s="40">
        <f t="shared" si="117"/>
        <v>377.1</v>
      </c>
    </row>
    <row r="304" spans="1:12" s="9" customFormat="1" ht="17.25">
      <c r="A304" s="31"/>
      <c r="B304" s="41" t="s">
        <v>237</v>
      </c>
      <c r="C304" s="69" t="s">
        <v>307</v>
      </c>
      <c r="D304" s="69" t="s">
        <v>309</v>
      </c>
      <c r="E304" s="69" t="s">
        <v>1</v>
      </c>
      <c r="F304" s="69" t="s">
        <v>311</v>
      </c>
      <c r="G304" s="96"/>
      <c r="H304" s="96"/>
      <c r="I304" s="96"/>
      <c r="J304" s="57">
        <f>SUM(J305)</f>
        <v>358.2</v>
      </c>
      <c r="K304" s="57">
        <f t="shared" si="117"/>
        <v>367.5</v>
      </c>
      <c r="L304" s="29">
        <f t="shared" si="117"/>
        <v>377.1</v>
      </c>
    </row>
    <row r="305" spans="1:12" s="9" customFormat="1" ht="17.25">
      <c r="A305" s="31"/>
      <c r="B305" s="32" t="s">
        <v>233</v>
      </c>
      <c r="C305" s="69" t="s">
        <v>307</v>
      </c>
      <c r="D305" s="69" t="s">
        <v>309</v>
      </c>
      <c r="E305" s="69" t="s">
        <v>1</v>
      </c>
      <c r="F305" s="69" t="s">
        <v>311</v>
      </c>
      <c r="G305" s="69" t="s">
        <v>234</v>
      </c>
      <c r="H305" s="69" t="s">
        <v>28</v>
      </c>
      <c r="I305" s="69" t="s">
        <v>45</v>
      </c>
      <c r="J305" s="57">
        <v>358.2</v>
      </c>
      <c r="K305" s="57">
        <v>367.5</v>
      </c>
      <c r="L305" s="29">
        <v>377.1</v>
      </c>
    </row>
    <row r="306" spans="1:12" s="9" customFormat="1" ht="49.5">
      <c r="A306" s="23" t="s">
        <v>159</v>
      </c>
      <c r="B306" s="74" t="s">
        <v>344</v>
      </c>
      <c r="C306" s="73" t="s">
        <v>347</v>
      </c>
      <c r="D306" s="73" t="s">
        <v>55</v>
      </c>
      <c r="E306" s="73" t="s">
        <v>2</v>
      </c>
      <c r="F306" s="73" t="s">
        <v>3</v>
      </c>
      <c r="G306" s="97"/>
      <c r="H306" s="97"/>
      <c r="I306" s="97"/>
      <c r="J306" s="48">
        <f>SUM(J307)</f>
        <v>573.9</v>
      </c>
      <c r="K306" s="48">
        <f t="shared" ref="K306:L306" si="118">SUM(K307)</f>
        <v>0</v>
      </c>
      <c r="L306" s="24">
        <f t="shared" si="118"/>
        <v>0</v>
      </c>
    </row>
    <row r="307" spans="1:12" s="9" customFormat="1" ht="49.5">
      <c r="A307" s="25" t="s">
        <v>312</v>
      </c>
      <c r="B307" s="75" t="s">
        <v>345</v>
      </c>
      <c r="C307" s="72" t="s">
        <v>347</v>
      </c>
      <c r="D307" s="72" t="s">
        <v>57</v>
      </c>
      <c r="E307" s="72" t="s">
        <v>2</v>
      </c>
      <c r="F307" s="72" t="s">
        <v>3</v>
      </c>
      <c r="G307" s="97"/>
      <c r="H307" s="97"/>
      <c r="I307" s="97"/>
      <c r="J307" s="50">
        <f>SUM(J308+J330)</f>
        <v>573.9</v>
      </c>
      <c r="K307" s="50">
        <f>SUM(K308+K330)</f>
        <v>0</v>
      </c>
      <c r="L307" s="26">
        <f>SUM(L308+L330)</f>
        <v>0</v>
      </c>
    </row>
    <row r="308" spans="1:12" s="9" customFormat="1" ht="34.5">
      <c r="A308" s="27" t="s">
        <v>351</v>
      </c>
      <c r="B308" s="76" t="s">
        <v>346</v>
      </c>
      <c r="C308" s="70" t="s">
        <v>347</v>
      </c>
      <c r="D308" s="70" t="s">
        <v>57</v>
      </c>
      <c r="E308" s="70" t="s">
        <v>1</v>
      </c>
      <c r="F308" s="70" t="s">
        <v>3</v>
      </c>
      <c r="G308" s="102"/>
      <c r="H308" s="102"/>
      <c r="I308" s="102"/>
      <c r="J308" s="62">
        <f>SUM(J309)</f>
        <v>573.9</v>
      </c>
      <c r="K308" s="62">
        <f t="shared" ref="K308:L308" si="119">SUM(K309)</f>
        <v>0</v>
      </c>
      <c r="L308" s="40">
        <f t="shared" si="119"/>
        <v>0</v>
      </c>
    </row>
    <row r="309" spans="1:12" s="9" customFormat="1" ht="33">
      <c r="A309" s="31"/>
      <c r="B309" s="32" t="s">
        <v>349</v>
      </c>
      <c r="C309" s="69" t="s">
        <v>347</v>
      </c>
      <c r="D309" s="69" t="s">
        <v>57</v>
      </c>
      <c r="E309" s="69" t="s">
        <v>1</v>
      </c>
      <c r="F309" s="69" t="s">
        <v>348</v>
      </c>
      <c r="G309" s="101"/>
      <c r="H309" s="101"/>
      <c r="I309" s="101"/>
      <c r="J309" s="57">
        <f>SUM(J310:J312)</f>
        <v>573.9</v>
      </c>
      <c r="K309" s="57">
        <f t="shared" ref="K309:L309" si="120">SUM(K310:K312)</f>
        <v>0</v>
      </c>
      <c r="L309" s="29">
        <f t="shared" si="120"/>
        <v>0</v>
      </c>
    </row>
    <row r="310" spans="1:12" s="9" customFormat="1" ht="17.25" hidden="1">
      <c r="A310" s="31"/>
      <c r="B310" s="32" t="s">
        <v>324</v>
      </c>
      <c r="C310" s="69" t="s">
        <v>28</v>
      </c>
      <c r="D310" s="69" t="s">
        <v>57</v>
      </c>
      <c r="E310" s="69" t="s">
        <v>97</v>
      </c>
      <c r="F310" s="69" t="s">
        <v>323</v>
      </c>
      <c r="G310" s="69" t="s">
        <v>243</v>
      </c>
      <c r="H310" s="69" t="s">
        <v>52</v>
      </c>
      <c r="I310" s="69" t="s">
        <v>1</v>
      </c>
      <c r="J310" s="57"/>
      <c r="K310" s="57"/>
      <c r="L310" s="29"/>
    </row>
    <row r="311" spans="1:12" s="9" customFormat="1" ht="17.25" hidden="1">
      <c r="A311" s="31"/>
      <c r="B311" s="32" t="s">
        <v>324</v>
      </c>
      <c r="C311" s="69" t="s">
        <v>28</v>
      </c>
      <c r="D311" s="69" t="s">
        <v>57</v>
      </c>
      <c r="E311" s="69" t="s">
        <v>97</v>
      </c>
      <c r="F311" s="69" t="s">
        <v>323</v>
      </c>
      <c r="G311" s="69" t="s">
        <v>243</v>
      </c>
      <c r="H311" s="69" t="s">
        <v>52</v>
      </c>
      <c r="I311" s="69" t="s">
        <v>1</v>
      </c>
      <c r="J311" s="57"/>
      <c r="K311" s="57"/>
      <c r="L311" s="29"/>
    </row>
    <row r="312" spans="1:12" s="9" customFormat="1" ht="17.25">
      <c r="A312" s="31"/>
      <c r="B312" s="32" t="s">
        <v>246</v>
      </c>
      <c r="C312" s="69" t="s">
        <v>347</v>
      </c>
      <c r="D312" s="69" t="s">
        <v>57</v>
      </c>
      <c r="E312" s="69" t="s">
        <v>1</v>
      </c>
      <c r="F312" s="69" t="s">
        <v>348</v>
      </c>
      <c r="G312" s="69" t="s">
        <v>245</v>
      </c>
      <c r="H312" s="69" t="s">
        <v>118</v>
      </c>
      <c r="I312" s="69" t="s">
        <v>7</v>
      </c>
      <c r="J312" s="57">
        <v>573.9</v>
      </c>
      <c r="K312" s="57"/>
      <c r="L312" s="29"/>
    </row>
    <row r="313" spans="1:12" s="2" customFormat="1" ht="37.5">
      <c r="A313" s="23" t="s">
        <v>313</v>
      </c>
      <c r="B313" s="39" t="s">
        <v>352</v>
      </c>
      <c r="C313" s="73" t="s">
        <v>353</v>
      </c>
      <c r="D313" s="73" t="s">
        <v>55</v>
      </c>
      <c r="E313" s="73" t="s">
        <v>2</v>
      </c>
      <c r="F313" s="73" t="s">
        <v>3</v>
      </c>
      <c r="G313" s="97"/>
      <c r="H313" s="97"/>
      <c r="I313" s="97"/>
      <c r="J313" s="48">
        <f>SUM(J314)</f>
        <v>85</v>
      </c>
      <c r="K313" s="48">
        <f t="shared" ref="K313:L315" si="121">SUM(K314)</f>
        <v>6</v>
      </c>
      <c r="L313" s="24">
        <f t="shared" si="121"/>
        <v>9.1</v>
      </c>
    </row>
    <row r="314" spans="1:12" s="2" customFormat="1" ht="37.5">
      <c r="A314" s="25" t="s">
        <v>314</v>
      </c>
      <c r="B314" s="34" t="s">
        <v>352</v>
      </c>
      <c r="C314" s="72" t="s">
        <v>353</v>
      </c>
      <c r="D314" s="72" t="s">
        <v>105</v>
      </c>
      <c r="E314" s="72" t="s">
        <v>2</v>
      </c>
      <c r="F314" s="72" t="s">
        <v>3</v>
      </c>
      <c r="G314" s="97"/>
      <c r="H314" s="97"/>
      <c r="I314" s="97"/>
      <c r="J314" s="50">
        <f>SUM(J315)</f>
        <v>85</v>
      </c>
      <c r="K314" s="50">
        <f t="shared" si="121"/>
        <v>6</v>
      </c>
      <c r="L314" s="26">
        <f t="shared" si="121"/>
        <v>9.1</v>
      </c>
    </row>
    <row r="315" spans="1:12" s="89" customFormat="1" ht="39">
      <c r="A315" s="85"/>
      <c r="B315" s="35" t="s">
        <v>362</v>
      </c>
      <c r="C315" s="87" t="s">
        <v>353</v>
      </c>
      <c r="D315" s="87" t="s">
        <v>105</v>
      </c>
      <c r="E315" s="87" t="s">
        <v>2</v>
      </c>
      <c r="F315" s="87" t="s">
        <v>3</v>
      </c>
      <c r="G315" s="100"/>
      <c r="H315" s="100"/>
      <c r="I315" s="100"/>
      <c r="J315" s="88">
        <f>SUM(J316)</f>
        <v>85</v>
      </c>
      <c r="K315" s="88">
        <f t="shared" si="121"/>
        <v>6</v>
      </c>
      <c r="L315" s="88">
        <f t="shared" si="121"/>
        <v>9.1</v>
      </c>
    </row>
    <row r="316" spans="1:12" s="89" customFormat="1" ht="49.5">
      <c r="A316" s="85"/>
      <c r="B316" s="86" t="s">
        <v>363</v>
      </c>
      <c r="C316" s="84" t="s">
        <v>353</v>
      </c>
      <c r="D316" s="84" t="s">
        <v>105</v>
      </c>
      <c r="E316" s="84" t="s">
        <v>2</v>
      </c>
      <c r="F316" s="84" t="s">
        <v>354</v>
      </c>
      <c r="G316" s="87"/>
      <c r="H316" s="87"/>
      <c r="I316" s="87"/>
      <c r="J316" s="88">
        <f>SUM(J317)</f>
        <v>85</v>
      </c>
      <c r="K316" s="88">
        <f t="shared" ref="K316:L316" si="122">SUM(K317)</f>
        <v>6</v>
      </c>
      <c r="L316" s="88">
        <f t="shared" si="122"/>
        <v>9.1</v>
      </c>
    </row>
    <row r="317" spans="1:12" s="9" customFormat="1" ht="17.25">
      <c r="A317" s="31"/>
      <c r="B317" s="32" t="s">
        <v>233</v>
      </c>
      <c r="C317" s="69" t="s">
        <v>353</v>
      </c>
      <c r="D317" s="69" t="s">
        <v>105</v>
      </c>
      <c r="E317" s="69" t="s">
        <v>2</v>
      </c>
      <c r="F317" s="69" t="s">
        <v>354</v>
      </c>
      <c r="G317" s="77" t="s">
        <v>234</v>
      </c>
      <c r="H317" s="69" t="s">
        <v>1</v>
      </c>
      <c r="I317" s="69" t="s">
        <v>45</v>
      </c>
      <c r="J317" s="57">
        <v>85</v>
      </c>
      <c r="K317" s="57">
        <v>6</v>
      </c>
      <c r="L317" s="29">
        <v>9.1</v>
      </c>
    </row>
    <row r="318" spans="1:12" s="9" customFormat="1" ht="18" thickBot="1">
      <c r="A318" s="64"/>
      <c r="B318" s="65"/>
      <c r="C318" s="66"/>
      <c r="D318" s="66"/>
      <c r="E318" s="66"/>
      <c r="F318" s="66"/>
      <c r="G318" s="66"/>
      <c r="H318" s="66"/>
      <c r="I318" s="66"/>
      <c r="J318" s="67"/>
      <c r="K318" s="67"/>
      <c r="L318" s="68"/>
    </row>
  </sheetData>
  <mergeCells count="182">
    <mergeCell ref="G306:I306"/>
    <mergeCell ref="G268:I268"/>
    <mergeCell ref="G276:I276"/>
    <mergeCell ref="G302:I302"/>
    <mergeCell ref="G303:I303"/>
    <mergeCell ref="G174:I174"/>
    <mergeCell ref="G289:I289"/>
    <mergeCell ref="G290:I290"/>
    <mergeCell ref="G294:I294"/>
    <mergeCell ref="G295:I295"/>
    <mergeCell ref="G230:I230"/>
    <mergeCell ref="G204:I204"/>
    <mergeCell ref="G205:I205"/>
    <mergeCell ref="G206:I206"/>
    <mergeCell ref="G207:I207"/>
    <mergeCell ref="G210:I210"/>
    <mergeCell ref="G279:I279"/>
    <mergeCell ref="G282:I282"/>
    <mergeCell ref="G285:I285"/>
    <mergeCell ref="G263:I263"/>
    <mergeCell ref="G264:I264"/>
    <mergeCell ref="G266:I266"/>
    <mergeCell ref="G267:I267"/>
    <mergeCell ref="G248:I248"/>
    <mergeCell ref="C5:F5"/>
    <mergeCell ref="C4:F4"/>
    <mergeCell ref="G54:I54"/>
    <mergeCell ref="G56:I56"/>
    <mergeCell ref="G57:I57"/>
    <mergeCell ref="G59:I59"/>
    <mergeCell ref="G16:I16"/>
    <mergeCell ref="G17:I17"/>
    <mergeCell ref="G49:I49"/>
    <mergeCell ref="G50:I50"/>
    <mergeCell ref="G53:I53"/>
    <mergeCell ref="G48:I48"/>
    <mergeCell ref="G31:I31"/>
    <mergeCell ref="G32:I32"/>
    <mergeCell ref="G33:I33"/>
    <mergeCell ref="G12:I12"/>
    <mergeCell ref="G13:I13"/>
    <mergeCell ref="G14:I14"/>
    <mergeCell ref="G19:I19"/>
    <mergeCell ref="G20:I20"/>
    <mergeCell ref="G21:I21"/>
    <mergeCell ref="G22:I22"/>
    <mergeCell ref="G27:I27"/>
    <mergeCell ref="G98:I98"/>
    <mergeCell ref="G99:I99"/>
    <mergeCell ref="G125:I125"/>
    <mergeCell ref="G126:I126"/>
    <mergeCell ref="G128:I128"/>
    <mergeCell ref="G200:I200"/>
    <mergeCell ref="G228:I228"/>
    <mergeCell ref="G124:I124"/>
    <mergeCell ref="G157:I157"/>
    <mergeCell ref="G161:I161"/>
    <mergeCell ref="G162:I162"/>
    <mergeCell ref="G137:I137"/>
    <mergeCell ref="G201:I201"/>
    <mergeCell ref="G202:I202"/>
    <mergeCell ref="G112:I112"/>
    <mergeCell ref="G113:I113"/>
    <mergeCell ref="G116:I116"/>
    <mergeCell ref="G147:I147"/>
    <mergeCell ref="G120:I120"/>
    <mergeCell ref="G121:I121"/>
    <mergeCell ref="G123:I123"/>
    <mergeCell ref="G110:I110"/>
    <mergeCell ref="G115:I115"/>
    <mergeCell ref="G196:I196"/>
    <mergeCell ref="G118:I118"/>
    <mergeCell ref="G119:I119"/>
    <mergeCell ref="G225:I225"/>
    <mergeCell ref="G101:I101"/>
    <mergeCell ref="G229:I229"/>
    <mergeCell ref="G104:I104"/>
    <mergeCell ref="G247:I247"/>
    <mergeCell ref="G106:I106"/>
    <mergeCell ref="G107:I107"/>
    <mergeCell ref="G109:I109"/>
    <mergeCell ref="G244:I244"/>
    <mergeCell ref="G232:I232"/>
    <mergeCell ref="G239:I239"/>
    <mergeCell ref="G240:I240"/>
    <mergeCell ref="G242:I242"/>
    <mergeCell ref="G235:I235"/>
    <mergeCell ref="G238:I238"/>
    <mergeCell ref="G233:I233"/>
    <mergeCell ref="G103:I103"/>
    <mergeCell ref="G150:I150"/>
    <mergeCell ref="G133:I133"/>
    <mergeCell ref="G134:I134"/>
    <mergeCell ref="G81:I81"/>
    <mergeCell ref="G82:I82"/>
    <mergeCell ref="G83:I83"/>
    <mergeCell ref="G92:I92"/>
    <mergeCell ref="G85:I85"/>
    <mergeCell ref="G86:I86"/>
    <mergeCell ref="G87:I87"/>
    <mergeCell ref="G60:I60"/>
    <mergeCell ref="G67:I67"/>
    <mergeCell ref="G68:I68"/>
    <mergeCell ref="G69:I69"/>
    <mergeCell ref="G72:I72"/>
    <mergeCell ref="G73:I73"/>
    <mergeCell ref="G77:I77"/>
    <mergeCell ref="G78:I78"/>
    <mergeCell ref="G79:I79"/>
    <mergeCell ref="G64:I64"/>
    <mergeCell ref="G93:I93"/>
    <mergeCell ref="G89:I89"/>
    <mergeCell ref="G90:I90"/>
    <mergeCell ref="G95:I95"/>
    <mergeCell ref="G96:I96"/>
    <mergeCell ref="G195:I195"/>
    <mergeCell ref="G131:I131"/>
    <mergeCell ref="G136:I136"/>
    <mergeCell ref="G129:I129"/>
    <mergeCell ref="G139:I139"/>
    <mergeCell ref="G141:I141"/>
    <mergeCell ref="G142:I142"/>
    <mergeCell ref="G143:I143"/>
    <mergeCell ref="G130:I130"/>
    <mergeCell ref="G155:I155"/>
    <mergeCell ref="G166:I166"/>
    <mergeCell ref="G138:I138"/>
    <mergeCell ref="G185:I185"/>
    <mergeCell ref="G186:I186"/>
    <mergeCell ref="G190:I190"/>
    <mergeCell ref="G152:I152"/>
    <mergeCell ref="G165:I165"/>
    <mergeCell ref="G153:I153"/>
    <mergeCell ref="G158:I158"/>
    <mergeCell ref="G304:I304"/>
    <mergeCell ref="G313:I313"/>
    <mergeCell ref="G314:I314"/>
    <mergeCell ref="G315:I315"/>
    <mergeCell ref="G211:I211"/>
    <mergeCell ref="G212:I212"/>
    <mergeCell ref="G213:I213"/>
    <mergeCell ref="G215:I215"/>
    <mergeCell ref="G217:I217"/>
    <mergeCell ref="G220:I220"/>
    <mergeCell ref="G221:I221"/>
    <mergeCell ref="G222:I222"/>
    <mergeCell ref="G223:I223"/>
    <mergeCell ref="G227:I227"/>
    <mergeCell ref="G262:I262"/>
    <mergeCell ref="G309:I309"/>
    <mergeCell ref="G288:I288"/>
    <mergeCell ref="G259:I259"/>
    <mergeCell ref="G256:I256"/>
    <mergeCell ref="G257:I257"/>
    <mergeCell ref="G258:I258"/>
    <mergeCell ref="G252:I252"/>
    <mergeCell ref="G307:I307"/>
    <mergeCell ref="G308:I308"/>
    <mergeCell ref="A1:L1"/>
    <mergeCell ref="A2:L2"/>
    <mergeCell ref="G198:I198"/>
    <mergeCell ref="G245:I245"/>
    <mergeCell ref="G250:I250"/>
    <mergeCell ref="G251:I251"/>
    <mergeCell ref="G296:I296"/>
    <mergeCell ref="G297:I297"/>
    <mergeCell ref="G301:I301"/>
    <mergeCell ref="G154:I154"/>
    <mergeCell ref="G159:I159"/>
    <mergeCell ref="G191:I191"/>
    <mergeCell ref="G192:I192"/>
    <mergeCell ref="G176:I176"/>
    <mergeCell ref="G177:I177"/>
    <mergeCell ref="G178:I178"/>
    <mergeCell ref="G182:I182"/>
    <mergeCell ref="G184:I184"/>
    <mergeCell ref="G167:I167"/>
    <mergeCell ref="G168:I168"/>
    <mergeCell ref="G172:I172"/>
    <mergeCell ref="G61:I61"/>
    <mergeCell ref="G102:I102"/>
    <mergeCell ref="G194:I194"/>
  </mergeCells>
  <pageMargins left="0.23622047244094491" right="0.23622047244094491" top="0.74803149606299213" bottom="0.74803149606299213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2018-01-16T06:09:14Z</cp:lastPrinted>
  <dcterms:created xsi:type="dcterms:W3CDTF">2015-10-05T11:25:45Z</dcterms:created>
  <dcterms:modified xsi:type="dcterms:W3CDTF">2018-01-19T11:12:51Z</dcterms:modified>
</cp:coreProperties>
</file>