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15" windowWidth="9375" windowHeight="7365"/>
  </bookViews>
  <sheets>
    <sheet name="программы" sheetId="1" r:id="rId1"/>
    <sheet name="Лист3" sheetId="3" r:id="rId2"/>
  </sheets>
  <definedNames>
    <definedName name="_xlnm.Print_Titles" localSheetId="0">программы!$3:$3</definedName>
    <definedName name="_xlnm.Print_Area" localSheetId="0">программы!$A$1:$J$521</definedName>
  </definedNames>
  <calcPr calcId="125725"/>
</workbook>
</file>

<file path=xl/calcChain.xml><?xml version="1.0" encoding="utf-8"?>
<calcChain xmlns="http://schemas.openxmlformats.org/spreadsheetml/2006/main">
  <c r="J285" i="1"/>
  <c r="J347" l="1"/>
  <c r="J339"/>
  <c r="J99"/>
  <c r="J144"/>
  <c r="J122"/>
  <c r="J114"/>
  <c r="J86"/>
  <c r="J194" l="1"/>
  <c r="J193" s="1"/>
  <c r="J192" s="1"/>
  <c r="J284"/>
  <c r="J283" s="1"/>
  <c r="J282" s="1"/>
  <c r="J164"/>
  <c r="J261" l="1"/>
  <c r="J265"/>
  <c r="J264" s="1"/>
  <c r="J441" l="1"/>
  <c r="J515"/>
  <c r="J514" s="1"/>
  <c r="J513" s="1"/>
  <c r="J512" s="1"/>
  <c r="J500"/>
  <c r="J499" s="1"/>
  <c r="J498" s="1"/>
  <c r="J497" s="1"/>
  <c r="J496" s="1"/>
  <c r="J495" s="1"/>
  <c r="J510"/>
  <c r="J149"/>
  <c r="J509" l="1"/>
  <c r="J508" s="1"/>
  <c r="J507" s="1"/>
  <c r="J506" s="1"/>
  <c r="J130"/>
  <c r="J364"/>
  <c r="J121"/>
  <c r="J313"/>
  <c r="J272"/>
  <c r="J409"/>
  <c r="J505" l="1"/>
  <c r="J312"/>
  <c r="J311" s="1"/>
  <c r="J306" s="1"/>
  <c r="J243"/>
  <c r="J242" s="1"/>
  <c r="J241" s="1"/>
  <c r="J79"/>
  <c r="J78" s="1"/>
  <c r="J77" s="1"/>
  <c r="J355"/>
  <c r="J363" l="1"/>
  <c r="J362" s="1"/>
  <c r="J361" s="1"/>
  <c r="J189" l="1"/>
  <c r="J188" s="1"/>
  <c r="J187" l="1"/>
  <c r="J476"/>
  <c r="J492" l="1"/>
  <c r="J491" s="1"/>
  <c r="J490" s="1"/>
  <c r="J489" s="1"/>
  <c r="J488" s="1"/>
  <c r="J487" s="1"/>
  <c r="J483"/>
  <c r="J482" s="1"/>
  <c r="J481" s="1"/>
  <c r="J480" s="1"/>
  <c r="J205"/>
  <c r="J278"/>
  <c r="J479" l="1"/>
  <c r="J420"/>
  <c r="J475" l="1"/>
  <c r="J474" s="1"/>
  <c r="J478"/>
  <c r="J325"/>
  <c r="J324" s="1"/>
  <c r="J323" s="1"/>
  <c r="J473" l="1"/>
  <c r="J472" s="1"/>
  <c r="J154"/>
  <c r="J255"/>
  <c r="J254" s="1"/>
  <c r="J253" s="1"/>
  <c r="J252" s="1"/>
  <c r="J388" l="1"/>
  <c r="J76"/>
  <c r="J74"/>
  <c r="J73" s="1"/>
  <c r="J72" s="1"/>
  <c r="J71" s="1"/>
  <c r="J260" l="1"/>
  <c r="J387"/>
  <c r="J386" s="1"/>
  <c r="J419"/>
  <c r="J250"/>
  <c r="J249" s="1"/>
  <c r="J248" s="1"/>
  <c r="J247" s="1"/>
  <c r="J246" s="1"/>
  <c r="J445"/>
  <c r="J440" s="1"/>
  <c r="J227"/>
  <c r="J225" s="1"/>
  <c r="J224" s="1"/>
  <c r="J98"/>
  <c r="J97" s="1"/>
  <c r="J138"/>
  <c r="J137" s="1"/>
  <c r="J163"/>
  <c r="J162" s="1"/>
  <c r="J161" s="1"/>
  <c r="J455"/>
  <c r="J108"/>
  <c r="J107" s="1"/>
  <c r="J468"/>
  <c r="J467" s="1"/>
  <c r="J466" s="1"/>
  <c r="J465" s="1"/>
  <c r="J129"/>
  <c r="J378"/>
  <c r="J377" s="1"/>
  <c r="J376" s="1"/>
  <c r="J375" s="1"/>
  <c r="J404"/>
  <c r="J403" s="1"/>
  <c r="J402" s="1"/>
  <c r="J413"/>
  <c r="J415"/>
  <c r="J428"/>
  <c r="J427" s="1"/>
  <c r="J433"/>
  <c r="J436"/>
  <c r="J153"/>
  <c r="J93"/>
  <c r="J92" s="1"/>
  <c r="J84"/>
  <c r="J88"/>
  <c r="J59"/>
  <c r="J61"/>
  <c r="J63"/>
  <c r="J66"/>
  <c r="J68"/>
  <c r="J37"/>
  <c r="J36" s="1"/>
  <c r="J35" s="1"/>
  <c r="J11"/>
  <c r="J10" s="1"/>
  <c r="J9" s="1"/>
  <c r="J8" s="1"/>
  <c r="J16"/>
  <c r="J15" s="1"/>
  <c r="J14" s="1"/>
  <c r="J13" s="1"/>
  <c r="J23"/>
  <c r="J22" s="1"/>
  <c r="J27"/>
  <c r="J26" s="1"/>
  <c r="J30"/>
  <c r="J29" s="1"/>
  <c r="J41"/>
  <c r="J40" s="1"/>
  <c r="J51"/>
  <c r="J50" s="1"/>
  <c r="J159"/>
  <c r="J158" s="1"/>
  <c r="J157" s="1"/>
  <c r="J451"/>
  <c r="J453"/>
  <c r="J457"/>
  <c r="J459"/>
  <c r="J461"/>
  <c r="J176"/>
  <c r="J175" s="1"/>
  <c r="J174" s="1"/>
  <c r="J173" s="1"/>
  <c r="J181"/>
  <c r="J183"/>
  <c r="J185"/>
  <c r="J113"/>
  <c r="J112" s="1"/>
  <c r="J111" s="1"/>
  <c r="J239"/>
  <c r="J238" s="1"/>
  <c r="J237" s="1"/>
  <c r="J233"/>
  <c r="J232" s="1"/>
  <c r="J231" s="1"/>
  <c r="J230" s="1"/>
  <c r="J229" s="1"/>
  <c r="J372"/>
  <c r="J371" s="1"/>
  <c r="J370" s="1"/>
  <c r="J369" s="1"/>
  <c r="J368" s="1"/>
  <c r="J354"/>
  <c r="J353" s="1"/>
  <c r="J352" s="1"/>
  <c r="J309"/>
  <c r="J308" s="1"/>
  <c r="J307" s="1"/>
  <c r="J346"/>
  <c r="J345" s="1"/>
  <c r="J344" s="1"/>
  <c r="J343" s="1"/>
  <c r="J342" s="1"/>
  <c r="J338"/>
  <c r="J337" s="1"/>
  <c r="J336" s="1"/>
  <c r="J335" s="1"/>
  <c r="J334" s="1"/>
  <c r="J332"/>
  <c r="J331" s="1"/>
  <c r="J330" s="1"/>
  <c r="J329" s="1"/>
  <c r="J328" s="1"/>
  <c r="J327" s="1"/>
  <c r="J321"/>
  <c r="J320" s="1"/>
  <c r="J319" s="1"/>
  <c r="J222"/>
  <c r="J221" s="1"/>
  <c r="J220" s="1"/>
  <c r="J219" s="1"/>
  <c r="J271"/>
  <c r="J270" s="1"/>
  <c r="J277"/>
  <c r="J276" s="1"/>
  <c r="J292"/>
  <c r="J291" s="1"/>
  <c r="J290" s="1"/>
  <c r="J289" s="1"/>
  <c r="J288" s="1"/>
  <c r="J298"/>
  <c r="J297" s="1"/>
  <c r="J296" s="1"/>
  <c r="J304"/>
  <c r="J303" s="1"/>
  <c r="J302" s="1"/>
  <c r="J215"/>
  <c r="J214" s="1"/>
  <c r="J213" s="1"/>
  <c r="J212" s="1"/>
  <c r="J204"/>
  <c r="J203" s="1"/>
  <c r="J202" s="1"/>
  <c r="J200"/>
  <c r="J199" s="1"/>
  <c r="J198" s="1"/>
  <c r="J170"/>
  <c r="J169" s="1"/>
  <c r="J168" s="1"/>
  <c r="J167" s="1"/>
  <c r="J166" s="1"/>
  <c r="J301"/>
  <c r="J295"/>
  <c r="J197"/>
  <c r="J83" l="1"/>
  <c r="J82" s="1"/>
  <c r="J81" s="1"/>
  <c r="J259"/>
  <c r="J258" s="1"/>
  <c r="J257" s="1"/>
  <c r="J450"/>
  <c r="J449" s="1"/>
  <c r="J448" s="1"/>
  <c r="J447" s="1"/>
  <c r="J196"/>
  <c r="J236"/>
  <c r="J235" s="1"/>
  <c r="J106"/>
  <c r="J96" s="1"/>
  <c r="J464"/>
  <c r="J463" s="1"/>
  <c r="J418"/>
  <c r="J417" s="1"/>
  <c r="J351"/>
  <c r="J350" s="1"/>
  <c r="J318"/>
  <c r="J317" s="1"/>
  <c r="J316" s="1"/>
  <c r="J65"/>
  <c r="J58"/>
  <c r="J120"/>
  <c r="J432"/>
  <c r="J431" s="1"/>
  <c r="J430" s="1"/>
  <c r="J143"/>
  <c r="J128" s="1"/>
  <c r="J127" s="1"/>
  <c r="J126" s="1"/>
  <c r="J408"/>
  <c r="J407" s="1"/>
  <c r="J406" s="1"/>
  <c r="J269"/>
  <c r="J268" s="1"/>
  <c r="J180"/>
  <c r="J179" s="1"/>
  <c r="J294"/>
  <c r="J90"/>
  <c r="J91"/>
  <c r="J21"/>
  <c r="J20" s="1"/>
  <c r="J211"/>
  <c r="J39"/>
  <c r="J34" s="1"/>
  <c r="J385"/>
  <c r="J226"/>
  <c r="J119" l="1"/>
  <c r="J110" s="1"/>
  <c r="J95"/>
  <c r="J57"/>
  <c r="J56" s="1"/>
  <c r="J55" s="1"/>
  <c r="J178"/>
  <c r="J172" s="1"/>
  <c r="J70"/>
  <c r="J210"/>
  <c r="J374"/>
  <c r="J367" s="1"/>
  <c r="J7"/>
  <c r="J6" l="1"/>
  <c r="J5" s="1"/>
</calcChain>
</file>

<file path=xl/sharedStrings.xml><?xml version="1.0" encoding="utf-8"?>
<sst xmlns="http://schemas.openxmlformats.org/spreadsheetml/2006/main" count="3296" uniqueCount="452">
  <si>
    <t>Наименование целевой статьи расходов</t>
  </si>
  <si>
    <t>01</t>
  </si>
  <si>
    <t>03</t>
  </si>
  <si>
    <t>06</t>
  </si>
  <si>
    <t>80900</t>
  </si>
  <si>
    <t>02</t>
  </si>
  <si>
    <t>00590</t>
  </si>
  <si>
    <t>04</t>
  </si>
  <si>
    <t>5</t>
  </si>
  <si>
    <t>8</t>
  </si>
  <si>
    <t>52600</t>
  </si>
  <si>
    <t>78180</t>
  </si>
  <si>
    <t>05</t>
  </si>
  <si>
    <t>78190</t>
  </si>
  <si>
    <t>78200</t>
  </si>
  <si>
    <t>07</t>
  </si>
  <si>
    <t>78210</t>
  </si>
  <si>
    <t>08</t>
  </si>
  <si>
    <t>78220</t>
  </si>
  <si>
    <t>09</t>
  </si>
  <si>
    <t>1</t>
  </si>
  <si>
    <t>80470</t>
  </si>
  <si>
    <t>80490</t>
  </si>
  <si>
    <t>80520</t>
  </si>
  <si>
    <t>80820</t>
  </si>
  <si>
    <t>80440</t>
  </si>
  <si>
    <t>80380</t>
  </si>
  <si>
    <t>88500</t>
  </si>
  <si>
    <t>80200</t>
  </si>
  <si>
    <t>88100</t>
  </si>
  <si>
    <t>005900</t>
  </si>
  <si>
    <t>2</t>
  </si>
  <si>
    <t>10</t>
  </si>
  <si>
    <t>88650</t>
  </si>
  <si>
    <t>11</t>
  </si>
  <si>
    <t>3</t>
  </si>
  <si>
    <t>4</t>
  </si>
  <si>
    <t>12</t>
  </si>
  <si>
    <t>13</t>
  </si>
  <si>
    <t>80410</t>
  </si>
  <si>
    <t>14</t>
  </si>
  <si>
    <t>15</t>
  </si>
  <si>
    <t>80570</t>
  </si>
  <si>
    <t>87880</t>
  </si>
  <si>
    <t>88020</t>
  </si>
  <si>
    <t>88030</t>
  </si>
  <si>
    <t>82010</t>
  </si>
  <si>
    <t>16</t>
  </si>
  <si>
    <t>78080</t>
  </si>
  <si>
    <t>78090</t>
  </si>
  <si>
    <t>78240</t>
  </si>
  <si>
    <t>78470</t>
  </si>
  <si>
    <t>17</t>
  </si>
  <si>
    <t>ЦСР</t>
  </si>
  <si>
    <t>ВР</t>
  </si>
  <si>
    <t>Рз</t>
  </si>
  <si>
    <t>Сумма 
(тыс. рублей)</t>
  </si>
  <si>
    <t xml:space="preserve">ПР </t>
  </si>
  <si>
    <t>ВСЕГО</t>
  </si>
  <si>
    <t>7</t>
  </si>
  <si>
    <t>200</t>
  </si>
  <si>
    <t>100</t>
  </si>
  <si>
    <t>800</t>
  </si>
  <si>
    <t>80280</t>
  </si>
  <si>
    <t>400</t>
  </si>
  <si>
    <t>300</t>
  </si>
  <si>
    <t>600</t>
  </si>
  <si>
    <t>500</t>
  </si>
  <si>
    <t>700</t>
  </si>
  <si>
    <t>Общегосударственные вопросы</t>
  </si>
  <si>
    <t>Функционирование высших должностных лиц муниципальных образований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</si>
  <si>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</si>
  <si>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</si>
  <si>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 органов</t>
  </si>
  <si>
    <t>Резервные фонды</t>
  </si>
  <si>
    <t>Другие общегосударственные вопросы</t>
  </si>
  <si>
    <t>Национальная безопасность и правоохранительная деятельность</t>
  </si>
  <si>
    <t xml:space="preserve">Защита населения и территории от чрезвычайных ситуаций природного и техногенного характера, гражданская оборона
</t>
  </si>
  <si>
    <t xml:space="preserve">Другие вопросы в области национальной безопасности и правоохранительной деятельности
</t>
  </si>
  <si>
    <t>Национальная экономика</t>
  </si>
  <si>
    <t>Сельское хозяйство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</si>
  <si>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</si>
  <si>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</si>
  <si>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</si>
  <si>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Другие вопросы в области ЖКХ</t>
  </si>
  <si>
    <t>Образование</t>
  </si>
  <si>
    <t>Дошкольное образование</t>
  </si>
  <si>
    <t>Общее образование</t>
  </si>
  <si>
    <t>Молодежная политика и оздоровление детей</t>
  </si>
  <si>
    <t>Другие вопросы в области образования</t>
  </si>
  <si>
    <t xml:space="preserve">Культура и кинематография </t>
  </si>
  <si>
    <t xml:space="preserve">Культура </t>
  </si>
  <si>
    <t>Здравоохранение</t>
  </si>
  <si>
    <t>Другие вопросы в области здравоохранения</t>
  </si>
  <si>
    <t>Социальная политика</t>
  </si>
  <si>
    <t xml:space="preserve">Пенсионное обеспечение 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</si>
  <si>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</si>
  <si>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</si>
  <si>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</si>
  <si>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</si>
  <si>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</si>
  <si>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Массовый спорт</t>
  </si>
  <si>
    <t>Другие вопросы в области физической культуры и спорта</t>
  </si>
  <si>
    <t>Обслуживание государственного и муниципального долга</t>
  </si>
  <si>
    <t>Обслуживание внутреннего государственного и муниципального долга</t>
  </si>
  <si>
    <t>Межбюджетные трансферты</t>
  </si>
  <si>
    <t>Дотации на выравнивание бюджетной обеспеченности  муниципальных образований</t>
  </si>
  <si>
    <t xml:space="preserve">Иные дотации </t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</si>
  <si>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(представительного органа муниципального образования)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</si>
  <si>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(представительного органа муниципального образования)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</si>
  <si>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</si>
  <si>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</si>
  <si>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</si>
  <si>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(финансового органа)</t>
    </r>
    <r>
      <rPr>
        <sz val="12"/>
        <color theme="1"/>
        <rFont val="Times New Roman"/>
        <family val="1"/>
        <charset val="204"/>
      </rPr>
      <t xml:space="preserve"> 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</si>
  <si>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(финансового органа)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</si>
  <si>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комиссии по делам несовершеннолетних за счёт областной субвенции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</si>
  <si>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Выполнение переданных полномочий по организации и осуществлению деятельности  по ведению регистра  НПА  за счёт областной субвенции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</si>
  <si>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по опеке и попечительству  за счёт областной субвенции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</si>
  <si>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административной комиссии за счёт областной субвенции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</si>
  <si>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</si>
  <si>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деятельности ( оказание услуг) муниципальных учреждений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</si>
  <si>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Мероприятия по охране общественного порядка и общественной безопасности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</si>
  <si>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Мероприяти по профилактики наркомании среди подростков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</si>
  <si>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Мероприяти по развитию улично-дорожной сети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</si>
  <si>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(оказание услуг) автономных учреждений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</si>
  <si>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</si>
  <si>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</si>
  <si>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</si>
  <si>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</si>
  <si>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</si>
  <si>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Мероприятия по комплектованию книжных фондов (софинансирование)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</si>
  <si>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Выплата  (за счёт областной субвенции) единовременного пособия при всех формах устройства детей, лишенных родительского попечения, в семью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</si>
  <si>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Единовременная выплата (за счёт областной субвенции) при передаче ребёнка на воспитание в семью 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</si>
  <si>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Единовременная выплата (за счёт областной субвенции) при устройстве в семью ребёнка - инвалида  или  ребёнка - инвалида, достигшего возраста 10 лет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</si>
  <si>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Мероприятия по социальной поддержке ветеранов войны и труда 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</si>
  <si>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>Мероприятия в области физической культуры и спорта</t>
    </r>
    <r>
      <rPr>
        <sz val="12"/>
        <color theme="1"/>
        <rFont val="Times New Roman"/>
        <family val="1"/>
        <charset val="204"/>
      </rPr>
      <t xml:space="preserve"> 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</si>
  <si>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Выравнивание бюджетной обеспеченности  поселений  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</si>
  <si>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 xml:space="preserve">Дотация на поддержку мер по обеспечению сбалансированности бюджетов  поселений </t>
    </r>
    <r>
      <rPr>
        <sz val="12"/>
        <color theme="1"/>
        <rFont val="Times New Roman"/>
        <family val="1"/>
        <charset val="204"/>
      </rPr>
      <t xml:space="preserve">  Межбюджетные трасферты</t>
    </r>
  </si>
  <si>
    <t>78050</t>
  </si>
  <si>
    <t>ОТДЕЛ ПО РАБОТЕ С ПОСЕЛЕНИЯМИ АДМИНИСТРАЦИИ ЛИСКИНСКОГО МУНИЦИПАЛЬНОГО РАЙОНА</t>
  </si>
  <si>
    <t>Муниципальная программа «Обеспечение общественного порядка и противодействие преступности»</t>
  </si>
  <si>
    <t>Подпрограмма «Комплексные меры профилактики правонарушений в Лискинском муниципальном районе»</t>
  </si>
  <si>
    <t>0</t>
  </si>
  <si>
    <t>00</t>
  </si>
  <si>
    <t>ГРБС</t>
  </si>
  <si>
    <t>Муниципальная программа Лискинского муниципального района «Муниципальное управление  и гражданское общество Лискинского муниципального района»</t>
  </si>
  <si>
    <t>Подпрограмма «Обеспечение деятельности органов местного самоуправления  Лискинского муниципального района»</t>
  </si>
  <si>
    <t>Основное мероприятие «Финансовое обеспечение органов местного самоуправления  Лискинского муниципального района»</t>
  </si>
  <si>
    <t>Подпрограмма «Развитие муниципальной службы в администрации Лискинского муниципального района »</t>
  </si>
  <si>
    <t>00000</t>
  </si>
  <si>
    <t>Подпрограмма «Информационное  общество»</t>
  </si>
  <si>
    <t xml:space="preserve">Муниципальная программа Лискинского муниципального района «Управление муниципальным имуществом» </t>
  </si>
  <si>
    <t>Подпрограмма «Управление муниципальным имуществом»</t>
  </si>
  <si>
    <t>Подпрограмма «Обеспечение деятельности Муниципального казённого учреждения «Служба технического обеспечения»</t>
  </si>
  <si>
    <t>Основное мероприятие «Финансовое обеспечение деятельности МКУ «Служба технического обеспечения»»</t>
  </si>
  <si>
    <t>Муниципальная программа Лискинского муниципального района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</si>
  <si>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Подпрограмма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</si>
  <si>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Основное мероприятие «Межбюджетные трансферты на осуществление части полномочий из бюджета муниципального района  бюджетам поселений, в соответствии с заключенными соглашениями»</t>
  </si>
  <si>
    <t>Подпрограмма «Комплексные меры профилактики противодействия злоупотреблению наркотиками и их незаконному обороту в Лискинском муниципальном районе»</t>
  </si>
  <si>
    <t>Основное мероприятие «Профилактика наркомании среди детей и подростков»</t>
  </si>
  <si>
    <t xml:space="preserve">Муниципальная программа Лискинского муниципального района «Развитие транспортной системы» </t>
  </si>
  <si>
    <t>Подпрограмма «Повышение безопасности дорожного движения и развитие дорожного хозяйства»</t>
  </si>
  <si>
    <t>Муниципальная программа Лискинского муниципального района «Развитие и поддержка малого и среднего предпринимательства»</t>
  </si>
  <si>
    <t>Подпрограмма «Развитие и поддержка малого и среднего предпринимательства»</t>
  </si>
  <si>
    <t>Основное мероприятие «Оказания поддержки субъектам малого и среднего предпринимательства и организациям, образующим инфраструктуру их поддержки»</t>
  </si>
  <si>
    <t>Муниципальная программа Лискинского муниципального района «Развитие сельского хозяйства, производства пищевых продуктов и инфраструктуры агропродовольственного рынка»</t>
  </si>
  <si>
    <t>Подпрограмма «Устойчивое развитие сельских территорий»</t>
  </si>
  <si>
    <t>Основное мероприятие «Развитие водоснабжение в сельской местности»</t>
  </si>
  <si>
    <t>Муниципальная программа «Развитие образования»</t>
  </si>
  <si>
    <t>Подпрограмма «Развитие дошкольного образования»</t>
  </si>
  <si>
    <t>Основное мероприятие «Развитие сети организаций дошкольного образования».</t>
  </si>
  <si>
    <t xml:space="preserve">Подпрограмма «Развитие общего образования»                                             </t>
  </si>
  <si>
    <t>Основное мероприятие «Обеспечение качества предоставляемых услуг общего образования».</t>
  </si>
  <si>
    <t>Подпрограмма «Развитие дополнительного образования»</t>
  </si>
  <si>
    <t>Основное мероприятие «Развитие инфраструктуры образовательных организаций дополнительного образования»</t>
  </si>
  <si>
    <t>Основное мероприятие «Развитие кадрового потенциала»</t>
  </si>
  <si>
    <t>Муниципальная программа Лискинского муниципального района «Развитие культуры Лискинского муниципального района »</t>
  </si>
  <si>
    <t>Подпрограмма «Дополнительное образование детей в сфере культуры»</t>
  </si>
  <si>
    <t>Основное мероприятие «Оказание государственных (муниципальных) услуг (выполнение работ) и обеспечение деятельности учреждений образования в сфере культуры»</t>
  </si>
  <si>
    <t xml:space="preserve">Муниципальная программа Лискинского муниципального района «Энергоэффективность и развитие энергетики» </t>
  </si>
  <si>
    <t>Подпрограмма «Энергоэффективность и развитие энергетики»</t>
  </si>
  <si>
    <t>Подпрограмма «Организация отдыха и оздоровления детей»</t>
  </si>
  <si>
    <t>Подпрограмма «Реализация молодёжной политики на территории Лискинского муниципального района»</t>
  </si>
  <si>
    <t>Подпрограмма «Другие вопросы в области образования»</t>
  </si>
  <si>
    <t>Основное мероприятие «Ведение бухгалтерского и статистического учета доходов и расходов, составления требуемой отчетности и представление ее в порядке и сроки, установленные законодательными и иными правовым актами»</t>
  </si>
  <si>
    <t>Основное мероприятие «Выявление и поддержка лучших педагогических работников в сфере образования»</t>
  </si>
  <si>
    <t>Подпрограмма «Строительство и реконструкция  учреждений образования»</t>
  </si>
  <si>
    <t>Основное мероприятие «Строительство и реконструкция общеобразовательных учреждений»</t>
  </si>
  <si>
    <t>6</t>
  </si>
  <si>
    <t>Подпрограмма «Библиотечное обслуживание»</t>
  </si>
  <si>
    <t>Основное мероприятие «Финансовое обеспечение деятельности подведомственных муниципальных учреждений культуры»</t>
  </si>
  <si>
    <t>Подпрограмма «Музейная деятельность»</t>
  </si>
  <si>
    <t>Подпрограмма «Обеспечение реализации муниципальной программы»</t>
  </si>
  <si>
    <t>Основное мероприятие «Финансовое обеспечение сектора методической службы отдела культуры администрации Лискинского муниципального района»</t>
  </si>
  <si>
    <t>Муниципальная программа Лискинского муниципального района «Содействие развитию муниципальных образований и местного самоуправления»</t>
  </si>
  <si>
    <t>Подпрограмма «Строительство и реконструкция объектов  здравоохранения»</t>
  </si>
  <si>
    <t>Основное мероприятие «Строительство и реконструкция объектов здравоохранения»</t>
  </si>
  <si>
    <t xml:space="preserve">Муниципальная программа Лискинского муниципального района «Социальная поддержка граждан» </t>
  </si>
  <si>
    <t>Подпрограмма «Социальная поддержка граждан»</t>
  </si>
  <si>
    <t>Основное мероприятие «Пенсионное обеспечение граждан»</t>
  </si>
  <si>
    <t>Основное мероприятие «Социальная поддержка малоимущих граждан»</t>
  </si>
  <si>
    <t>Основное мероприятие «Социальная поддержка почетных граждан»</t>
  </si>
  <si>
    <t>Основное мероприятие «Социальная поддержка (льготный проезд) садоводов – огородников»</t>
  </si>
  <si>
    <t>Подпрограмма «Социализация детей-сирот и детей,                                                                                                                     нуждающихся в особой защите государства»</t>
  </si>
  <si>
    <t>Основное мероприятие «Выплата единовременных пособий при всех формах устройства детей, лишенных родительского попечения, в семью»</t>
  </si>
  <si>
    <t>Основное мероприятие «Выплата приемной семье на содержание подопечных детей»</t>
  </si>
  <si>
    <t>Основное мероприятие «Вознаграждение, причитающееся приемному родителю»</t>
  </si>
  <si>
    <t>Основное мероприятие «Выплата семьям опекунов на содержание подопечных детей»</t>
  </si>
  <si>
    <t>Основное мероприятие «Единовременная выплата при передаче ребенка на воспитание в семью»</t>
  </si>
  <si>
    <t>Основное мероприятие «Единовременная выплата при устройстве ребенка – инвалида»</t>
  </si>
  <si>
    <t>Муниципальная программа Лискинского муниципального района Воронежской области «Развитие физической культуры и спорта»</t>
  </si>
  <si>
    <t>Подпрограмма «Развитие физической культуры и спорта»</t>
  </si>
  <si>
    <t>Основное мероприятие «Массовая физическая культура и спорт»</t>
  </si>
  <si>
    <t>914</t>
  </si>
  <si>
    <t xml:space="preserve">ОТДЕЛ ПО ФИНАНСАМ И БЮДЖЕТНОЙ ПОЛИТИКЕ АДМИНИСТРАЦИИ ЛИСКИНСКОГО МУНИЦИПАЛЬНОГО РАЙОНА </t>
  </si>
  <si>
    <t>Муниципальная программа Лискинского муниципального района «Управление муниципальными финансами, создание условий для эффективного и ответственного управления муниципальными финансами, повышение устойчивости бюджета Лискинского муниципального района»</t>
  </si>
  <si>
    <t>Основное мероприятие «Финансовое обеспечение деятельности финансового отдела администрации Лискинского муниципального района»</t>
  </si>
  <si>
    <t>Подпрограмма «Управление муниципальными финансами»</t>
  </si>
  <si>
    <t>Основное мероприятие «Управление резервным фондом»</t>
  </si>
  <si>
    <t>Основное мероприятие «Улучшение жилищных условий граждан, молодых семей и молодых специалистов в сельской местности»</t>
  </si>
  <si>
    <t>Муниципальная программа Лискинского муниципального района «Обеспечение доступным и комфортным жильём и коммунальными услугами населения  Лискинского муниципального района»</t>
  </si>
  <si>
    <t>Основное мероприятие «Оказание государственной поддержки молодым семьям на приобретение (строительство) жилья»</t>
  </si>
  <si>
    <t>Основное мероприятие «Управление муниципальным долгом»</t>
  </si>
  <si>
    <t>Подпрограмма «Создание условий для эффективного и ответственного управления муниципальными финансами, повышение устойчивости бюджетов поселений Лискинского муниципального района»</t>
  </si>
  <si>
    <t>Основное мероприятие «Выравнивание бюджетной обеспеченности городских и сельских поселений Лискинского муниципального района»</t>
  </si>
  <si>
    <t>Основное мероприятие «Поддержка мер по обеспечению сбалансированности городских и сельских поселений Лискинского муниципального района»</t>
  </si>
  <si>
    <t>МАУ "ЦЕНТ ИНФОРМАЦИЛННОГО ОБЕСПЕЧЕНИЯ АПК"</t>
  </si>
  <si>
    <t>Подпрограмма «Развитие сельского хозяйства Лискинского муниципального района»</t>
  </si>
  <si>
    <t>АУ "АРХИТЕКТУРА И СТРОИТЕЛЬСТВО"</t>
  </si>
  <si>
    <t>ЛИСКИНСКИЙ ГОРРАЙСОВЕТ ВЕТЕРАНОВ ВОЙНЫ И ТРУДА</t>
  </si>
  <si>
    <t>Основное мероприятие «Социальная поддержка ветеранов войны и труда»</t>
  </si>
  <si>
    <t>АУ "ЦЕНТР ФИЗКУЛЬТУРЫ И СПОРТА"</t>
  </si>
  <si>
    <t>Основное мероприятие «Система конкурсных мероприятий и развитие одаренных детей»</t>
  </si>
  <si>
    <t>Прочие межбюджетные трансферты общего характера</t>
  </si>
  <si>
    <t>88490</t>
  </si>
  <si>
    <t>Основное мероприятие «Содействие повышению качества управления финансами городских и сельских поселений»</t>
  </si>
  <si>
    <r>
      <rPr>
        <b/>
        <sz val="12"/>
        <color theme="1"/>
        <rFont val="Times New Roman"/>
        <family val="1"/>
        <charset val="204"/>
      </rPr>
      <t>Иные межбюджетные трансферты на поощрение</t>
    </r>
    <r>
      <rPr>
        <sz val="12"/>
        <color theme="1"/>
        <rFont val="Times New Roman"/>
        <family val="1"/>
        <charset val="204"/>
      </rPr>
      <t xml:space="preserve"> </t>
    </r>
    <r>
      <rPr>
        <b/>
        <sz val="12"/>
        <color theme="1"/>
        <rFont val="Times New Roman"/>
        <family val="1"/>
        <charset val="204"/>
      </rPr>
      <t>городских и</t>
    </r>
    <r>
      <rPr>
        <sz val="12"/>
        <color theme="1"/>
        <rFont val="Times New Roman"/>
        <family val="1"/>
        <charset val="204"/>
      </rPr>
      <t xml:space="preserve"> </t>
    </r>
    <r>
      <rPr>
        <b/>
        <sz val="12"/>
        <color theme="1"/>
        <rFont val="Times New Roman"/>
        <family val="1"/>
        <charset val="204"/>
      </rPr>
      <t>сельских поселений Лискинского муниципального района за достижение наилучших значений муниципальных показателей эффективности развития городских и сельских поселений Лискинского муниципального района</t>
    </r>
    <r>
      <rPr>
        <sz val="12"/>
        <color theme="1"/>
        <rFont val="Times New Roman"/>
        <family val="1"/>
        <charset val="204"/>
      </rPr>
      <t xml:space="preserve">  Межбюджетные трасферты</t>
    </r>
  </si>
  <si>
    <t>МБОУ СОШ № 12</t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</si>
  <si>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</si>
  <si>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и  поддержке  малого и среднего предпринимательства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</si>
  <si>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t xml:space="preserve">ОТДЕЛ ОБРАЗОВАНИЯ АДМИНИСТРАЦИИ ЛИСКИНСКОГО МУНИЦИПАЛЬНОГО РАЙОНА </t>
  </si>
  <si>
    <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</si>
  <si>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функций муниципальных органов (высшего должностного лица муниципального образования - главы местной администрации)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</si>
  <si>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функций муниципальных органов (представительного органа муниципального образования)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</si>
  <si>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функций муниципальными органами, казенными учреждениями</t>
    </r>
  </si>
  <si>
    <t>Основное мероприятие «Организация повышения квалификации муниципальных служащих»</t>
  </si>
  <si>
    <t>Основное мероприятие «Развитие, информационное наполнение и технологическая поддержка официального сайта администрации района»</t>
  </si>
  <si>
    <t>Основное мероприятие «Финансовое обеспечение деятельности структурных подразделений администраций муниципальных образований, иных ГРБС – исполнителей, расходы которых не учтены в других подпрограммах муниципальной программы»</t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</si>
  <si>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комиссии по делам несовершеннолетних за счёт областной субвенции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</si>
  <si>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по ведению регистра  НПА  за счёт областной субвенции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</si>
  <si>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Выполнение переданных полномочий по организации и осуществлению деятельности по опеке и попечительству  за счёт областной субвенции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</si>
  <si>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административной комиссии за счёт областной субвенции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</si>
  <si>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</si>
  <si>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t>Основное мероприятие «Мероприятия по профилактике правонарушений и охране общественного порядка»</t>
  </si>
  <si>
    <t>Основное мероприятие « Профилактика преступности и правонарушений среди несовершеннолетних и молодежи»</t>
  </si>
  <si>
    <t>Основное мероприятие «Противодействие терроризму»</t>
  </si>
  <si>
    <t>Основное мероприятие «Агитационные меры по профилактике распространению и злоупотреблению наркомании»;</t>
  </si>
  <si>
    <t>Основное мероприятие«Ремонт автомобильных дорог общего пользования местного значения»</t>
  </si>
  <si>
    <t>Основное мероприятие«Строительство автомобильных дорог общего пользования местного значения»</t>
  </si>
  <si>
    <t>81290</t>
  </si>
  <si>
    <r>
      <rPr>
        <b/>
        <sz val="12"/>
        <color theme="1"/>
        <rFont val="Times New Roman"/>
        <family val="1"/>
        <charset val="204"/>
      </rPr>
      <t xml:space="preserve">Капитальные вложения в объекты муниципальной собственности </t>
    </r>
    <r>
      <rPr>
        <sz val="12"/>
        <color theme="1"/>
        <rFont val="Times New Roman"/>
        <family val="1"/>
        <charset val="204"/>
      </rPr>
      <t>Капитальные вложения в объекты муниципальной собственности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</si>
  <si>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</si>
  <si>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rFont val="Times New Roman"/>
        <family val="1"/>
        <charset val="204"/>
      </rPr>
      <t xml:space="preserve">Капитальные вложения в объекты муниципальной собственности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</t>
    </r>
  </si>
  <si>
    <r>
      <rPr>
        <b/>
        <sz val="12"/>
        <color theme="1"/>
        <rFont val="Times New Roman"/>
        <family val="1"/>
        <charset val="204"/>
      </rPr>
      <t xml:space="preserve">Выполнение других расходных обязательств (сектор методической службы)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</si>
  <si>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Выполнение других расходных обязательств (сектор методической службы)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</si>
  <si>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деятельности (оказание услуг) муниципальных учреждений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</si>
  <si>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Доплаты к пенсиям муниципальных служащих Лискинского муниципального района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</si>
  <si>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Мероприятия в области социальной политики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</si>
  <si>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Социальная поддержка граждан, имеющих почетное звание «Почетный гражданин Воронежской области»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</si>
  <si>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Оказание государственной социальной помощи отдельным категориям граждан по проезду на транспорте пригородного сообщения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</si>
  <si>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Выплата (за счёт областной субвенции) приемной семье на содержание подопечных детей 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</si>
  <si>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Выплата (за счёт областной субвенции) семьям опекунов на содержание подопечных детей    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</si>
  <si>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>Выплата (за счёт областной субвенции)вознаграждения, причитающегося приемному родителю</t>
    </r>
    <r>
      <rPr>
        <sz val="12"/>
        <color theme="1"/>
        <rFont val="Times New Roman"/>
        <family val="1"/>
        <charset val="204"/>
      </rPr>
      <t xml:space="preserve">   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</si>
  <si>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>Капитальные вложения в объекты муниципальной собственности</t>
    </r>
    <r>
      <rPr>
        <sz val="12"/>
        <color theme="1"/>
        <rFont val="Times New Roman"/>
        <family val="1"/>
        <charset val="204"/>
      </rPr>
      <t xml:space="preserve"> Капитальные вложения в объекты муниципальной собственности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</si>
  <si>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функций муниципальных органов (финансового органа)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</si>
  <si>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Резервный фонд администрации Лискинского муниципального района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</si>
  <si>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Мероприятия в сфере защиты населения от чрезвычайных ситуаций, обеспечение пожарной безопасности и безопасности людей на водных объектах 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</si>
  <si>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>Процентные платежи по муниципальному долгу Лискинского муниципального района</t>
    </r>
    <r>
      <rPr>
        <sz val="12"/>
        <color theme="1"/>
        <rFont val="Times New Roman"/>
        <family val="1"/>
        <charset val="204"/>
      </rPr>
      <t xml:space="preserve"> Обслуживание муниципального долга</t>
    </r>
  </si>
  <si>
    <r>
      <rPr>
        <b/>
        <sz val="12"/>
        <color theme="1"/>
        <rFont val="Times New Roman"/>
        <family val="1"/>
        <charset val="204"/>
      </rPr>
      <t xml:space="preserve">Субвенции по расчету и предоставлению дотаций бюджетам городских, сельских поселений 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</si>
  <si>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бюджетных учреждений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</si>
  <si>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муниципальными функций органами, казенными учреждениями</t>
    </r>
  </si>
  <si>
    <t>Основное мероприятие «Энергоэффективность и развитие энергетики»</t>
  </si>
  <si>
    <r>
      <rPr>
        <b/>
        <sz val="12"/>
        <color theme="1"/>
        <rFont val="Times New Roman"/>
        <family val="1"/>
        <charset val="204"/>
      </rPr>
      <t>Расходы на обеспечение деятельности ( оказание услуг) муниципальных учреждений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</si>
  <si>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t>Основное мероприятие  «Энергоэффективность и развитие энергетики»</t>
  </si>
  <si>
    <r>
      <rPr>
        <b/>
        <sz val="12"/>
        <color theme="1"/>
        <rFont val="Times New Roman"/>
        <family val="1"/>
        <charset val="204"/>
      </rPr>
      <t>Мероприятия по организации отдыха и оздоровления детей и молодежи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</si>
  <si>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t>Основное мероприятие «Организация отдыха, оздоровление и занятости детей и молодежи»</t>
  </si>
  <si>
    <t>Основное мероприятие «Гражданское образование и патриотическое воспитание молодежи, содействие формированию правовых, культурных и нравственных ценностей среди молодежи»</t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</si>
  <si>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облати образования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</si>
  <si>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облати образования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</si>
  <si>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облати образования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</si>
  <si>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облати образования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</si>
  <si>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Мероприятия по профилактики правонарушений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</si>
  <si>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сети автомобильных дорог общего пользования Лискинского муниципального района </t>
    </r>
    <r>
      <rPr>
        <sz val="12"/>
        <color theme="1"/>
        <rFont val="Times New Roman"/>
        <family val="1"/>
        <charset val="204"/>
      </rPr>
      <t>Капитальные вложения в объекты муниципальной собственности</t>
    </r>
  </si>
  <si>
    <t>Основное мероприятие «Компенсация,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образования»</t>
  </si>
  <si>
    <r>
      <rPr>
        <b/>
        <sz val="12"/>
        <color theme="1"/>
        <rFont val="Times New Roman"/>
        <family val="1"/>
        <charset val="204"/>
      </rPr>
      <t xml:space="preserve">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</si>
  <si>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t>78150</t>
  </si>
  <si>
    <r>
      <rPr>
        <b/>
        <sz val="12"/>
        <color theme="1"/>
        <rFont val="Times New Roman"/>
        <family val="1"/>
        <charset val="204"/>
      </rPr>
      <t xml:space="preserve">Мероприятия по организации отдыха и оздоровления детей и молодежи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</si>
  <si>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t>Подпрограмма «Развитие сельской культуры»</t>
  </si>
  <si>
    <t>Основное мероприятие «Строительство и реконструкция культурно-досуговых учреждений»</t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</si>
  <si>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сети автомобильных дорог общего пользования Лискинского муниципального района </t>
    </r>
    <r>
      <rPr>
        <sz val="12"/>
        <color theme="1"/>
        <rFont val="Times New Roman"/>
        <family val="1"/>
        <charset val="204"/>
      </rPr>
      <t>Межбюджетные трасферты</t>
    </r>
  </si>
  <si>
    <t>Муниципальная программа Лискинского муниципального района «Развитие транспортной системы »</t>
  </si>
  <si>
    <t>Дополнительное образование детей</t>
  </si>
  <si>
    <t>78290</t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</si>
  <si>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</si>
  <si>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t xml:space="preserve">МБОУ Детский сад № 5 </t>
  </si>
  <si>
    <t>Муниципальная программа Лискинского муниципального района «Обеспечение доступным и комфортным жильем и коммунальными услугами населения Лискинского муниципального района»</t>
  </si>
  <si>
    <t>81300</t>
  </si>
  <si>
    <t>Подпрограмма «Развитие материально-технической базы организаций пассажирского автомобильного транспорта общего пользования, обновление транспортных средств»</t>
  </si>
  <si>
    <t>Основное мероприятие «Приобретение транспортных средств в целях обновления подвижного состава»</t>
  </si>
  <si>
    <t>Мероприятия по развитию пассажирского автомобильного транспорта  Лискинского муниципального района</t>
  </si>
  <si>
    <t>Подпрограмма «Развитие туризма»</t>
  </si>
  <si>
    <t>Основное мероприятие «Продвижение турисского потенциала Лискинского района на областном, межрегиональном и международном уровне»</t>
  </si>
  <si>
    <r>
      <rPr>
        <b/>
        <sz val="12"/>
        <color theme="1"/>
        <rFont val="Times New Roman"/>
        <family val="1"/>
        <charset val="204"/>
      </rPr>
      <t xml:space="preserve">Выполнение других расходных обязательств 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</si>
  <si>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>Основное мероприятие «Софиансирование приориететных социально значимых расходов местных бюджетов»</t>
  </si>
  <si>
    <r>
      <rPr>
        <b/>
        <sz val="12"/>
        <color theme="1"/>
        <rFont val="Times New Roman"/>
        <family val="1"/>
        <charset val="204"/>
      </rPr>
      <t>Зарезервированные средства, связанные с особенностями исполнения бюджета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</si>
  <si>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t>80100</t>
  </si>
  <si>
    <t>Основное мероприятие «Обеспечение реализации программы»</t>
  </si>
  <si>
    <t>Благоустройство</t>
  </si>
  <si>
    <t>Основное мероприятие «Приобретение квартир для медицинских работников»</t>
  </si>
  <si>
    <r>
      <rPr>
        <b/>
        <sz val="12"/>
        <color theme="1"/>
        <rFont val="Times New Roman"/>
        <family val="1"/>
        <charset val="204"/>
      </rPr>
      <t xml:space="preserve">Выполнение других расходных обязательств (сектор методической службы)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</si>
  <si>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t>78130</t>
  </si>
  <si>
    <r>
      <rPr>
        <b/>
        <sz val="12"/>
        <color theme="1"/>
        <rFont val="Times New Roman"/>
        <family val="1"/>
        <charset val="204"/>
      </rPr>
      <t>Субсидии на обеспечение учащихся общеобразовательных учреждений молочной продукцией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</si>
  <si>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t>Государственная программа Воронежской области «Развитие сельского хозяйства, производства пищевых продуктов и инфраструктуры агропродовольственного рынка»</t>
  </si>
  <si>
    <t>25</t>
  </si>
  <si>
    <t>Подпрограмма  «Обеспечение эпизоотического и ветеринарносанитарного благополучия на территории Воронежской области»</t>
  </si>
  <si>
    <t>Э</t>
  </si>
  <si>
    <t>Основное мероприятие  «Обеспечение проведения противоэпизоотических мероприятий»</t>
  </si>
  <si>
    <t>78800</t>
  </si>
  <si>
    <t>Транспорт</t>
  </si>
  <si>
    <r>
      <rPr>
        <b/>
        <sz val="12"/>
        <color theme="1"/>
        <rFont val="Times New Roman"/>
        <family val="1"/>
        <charset val="204"/>
      </rPr>
      <t xml:space="preserve">Субсидии для организации отдыха и оздоровления детей и молодежи
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</si>
  <si>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t>Другие вопросы в области культуры , кинематографии</t>
  </si>
  <si>
    <t>Основное мероприятие «Финансовое обеспечение выполнения полномочий в сфере культуры»</t>
  </si>
  <si>
    <t>Другие вопросы в области жилищно-комунального хозяйства</t>
  </si>
  <si>
    <t>Государственная программа Воронежской области
"Обеспечение качественными жилищно-коммунальными услугами
населения Воронежской области"</t>
  </si>
  <si>
    <t>56</t>
  </si>
  <si>
    <t>Подпрограмма "Развитие системы теплоснабжения,
водоснабжения и водоотведения Воронежской области"</t>
  </si>
  <si>
    <r>
      <rPr>
        <b/>
        <sz val="12"/>
        <color theme="1"/>
        <rFont val="Times New Roman"/>
        <family val="1"/>
        <charset val="204"/>
      </rPr>
      <t xml:space="preserve">Субсидии бюджетам муниципальных образований на строительство и реконструкцию систем теплоснажбения
 </t>
    </r>
    <r>
      <rPr>
        <sz val="12"/>
        <color theme="1"/>
        <rFont val="Times New Roman"/>
        <family val="1"/>
        <charset val="204"/>
      </rPr>
      <t>Межбюджетные трасферты</t>
    </r>
  </si>
  <si>
    <t>78100</t>
  </si>
  <si>
    <t>Основное мероприятие"Строительство и реконструкция водоснабжения и водоотведения Воронежской области"</t>
  </si>
  <si>
    <t>L0200</t>
  </si>
  <si>
    <t>L0180</t>
  </si>
  <si>
    <t>78490</t>
  </si>
  <si>
    <r>
      <rPr>
        <b/>
        <sz val="12"/>
        <rFont val="Times New Roman"/>
        <family val="1"/>
        <charset val="204"/>
      </rPr>
      <t xml:space="preserve">Иные межбюджетные трансферты на поощрение муниципальных образований Воронежской области за достижение наилучших значений региональных показателей эффективности развития муниципальных образований Воронежской области 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</t>
    </r>
  </si>
  <si>
    <r>
      <rPr>
        <b/>
        <sz val="12"/>
        <color theme="1"/>
        <rFont val="Times New Roman"/>
        <family val="1"/>
        <charset val="204"/>
      </rPr>
      <t xml:space="preserve">Иные межбюджетные трансферты на поощрение муниципальных образований Воронежской области за достижение наилучших значений региональных показателей эффективности развития муниципальных образований Воронежской области </t>
    </r>
    <r>
      <rPr>
        <sz val="12"/>
        <color theme="1"/>
        <rFont val="Times New Roman"/>
        <family val="1"/>
        <charset val="204"/>
      </rPr>
      <t xml:space="preserve"> Капитальные вложения в объекты муниципальной собственности</t>
    </r>
  </si>
  <si>
    <t>Государственная программа Воронежской области "Развитие сельского хозяйства, производства пищевых продуктов и инфраструктуры агропродовольственного рынка"</t>
  </si>
  <si>
    <t>Подпрограмма "Обеспечение реализации государственной программы"</t>
  </si>
  <si>
    <t xml:space="preserve"> Основное мероприятие "Создание условий и предпосылок для развития агропромышленного комплекса Воронежской области"</t>
  </si>
  <si>
    <r>
      <rPr>
        <b/>
        <sz val="12"/>
        <color theme="1"/>
        <rFont val="Times New Roman"/>
        <family val="1"/>
        <charset val="204"/>
      </rPr>
      <t>Мероприятия в области сельского хозяйства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</si>
  <si>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t>71550</t>
  </si>
  <si>
    <t>S8130</t>
  </si>
  <si>
    <r>
      <rPr>
        <b/>
        <sz val="12"/>
        <color theme="1"/>
        <rFont val="Times New Roman"/>
        <family val="1"/>
        <charset val="204"/>
      </rPr>
      <t xml:space="preserve">Субсидии на обеспечение учащихся общеобразовательных учреждений молочной продукцией (cофинансирование) 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</si>
  <si>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t>L0970</t>
  </si>
  <si>
    <r>
      <rPr>
        <b/>
        <sz val="12"/>
        <color theme="1"/>
        <rFont val="Times New Roman"/>
        <family val="1"/>
        <charset val="204"/>
      </rPr>
      <t>Субсидии для организации отдыха и оздоровления детей и молодежи (софинансирование)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</si>
  <si>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t>S8320</t>
  </si>
  <si>
    <r>
      <rPr>
        <b/>
        <sz val="12"/>
        <color theme="1"/>
        <rFont val="Times New Roman"/>
        <family val="1"/>
        <charset val="204"/>
      </rPr>
      <t>Субсидии на оздоровление детей (софинансирование)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</si>
  <si>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t>S8410</t>
  </si>
  <si>
    <t>Государственная программа Воронежской области "Доступная среда"</t>
  </si>
  <si>
    <t>L0270</t>
  </si>
  <si>
    <t xml:space="preserve">Подпрограмма "Обеспечение условий доступности приоритетных объектов и услуг в приоритетных сферах жизнедеятельности инвалидов и других МГН"                         </t>
  </si>
  <si>
    <t>Основное мероприятие "Создание в дошкольных образовательных, общеобразовательных организациях, организациях дополнительного образования детей (в том числе в организациях, осуществляющих образовательную деятельность по адаптированным основным общеобразовательным программам) условий для получения детьми-инвалидами качественного образования"</t>
  </si>
  <si>
    <r>
      <rPr>
        <b/>
        <sz val="12"/>
        <color theme="1"/>
        <rFont val="Times New Roman"/>
        <family val="1"/>
        <charset val="204"/>
      </rPr>
      <t>Капитальные вложения в объекты муниципальной собственности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</si>
  <si>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t>МБОУ Детский сад № 2</t>
  </si>
  <si>
    <t>МБОУ Детский сад № 11</t>
  </si>
  <si>
    <r>
      <rPr>
        <b/>
        <sz val="12"/>
        <color theme="1"/>
        <rFont val="Times New Roman"/>
        <family val="1"/>
        <charset val="204"/>
      </rPr>
      <t xml:space="preserve">Развитие улично-дорожной сети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</si>
  <si>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t xml:space="preserve">Подпрограмма «Организация отдыха и оздоровления детей»                                         </t>
  </si>
  <si>
    <r>
      <rPr>
        <b/>
        <sz val="12"/>
        <color theme="1"/>
        <rFont val="Times New Roman"/>
        <family val="1"/>
        <charset val="204"/>
      </rPr>
      <t xml:space="preserve">Реализация мероприятий федеральной целевой программы "Устойчивое развитие сельских территорий на 2014 - 2017 годы и на период до 2020 года"
 (софинансирование) </t>
    </r>
    <r>
      <rPr>
        <sz val="12"/>
        <color theme="1"/>
        <rFont val="Times New Roman"/>
        <family val="1"/>
        <charset val="204"/>
      </rPr>
      <t>Капитальные вложения в объекты муниципальной собственности</t>
    </r>
  </si>
  <si>
    <t>Основное мероприятие «Повышение безопасности дорожного движения»</t>
  </si>
  <si>
    <t>Подпрограмма «Обспечение жильем работников бюджетной сферы»</t>
  </si>
  <si>
    <r>
      <rPr>
        <b/>
        <sz val="12"/>
        <color theme="1"/>
        <rFont val="Times New Roman"/>
        <family val="1"/>
        <charset val="204"/>
      </rPr>
      <t xml:space="preserve">Субсидия на создание в общеобразовательных организациях, расположенных в сельской местности, условий для занятий физической культурой и спортом 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</t>
    </r>
    <r>
      <rPr>
        <b/>
        <sz val="12"/>
        <color theme="1"/>
        <rFont val="Times New Roman"/>
        <family val="1"/>
        <charset val="204"/>
      </rPr>
      <t>(софинансирование)</t>
    </r>
  </si>
  <si>
    <r>
      <rPr>
        <b/>
        <sz val="12"/>
        <color theme="1"/>
        <rFont val="Times New Roman"/>
        <family val="1"/>
        <charset val="204"/>
      </rPr>
      <t xml:space="preserve">Субсидия на создание в общеобразовательных организациях, расположенных в сельской местности, условий для занятий физической культурой и спортом 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</t>
    </r>
    <r>
      <rPr>
        <b/>
        <sz val="12"/>
        <color theme="1"/>
        <rFont val="Times New Roman"/>
        <family val="1"/>
        <charset val="204"/>
      </rPr>
      <t>(федеральные)</t>
    </r>
  </si>
  <si>
    <r>
      <rPr>
        <b/>
        <sz val="12"/>
        <color theme="1"/>
        <rFont val="Times New Roman"/>
        <family val="1"/>
        <charset val="204"/>
      </rPr>
      <t xml:space="preserve">Субсидия на создание в общеобразовательных организациях, расположенных в сельской местности, условий для занятий физической культурой и спортом 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</t>
    </r>
    <r>
      <rPr>
        <b/>
        <sz val="12"/>
        <color theme="1"/>
        <rFont val="Times New Roman"/>
        <family val="1"/>
        <charset val="204"/>
      </rPr>
      <t>(областные)</t>
    </r>
  </si>
  <si>
    <t>Государственная программа Воронежской области "Энергоэффективность и развитие энергетики"</t>
  </si>
  <si>
    <t>30</t>
  </si>
  <si>
    <t>78670</t>
  </si>
  <si>
    <t>Подпрограмма "Повышение энергетической эффективности экономики Воронежской области и сокращение энергетических издержек в бюджетном секторе"</t>
  </si>
  <si>
    <t>Основное мероприятие "Энергосбережение и повышение энергетической эффективности в системе наружного освещения"</t>
  </si>
  <si>
    <r>
      <rPr>
        <b/>
        <sz val="12"/>
        <color theme="1"/>
        <rFont val="Times New Roman"/>
        <family val="1"/>
        <charset val="204"/>
      </rPr>
      <t xml:space="preserve">Субсидии бюджетам муниципальных образований на уличное освещение
 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</si>
  <si>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 xml:space="preserve">Обеспечение жильем молодых семей (софинансирование)  </t>
    </r>
    <r>
      <rPr>
        <sz val="12"/>
        <color theme="1"/>
        <rFont val="Times New Roman"/>
        <family val="1"/>
        <charset val="204"/>
      </rPr>
      <t>Межбюджетные трансферты</t>
    </r>
  </si>
  <si>
    <r>
      <rPr>
        <b/>
        <sz val="12"/>
        <color theme="1"/>
        <rFont val="Times New Roman"/>
        <family val="1"/>
        <charset val="204"/>
      </rPr>
      <t xml:space="preserve">Обеспечение жильем молодых семей 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  <r>
      <rPr>
        <b/>
        <sz val="12"/>
        <color theme="1"/>
        <rFont val="Times New Roman"/>
        <family val="1"/>
        <charset val="204"/>
      </rPr>
      <t xml:space="preserve"> (федеральные)</t>
    </r>
  </si>
  <si>
    <r>
      <rPr>
        <b/>
        <sz val="12"/>
        <color theme="1"/>
        <rFont val="Times New Roman"/>
        <family val="1"/>
        <charset val="204"/>
      </rPr>
      <t xml:space="preserve">Обеспечение жильем молодых семей  </t>
    </r>
    <r>
      <rPr>
        <sz val="12"/>
        <color theme="1"/>
        <rFont val="Times New Roman"/>
        <family val="1"/>
        <charset val="204"/>
      </rPr>
      <t xml:space="preserve">Социальное обеспечение и иные выплаты населению </t>
    </r>
    <r>
      <rPr>
        <b/>
        <sz val="12"/>
        <color theme="1"/>
        <rFont val="Times New Roman"/>
        <family val="1"/>
        <charset val="204"/>
      </rPr>
      <t>(областные)</t>
    </r>
  </si>
  <si>
    <t>Государственная программа Воронежской области "Развитие транспортной системы"</t>
  </si>
  <si>
    <t>Подпрограмма "Развитие дорожного хозяйства Воронежской области"</t>
  </si>
  <si>
    <t>Основное мероприятие "Развитие сети автомобильных дорог общего пользования"</t>
  </si>
  <si>
    <r>
      <rPr>
        <b/>
        <sz val="12"/>
        <color theme="1"/>
        <rFont val="Times New Roman"/>
        <family val="1"/>
        <charset val="204"/>
      </rPr>
      <t xml:space="preserve">Субсидии местным бюджетам на строительство (реконструкцию) автомобильных дорог общего пользования местного значения 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</si>
  <si>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 xml:space="preserve">Субсидии местным бюджетам на капитальный ремонт и ремонт автомобильных дорог общего пользования местного значения </t>
    </r>
    <r>
      <rPr>
        <sz val="12"/>
        <color theme="1"/>
        <rFont val="Times New Roman"/>
        <family val="1"/>
        <charset val="204"/>
      </rPr>
      <t>Межбюджетные трасферты</t>
    </r>
  </si>
  <si>
    <t>24</t>
  </si>
  <si>
    <t>78840</t>
  </si>
  <si>
    <t>78850</t>
  </si>
  <si>
    <r>
      <rPr>
        <b/>
        <sz val="12"/>
        <color theme="1"/>
        <rFont val="Times New Roman"/>
        <family val="1"/>
        <charset val="204"/>
      </rPr>
      <t xml:space="preserve">Реализация мероприятий федеральной целевой программы "Устойчивое развитие сельских территорий на 2014 - 2017 годы и на период до 2020 года" (федеральные)
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</si>
  <si>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Реализация мероприятий федеральной целевой программы "Устойчивое развитие сельских территорий на 2014 - 2017 годы и на период до 2020 года" (областные)
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</si>
  <si>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Реализация мероприятий федеральной целевой программы "Устойчивое развитие сельских территорий на 2014 - 2017 годы и на период до 2020 года" (софинансирование)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</si>
  <si>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Реализация мероприятий федеральной целевой программы "Устойчивое развитие сельских территорий на 2014 - 2017 годы и на период до 2020 года" (федеральные)
 </t>
    </r>
    <r>
      <rPr>
        <sz val="12"/>
        <color theme="1"/>
        <rFont val="Times New Roman"/>
        <family val="1"/>
        <charset val="204"/>
      </rPr>
      <t>Капитальные вложения в объекты муниципальной собственности</t>
    </r>
  </si>
  <si>
    <t>R5190</t>
  </si>
  <si>
    <r>
      <rPr>
        <b/>
        <sz val="12"/>
        <color theme="1"/>
        <rFont val="Times New Roman"/>
        <family val="1"/>
        <charset val="204"/>
      </rPr>
      <t xml:space="preserve">Субсидия на поддержку отрасли культуры
 (федеральные) (книжные фонды и подключение библиотек к интернету) 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</si>
  <si>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 xml:space="preserve">Субсидия на поддержку отрасли культуры
 (федеральные) (поощрение лучших работников) 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</si>
  <si>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>Субсидия на поддержку отрасли культуры
 (областные)  (поощрение лучших работников)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</si>
  <si>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 xml:space="preserve">Субсидия на поддержку отрасли культуры
 (областные) (книжные фонды и подключение библиотек к интернету) </t>
    </r>
    <r>
      <rPr>
        <sz val="12"/>
        <color theme="1"/>
        <rFont val="Times New Roman"/>
        <family val="1"/>
        <charset val="204"/>
      </rPr>
      <t>Межбюджетные трасферты</t>
    </r>
  </si>
  <si>
    <t>20540</t>
  </si>
  <si>
    <r>
      <rPr>
        <b/>
        <sz val="12"/>
        <color theme="1"/>
        <rFont val="Times New Roman"/>
        <family val="1"/>
        <charset val="204"/>
      </rPr>
      <t xml:space="preserve">Резервный фонд правительства Воронежской области (финансовое обеспечение непредвиденных расходов)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</si>
  <si>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Резервный фонд правительства Воронежской области (финансовое обеспечение непредвиденных расходов)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</si>
  <si>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t>Государственная программа Воронежской области "Управление государственными финансами, создание условий для эффективного и ответственного управления муниципальными финансами, повышение устойчивости бюджетов муниципальных образований Воронежской области"</t>
  </si>
  <si>
    <t>Подпрограмма "Управление государственными финансами"</t>
  </si>
  <si>
    <t>Основное мероприятие "Управление резервным фондом правительства Воронежской области и иными средствами на исполнение расходных обязательств Воронежской области"</t>
  </si>
  <si>
    <r>
      <rPr>
        <b/>
        <sz val="12"/>
        <color theme="1"/>
        <rFont val="Times New Roman"/>
        <family val="1"/>
        <charset val="204"/>
      </rPr>
      <t>Резервный фонд правительства Воронежской области (финансовое обеспечение непредвиденных расходов)</t>
    </r>
    <r>
      <rPr>
        <sz val="12"/>
        <color theme="1"/>
        <rFont val="Times New Roman"/>
        <family val="1"/>
        <charset val="204"/>
      </rPr>
      <t xml:space="preserve">  Межбюджетные трасферты</t>
    </r>
  </si>
  <si>
    <t>39</t>
  </si>
  <si>
    <r>
      <t xml:space="preserve">Субсидии на реализацию мероприятий по укреплению единства российской нации и этнокультурному развитию народов России (федеральные)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</si>
  <si>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>L5190</t>
  </si>
  <si>
    <t>L5160</t>
  </si>
  <si>
    <r>
      <rPr>
        <b/>
        <sz val="12"/>
        <color theme="1"/>
        <rFont val="Times New Roman"/>
        <family val="1"/>
        <charset val="204"/>
      </rPr>
      <t xml:space="preserve">Субсидия на поддержку отрасли культуры
 (федеральные) (книжные фонды и подключение библиотек к интернету)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</si>
  <si>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Субсидия на поддержку отрасли культуры
 (областные) (книжные фонды и подключение библиотек к интернету)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</si>
  <si>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>S8100</t>
  </si>
  <si>
    <t>МБОУ Давыдовская СОШ</t>
  </si>
  <si>
    <t>78120</t>
  </si>
  <si>
    <t>МБОУ Среднеикорецкая СОШ</t>
  </si>
  <si>
    <r>
      <rPr>
        <b/>
        <sz val="12"/>
        <color theme="1"/>
        <rFont val="Times New Roman"/>
        <family val="1"/>
        <charset val="204"/>
      </rPr>
      <t>Субсидии на обеспечение учащихся общеобразовательных учреждений молочной продукцией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</si>
  <si>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t>80300</t>
  </si>
  <si>
    <r>
      <rPr>
        <b/>
        <sz val="12"/>
        <rFont val="Times New Roman"/>
        <family val="1"/>
        <charset val="204"/>
      </rPr>
      <t xml:space="preserve">Прочие мероприятия в области образования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</si>
  <si>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t>20570</t>
  </si>
  <si>
    <t>Государственная программа Воронежской области "Развитие культуры и туризма"</t>
  </si>
  <si>
    <t>Подпрограмма "Искусство и наследие"</t>
  </si>
  <si>
    <t>Основное мероприятие "Поддержка творческих инициатив населения, а также выдающихся деятелей, организаций в сфере культуры, творческих союзов"</t>
  </si>
  <si>
    <t>Подпрограмма "Развитие сельской культуры Воронежской области"</t>
  </si>
  <si>
    <t>Основное мероприятие "Содействие сохранению и развитию муниципальных учреждений культуры"</t>
  </si>
  <si>
    <t>Подпрограмма «Обеспечение жильем молодых семей (2014-2020 годы)»</t>
  </si>
  <si>
    <t>Подпрограмма «Строительство и реконструкция учреждений образования»</t>
  </si>
  <si>
    <t>Основное мероприятие «Строительство и реконструкция внешкольных учреждений»</t>
  </si>
  <si>
    <t>S8360</t>
  </si>
  <si>
    <r>
      <rPr>
        <b/>
        <sz val="12"/>
        <color theme="1"/>
        <rFont val="Times New Roman"/>
        <family val="1"/>
        <charset val="204"/>
      </rPr>
      <t>Субсидии на осуществление общеобразовательными организациями мероприятий по капитальному ремонту (софинансирование)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</si>
  <si>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Капитальные вложения в объекты муниципальной собственности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 (областные)</t>
    </r>
  </si>
  <si>
    <r>
      <rPr>
        <b/>
        <sz val="12"/>
        <color theme="1"/>
        <rFont val="Times New Roman"/>
        <family val="1"/>
        <charset val="204"/>
      </rPr>
      <t xml:space="preserve">Реализация мероприятий федеральной целевой программы "Устойчивое развитие сельских территорий на 2014 - 2017 годы и на период до 2020 года"
 (областные) </t>
    </r>
    <r>
      <rPr>
        <sz val="12"/>
        <color theme="1"/>
        <rFont val="Times New Roman"/>
        <family val="1"/>
        <charset val="204"/>
      </rPr>
      <t>Капитальные вложения в объекты муниципальной собственности</t>
    </r>
  </si>
  <si>
    <r>
      <rPr>
        <b/>
        <sz val="12"/>
        <color theme="1"/>
        <rFont val="Times New Roman"/>
        <family val="1"/>
        <charset val="204"/>
      </rPr>
      <t xml:space="preserve">Капитальные вложения в объекты муниципальной собственности </t>
    </r>
    <r>
      <rPr>
        <sz val="12"/>
        <color theme="1"/>
        <rFont val="Times New Roman"/>
        <family val="1"/>
        <charset val="204"/>
      </rPr>
      <t>Капитальные вложения в объекты муниципальной собственности (областные)</t>
    </r>
  </si>
  <si>
    <r>
      <rPr>
        <b/>
        <sz val="12"/>
        <color theme="1"/>
        <rFont val="Times New Roman"/>
        <family val="1"/>
        <charset val="204"/>
      </rPr>
      <t xml:space="preserve">Капитальные вложения в объекты муниципальной собственности </t>
    </r>
    <r>
      <rPr>
        <sz val="12"/>
        <color theme="1"/>
        <rFont val="Times New Roman"/>
        <family val="1"/>
        <charset val="204"/>
      </rPr>
      <t>Капитальные вложения в объекты муниципальной собственности (софинансирование)</t>
    </r>
  </si>
  <si>
    <t>70100</t>
  </si>
  <si>
    <r>
      <rPr>
        <b/>
        <sz val="12"/>
        <color theme="1"/>
        <rFont val="Times New Roman"/>
        <family val="1"/>
        <charset val="204"/>
      </rPr>
      <t xml:space="preserve">Зарезервированные средства, связанные с особенностями исполнения бюджета
 </t>
    </r>
    <r>
      <rPr>
        <sz val="12"/>
        <color theme="1"/>
        <rFont val="Times New Roman"/>
        <family val="1"/>
        <charset val="204"/>
      </rPr>
      <t xml:space="preserve"> Капитальные вложения в объекты муниципальной собственности</t>
    </r>
  </si>
  <si>
    <r>
      <rPr>
        <b/>
        <sz val="12"/>
        <color theme="1"/>
        <rFont val="Times New Roman"/>
        <family val="1"/>
        <charset val="204"/>
      </rPr>
      <t xml:space="preserve">Резервный фонд правительства Воронежской области (финансовое обеспечение непредвиденных расходов)  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</si>
  <si>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 xml:space="preserve">Субсидии для организации отдыха и оздоровления детей и молодежи (областные)
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</si>
  <si>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>Субсидии на обеспечение учащихся общеобразовательных учреждений молочной продукцией (областные)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</si>
  <si>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 xml:space="preserve">Субсидии на материально техническое оснащение муниципальных образовательных организаций 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</si>
  <si>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Субсидии на обеспечение учащихся общеобразовательных учреждений молочной продукцией (областные)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</si>
  <si>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Субсидии на осуществление общеобразовательными организациями мероприятий по капитальному ремонту (областные)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</si>
  <si>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Мероприятия по организации отдыха и оздоровления детей и молодежи (областные)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</si>
  <si>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Субсидии на оздоровление детей (областные)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</si>
  <si>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Субсидии на обеспечение учащихся общеобразовательных учреждений молочной продукцией</t>
    </r>
    <r>
      <rPr>
        <sz val="12"/>
        <color theme="1"/>
        <rFont val="Times New Roman"/>
        <family val="1"/>
        <charset val="204"/>
      </rPr>
      <t xml:space="preserve"> </t>
    </r>
    <r>
      <rPr>
        <b/>
        <sz val="12"/>
        <color theme="1"/>
        <rFont val="Times New Roman"/>
        <family val="1"/>
        <charset val="204"/>
      </rPr>
      <t>(областные)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</si>
  <si>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>Резервный фонд правительства Воронежской области (финансовое обеспечение непредвиденных расходов)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</si>
  <si>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t>71630</t>
  </si>
  <si>
    <r>
      <t xml:space="preserve">Резервный фонд правительства Воронежской области (финансовое обеспечение непредвиденных расходов) 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</si>
  <si>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Резервный фонд правительства Воронежской области (проведение аварийно-восстановительных работ и иных мероприятий, связанных с предупреждением и ликвидацией последствий стихийных бедствий и других чрезвычайных ситуаций) 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</si>
  <si>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t xml:space="preserve">Мероприятия по укреплению единства российской нации и этнокультурному развитию народов России (областные) 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</si>
  <si>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бюджетных учреждений (федеральные)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</si>
  <si>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бюджетных учреждений (областные)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</si>
  <si>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t xml:space="preserve">Приложение № 2
к решению  Совета народных депутатов 
Лискинского муниципального района Воронежской области 
</t>
    </r>
    <r>
      <rPr>
        <i/>
        <u/>
        <sz val="14"/>
        <color theme="1"/>
        <rFont val="Times New Roman"/>
        <family val="1"/>
        <charset val="204"/>
      </rPr>
      <t xml:space="preserve">от                                  2018г. № ____  </t>
    </r>
    <r>
      <rPr>
        <i/>
        <sz val="14"/>
        <color theme="1"/>
        <rFont val="Times New Roman"/>
        <family val="1"/>
        <charset val="204"/>
      </rPr>
      <t xml:space="preserve">
</t>
    </r>
  </si>
  <si>
    <t xml:space="preserve">Ведомственная структура расходов бюджета Лискинского муниципального района за 2017 год </t>
  </si>
</sst>
</file>

<file path=xl/styles.xml><?xml version="1.0" encoding="utf-8"?>
<styleSheet xmlns="http://schemas.openxmlformats.org/spreadsheetml/2006/main">
  <numFmts count="1">
    <numFmt numFmtId="164" formatCode="#,##0.0"/>
  </numFmts>
  <fonts count="59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3"/>
      <color rgb="FF0000FF"/>
      <name val="Times New Roman"/>
      <family val="1"/>
      <charset val="204"/>
    </font>
    <font>
      <sz val="13"/>
      <color rgb="FF0000FF"/>
      <name val="Times New Roman"/>
      <family val="1"/>
      <charset val="204"/>
    </font>
    <font>
      <sz val="13"/>
      <color rgb="FF0000FF"/>
      <name val="Calibri"/>
      <family val="2"/>
      <charset val="204"/>
      <scheme val="minor"/>
    </font>
    <font>
      <sz val="14"/>
      <color rgb="FFFF0000"/>
      <name val="Calibri"/>
      <family val="2"/>
      <charset val="204"/>
      <scheme val="minor"/>
    </font>
    <font>
      <b/>
      <sz val="13"/>
      <color rgb="FF0000FF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sz val="14"/>
      <color rgb="FF0000FF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rgb="FF660033"/>
      <name val="Times New Roman"/>
      <family val="1"/>
      <charset val="204"/>
    </font>
    <font>
      <b/>
      <sz val="12"/>
      <color rgb="FF0000FF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3"/>
      <name val="Calibri"/>
      <family val="2"/>
      <charset val="204"/>
      <scheme val="minor"/>
    </font>
    <font>
      <b/>
      <sz val="13"/>
      <color rgb="FFFF0000"/>
      <name val="Times New Roman"/>
      <family val="1"/>
      <charset val="204"/>
    </font>
    <font>
      <sz val="13"/>
      <color rgb="FFFF0000"/>
      <name val="Times New Roman"/>
      <family val="1"/>
      <charset val="204"/>
    </font>
    <font>
      <b/>
      <sz val="13"/>
      <color theme="1"/>
      <name val="Calibri"/>
      <family val="2"/>
      <charset val="204"/>
      <scheme val="minor"/>
    </font>
    <font>
      <b/>
      <sz val="13"/>
      <color rgb="FFC00000"/>
      <name val="Times New Roman"/>
      <family val="1"/>
      <charset val="204"/>
    </font>
    <font>
      <b/>
      <sz val="13"/>
      <color rgb="FF800080"/>
      <name val="Times New Roman"/>
      <family val="1"/>
      <charset val="204"/>
    </font>
    <font>
      <b/>
      <sz val="14"/>
      <color rgb="FF6600CC"/>
      <name val="Times New Roman"/>
      <family val="1"/>
      <charset val="204"/>
    </font>
    <font>
      <sz val="14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i/>
      <sz val="13"/>
      <color rgb="FF800080"/>
      <name val="Times New Roman"/>
      <family val="1"/>
      <charset val="204"/>
    </font>
    <font>
      <sz val="14"/>
      <color rgb="FF6600CC"/>
      <name val="Times New Roman"/>
      <family val="1"/>
      <charset val="204"/>
    </font>
    <font>
      <sz val="13"/>
      <color rgb="FFFF0000"/>
      <name val="Calibri"/>
      <family val="2"/>
      <charset val="204"/>
      <scheme val="minor"/>
    </font>
    <font>
      <sz val="12"/>
      <color rgb="FF0000FF"/>
      <name val="Calibri"/>
      <family val="2"/>
      <charset val="204"/>
      <scheme val="minor"/>
    </font>
    <font>
      <b/>
      <sz val="13"/>
      <color rgb="FF800080"/>
      <name val="Calibri"/>
      <family val="2"/>
      <charset val="204"/>
      <scheme val="minor"/>
    </font>
    <font>
      <b/>
      <sz val="13"/>
      <color rgb="FF7030A0"/>
      <name val="Calibri"/>
      <family val="2"/>
      <charset val="204"/>
      <scheme val="minor"/>
    </font>
    <font>
      <b/>
      <sz val="14"/>
      <color rgb="FF800080"/>
      <name val="Times New Roman"/>
      <family val="1"/>
      <charset val="204"/>
    </font>
    <font>
      <sz val="14"/>
      <color rgb="FF6600CC"/>
      <name val="Calibri"/>
      <family val="2"/>
      <charset val="204"/>
      <scheme val="minor"/>
    </font>
    <font>
      <sz val="14"/>
      <color rgb="FF0000FF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b/>
      <sz val="13"/>
      <color rgb="FFFF0000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6"/>
      <color rgb="FF6600CC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i/>
      <sz val="13"/>
      <color theme="1"/>
      <name val="Calibri"/>
      <family val="2"/>
      <charset val="204"/>
      <scheme val="minor"/>
    </font>
    <font>
      <b/>
      <i/>
      <sz val="13"/>
      <color rgb="FF800080"/>
      <name val="Calibri"/>
      <family val="2"/>
      <charset val="204"/>
      <scheme val="minor"/>
    </font>
    <font>
      <b/>
      <sz val="12"/>
      <color rgb="FF800080"/>
      <name val="Calibri"/>
      <family val="2"/>
      <charset val="204"/>
      <scheme val="minor"/>
    </font>
    <font>
      <b/>
      <i/>
      <sz val="14"/>
      <color rgb="FF800080"/>
      <name val="Calibri"/>
      <family val="2"/>
      <charset val="204"/>
      <scheme val="minor"/>
    </font>
    <font>
      <i/>
      <sz val="11"/>
      <color rgb="FF800080"/>
      <name val="Calibri"/>
      <family val="2"/>
      <charset val="204"/>
      <scheme val="minor"/>
    </font>
    <font>
      <i/>
      <u/>
      <sz val="14"/>
      <color theme="1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2"/>
      <color rgb="FF800080"/>
      <name val="Times New Roman"/>
      <family val="1"/>
      <charset val="204"/>
    </font>
    <font>
      <i/>
      <sz val="13"/>
      <color rgb="FF800080"/>
      <name val="Times New Roman"/>
      <family val="1"/>
      <charset val="204"/>
    </font>
    <font>
      <sz val="14"/>
      <color rgb="FF800080"/>
      <name val="Calibri"/>
      <family val="2"/>
      <charset val="204"/>
      <scheme val="minor"/>
    </font>
    <font>
      <sz val="13"/>
      <name val="Times New Roman"/>
      <family val="1"/>
      <charset val="204"/>
    </font>
    <font>
      <b/>
      <i/>
      <sz val="12"/>
      <color rgb="FF80008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450">
    <xf numFmtId="0" fontId="0" fillId="0" borderId="0" xfId="0"/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1" fillId="0" borderId="1" xfId="0" applyFont="1" applyBorder="1" applyAlignment="1">
      <alignment horizontal="left" vertical="center" wrapText="1"/>
    </xf>
    <xf numFmtId="0" fontId="3" fillId="0" borderId="0" xfId="0" applyFont="1"/>
    <xf numFmtId="0" fontId="5" fillId="0" borderId="1" xfId="0" applyFont="1" applyBorder="1" applyAlignment="1">
      <alignment horizontal="left" vertical="center" wrapText="1"/>
    </xf>
    <xf numFmtId="49" fontId="5" fillId="0" borderId="1" xfId="0" applyNumberFormat="1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/>
    </xf>
    <xf numFmtId="164" fontId="7" fillId="0" borderId="1" xfId="0" applyNumberFormat="1" applyFont="1" applyBorder="1" applyAlignment="1">
      <alignment horizontal="center" vertical="center"/>
    </xf>
    <xf numFmtId="164" fontId="7" fillId="0" borderId="1" xfId="0" applyNumberFormat="1" applyFont="1" applyBorder="1" applyAlignment="1">
      <alignment horizontal="center" vertical="center" wrapText="1"/>
    </xf>
    <xf numFmtId="49" fontId="7" fillId="2" borderId="5" xfId="0" applyNumberFormat="1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49" fontId="7" fillId="2" borderId="5" xfId="0" applyNumberFormat="1" applyFont="1" applyFill="1" applyBorder="1" applyAlignment="1">
      <alignment horizontal="center" vertical="center"/>
    </xf>
    <xf numFmtId="0" fontId="9" fillId="0" borderId="0" xfId="0" applyFont="1"/>
    <xf numFmtId="0" fontId="8" fillId="0" borderId="0" xfId="0" applyFont="1"/>
    <xf numFmtId="0" fontId="11" fillId="0" borderId="0" xfId="0" applyFont="1"/>
    <xf numFmtId="0" fontId="12" fillId="0" borderId="1" xfId="0" applyFont="1" applyBorder="1" applyAlignment="1">
      <alignment horizontal="left" vertical="center" wrapText="1"/>
    </xf>
    <xf numFmtId="49" fontId="12" fillId="0" borderId="1" xfId="0" applyNumberFormat="1" applyFont="1" applyBorder="1" applyAlignment="1">
      <alignment horizontal="center" vertical="center"/>
    </xf>
    <xf numFmtId="164" fontId="12" fillId="0" borderId="1" xfId="0" applyNumberFormat="1" applyFont="1" applyBorder="1" applyAlignment="1">
      <alignment horizontal="center" vertical="center"/>
    </xf>
    <xf numFmtId="0" fontId="13" fillId="0" borderId="0" xfId="0" applyFont="1"/>
    <xf numFmtId="0" fontId="6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/>
    </xf>
    <xf numFmtId="0" fontId="17" fillId="2" borderId="1" xfId="0" applyFont="1" applyFill="1" applyBorder="1" applyAlignment="1">
      <alignment horizontal="center" vertical="center" wrapText="1"/>
    </xf>
    <xf numFmtId="49" fontId="17" fillId="0" borderId="1" xfId="0" applyNumberFormat="1" applyFont="1" applyBorder="1" applyAlignment="1">
      <alignment horizontal="center" vertical="center"/>
    </xf>
    <xf numFmtId="49" fontId="17" fillId="0" borderId="2" xfId="0" applyNumberFormat="1" applyFont="1" applyBorder="1" applyAlignment="1">
      <alignment horizontal="center" vertical="center" wrapText="1"/>
    </xf>
    <xf numFmtId="49" fontId="17" fillId="0" borderId="4" xfId="0" applyNumberFormat="1" applyFont="1" applyBorder="1" applyAlignment="1">
      <alignment horizontal="center" vertical="center" wrapText="1"/>
    </xf>
    <xf numFmtId="49" fontId="17" fillId="0" borderId="5" xfId="0" applyNumberFormat="1" applyFont="1" applyBorder="1" applyAlignment="1">
      <alignment horizontal="center" vertical="center" wrapText="1"/>
    </xf>
    <xf numFmtId="0" fontId="17" fillId="0" borderId="0" xfId="0" applyFont="1" applyAlignment="1">
      <alignment horizontal="center" vertical="center"/>
    </xf>
    <xf numFmtId="0" fontId="18" fillId="0" borderId="0" xfId="0" applyFont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 wrapText="1"/>
    </xf>
    <xf numFmtId="49" fontId="19" fillId="0" borderId="1" xfId="0" applyNumberFormat="1" applyFont="1" applyBorder="1" applyAlignment="1">
      <alignment horizontal="center" vertical="center"/>
    </xf>
    <xf numFmtId="164" fontId="19" fillId="0" borderId="1" xfId="0" applyNumberFormat="1" applyFont="1" applyBorder="1" applyAlignment="1">
      <alignment horizontal="center" vertical="center"/>
    </xf>
    <xf numFmtId="49" fontId="19" fillId="0" borderId="2" xfId="0" applyNumberFormat="1" applyFont="1" applyBorder="1" applyAlignment="1">
      <alignment horizontal="center" vertical="center"/>
    </xf>
    <xf numFmtId="49" fontId="19" fillId="0" borderId="4" xfId="0" applyNumberFormat="1" applyFont="1" applyBorder="1" applyAlignment="1">
      <alignment horizontal="center" vertical="center"/>
    </xf>
    <xf numFmtId="49" fontId="19" fillId="0" borderId="5" xfId="0" applyNumberFormat="1" applyFont="1" applyBorder="1" applyAlignment="1">
      <alignment horizontal="center" vertical="center"/>
    </xf>
    <xf numFmtId="49" fontId="19" fillId="0" borderId="2" xfId="0" applyNumberFormat="1" applyFont="1" applyBorder="1" applyAlignment="1">
      <alignment horizontal="center" vertical="center" wrapText="1"/>
    </xf>
    <xf numFmtId="49" fontId="19" fillId="0" borderId="4" xfId="0" applyNumberFormat="1" applyFont="1" applyBorder="1" applyAlignment="1">
      <alignment horizontal="center" vertical="center" wrapText="1"/>
    </xf>
    <xf numFmtId="49" fontId="19" fillId="0" borderId="5" xfId="0" applyNumberFormat="1" applyFont="1" applyBorder="1" applyAlignment="1">
      <alignment horizontal="center" vertical="center" wrapText="1"/>
    </xf>
    <xf numFmtId="0" fontId="21" fillId="0" borderId="0" xfId="0" applyFont="1"/>
    <xf numFmtId="0" fontId="13" fillId="0" borderId="0" xfId="0" applyFont="1" applyAlignment="1">
      <alignment horizontal="center" vertical="center"/>
    </xf>
    <xf numFmtId="49" fontId="19" fillId="0" borderId="10" xfId="0" applyNumberFormat="1" applyFont="1" applyBorder="1" applyAlignment="1">
      <alignment horizontal="center" vertical="center"/>
    </xf>
    <xf numFmtId="49" fontId="19" fillId="0" borderId="3" xfId="0" applyNumberFormat="1" applyFont="1" applyBorder="1" applyAlignment="1">
      <alignment horizontal="center" vertical="center"/>
    </xf>
    <xf numFmtId="49" fontId="19" fillId="0" borderId="11" xfId="0" applyNumberFormat="1" applyFont="1" applyBorder="1" applyAlignment="1">
      <alignment horizontal="center" vertical="center"/>
    </xf>
    <xf numFmtId="49" fontId="22" fillId="2" borderId="1" xfId="0" applyNumberFormat="1" applyFont="1" applyFill="1" applyBorder="1" applyAlignment="1">
      <alignment horizontal="center" vertical="center" wrapText="1"/>
    </xf>
    <xf numFmtId="49" fontId="20" fillId="0" borderId="2" xfId="0" applyNumberFormat="1" applyFont="1" applyBorder="1" applyAlignment="1">
      <alignment horizontal="center" vertical="center"/>
    </xf>
    <xf numFmtId="49" fontId="20" fillId="0" borderId="4" xfId="0" applyNumberFormat="1" applyFont="1" applyBorder="1" applyAlignment="1">
      <alignment horizontal="center" vertical="center"/>
    </xf>
    <xf numFmtId="49" fontId="20" fillId="0" borderId="5" xfId="0" applyNumberFormat="1" applyFont="1" applyBorder="1" applyAlignment="1">
      <alignment horizontal="center" vertical="center"/>
    </xf>
    <xf numFmtId="49" fontId="23" fillId="0" borderId="1" xfId="0" applyNumberFormat="1" applyFont="1" applyBorder="1" applyAlignment="1">
      <alignment horizontal="center" vertical="center"/>
    </xf>
    <xf numFmtId="164" fontId="22" fillId="0" borderId="1" xfId="0" applyNumberFormat="1" applyFont="1" applyBorder="1" applyAlignment="1">
      <alignment horizontal="center" vertical="center"/>
    </xf>
    <xf numFmtId="0" fontId="24" fillId="0" borderId="0" xfId="0" applyFont="1"/>
    <xf numFmtId="49" fontId="7" fillId="2" borderId="2" xfId="0" applyNumberFormat="1" applyFont="1" applyFill="1" applyBorder="1" applyAlignment="1">
      <alignment horizontal="center" vertical="center" wrapText="1"/>
    </xf>
    <xf numFmtId="49" fontId="7" fillId="0" borderId="5" xfId="0" applyNumberFormat="1" applyFont="1" applyBorder="1" applyAlignment="1">
      <alignment horizontal="center" vertical="center"/>
    </xf>
    <xf numFmtId="49" fontId="22" fillId="2" borderId="5" xfId="0" applyNumberFormat="1" applyFont="1" applyFill="1" applyBorder="1" applyAlignment="1">
      <alignment horizontal="center" vertical="center" wrapText="1"/>
    </xf>
    <xf numFmtId="49" fontId="22" fillId="2" borderId="2" xfId="0" applyNumberFormat="1" applyFont="1" applyFill="1" applyBorder="1" applyAlignment="1">
      <alignment horizontal="center" vertical="center" wrapText="1"/>
    </xf>
    <xf numFmtId="49" fontId="22" fillId="0" borderId="5" xfId="0" applyNumberFormat="1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0" fontId="22" fillId="0" borderId="1" xfId="0" applyFont="1" applyBorder="1" applyAlignment="1">
      <alignment horizontal="left" vertical="center" wrapText="1"/>
    </xf>
    <xf numFmtId="49" fontId="22" fillId="0" borderId="1" xfId="0" applyNumberFormat="1" applyFont="1" applyBorder="1" applyAlignment="1">
      <alignment horizontal="center" vertical="center"/>
    </xf>
    <xf numFmtId="49" fontId="22" fillId="0" borderId="2" xfId="0" applyNumberFormat="1" applyFont="1" applyBorder="1" applyAlignment="1">
      <alignment horizontal="center" vertical="center" wrapText="1"/>
    </xf>
    <xf numFmtId="49" fontId="22" fillId="0" borderId="4" xfId="0" applyNumberFormat="1" applyFont="1" applyBorder="1" applyAlignment="1">
      <alignment horizontal="center" vertical="center" wrapText="1"/>
    </xf>
    <xf numFmtId="49" fontId="22" fillId="0" borderId="5" xfId="0" applyNumberFormat="1" applyFont="1" applyBorder="1" applyAlignment="1">
      <alignment horizontal="center" vertical="center" wrapText="1"/>
    </xf>
    <xf numFmtId="164" fontId="25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5" xfId="0" applyNumberFormat="1" applyFont="1" applyBorder="1" applyAlignment="1">
      <alignment horizontal="center" vertical="center" wrapText="1"/>
    </xf>
    <xf numFmtId="49" fontId="22" fillId="0" borderId="2" xfId="0" applyNumberFormat="1" applyFont="1" applyBorder="1" applyAlignment="1">
      <alignment horizontal="center" vertical="center"/>
    </xf>
    <xf numFmtId="49" fontId="22" fillId="0" borderId="4" xfId="0" applyNumberFormat="1" applyFont="1" applyBorder="1" applyAlignment="1">
      <alignment horizontal="center" vertical="center"/>
    </xf>
    <xf numFmtId="49" fontId="7" fillId="0" borderId="4" xfId="0" applyNumberFormat="1" applyFont="1" applyBorder="1" applyAlignment="1">
      <alignment horizontal="center" vertical="center"/>
    </xf>
    <xf numFmtId="49" fontId="7" fillId="0" borderId="10" xfId="0" applyNumberFormat="1" applyFont="1" applyBorder="1" applyAlignment="1">
      <alignment horizontal="center" vertical="center"/>
    </xf>
    <xf numFmtId="49" fontId="7" fillId="0" borderId="3" xfId="0" applyNumberFormat="1" applyFont="1" applyBorder="1" applyAlignment="1">
      <alignment horizontal="center" vertical="center"/>
    </xf>
    <xf numFmtId="49" fontId="7" fillId="0" borderId="11" xfId="0" applyNumberFormat="1" applyFont="1" applyBorder="1" applyAlignment="1">
      <alignment horizontal="center" vertical="center"/>
    </xf>
    <xf numFmtId="49" fontId="8" fillId="0" borderId="5" xfId="0" applyNumberFormat="1" applyFont="1" applyBorder="1" applyAlignment="1">
      <alignment horizontal="center" vertical="center"/>
    </xf>
    <xf numFmtId="0" fontId="27" fillId="2" borderId="1" xfId="0" applyFont="1" applyFill="1" applyBorder="1" applyAlignment="1">
      <alignment horizontal="center" vertical="center" wrapText="1"/>
    </xf>
    <xf numFmtId="49" fontId="27" fillId="0" borderId="1" xfId="0" applyNumberFormat="1" applyFont="1" applyBorder="1" applyAlignment="1">
      <alignment horizontal="center" vertical="center"/>
    </xf>
    <xf numFmtId="49" fontId="27" fillId="0" borderId="5" xfId="0" applyNumberFormat="1" applyFont="1" applyBorder="1" applyAlignment="1">
      <alignment horizontal="center" vertical="center" wrapText="1"/>
    </xf>
    <xf numFmtId="164" fontId="27" fillId="0" borderId="1" xfId="0" applyNumberFormat="1" applyFont="1" applyBorder="1" applyAlignment="1">
      <alignment horizontal="center" vertical="center" wrapText="1"/>
    </xf>
    <xf numFmtId="164" fontId="17" fillId="0" borderId="1" xfId="0" applyNumberFormat="1" applyFont="1" applyBorder="1" applyAlignment="1">
      <alignment horizontal="center" vertical="center"/>
    </xf>
    <xf numFmtId="0" fontId="28" fillId="0" borderId="0" xfId="0" applyFont="1"/>
    <xf numFmtId="49" fontId="17" fillId="2" borderId="1" xfId="0" applyNumberFormat="1" applyFont="1" applyFill="1" applyBorder="1" applyAlignment="1">
      <alignment horizontal="center" vertical="center" wrapText="1"/>
    </xf>
    <xf numFmtId="49" fontId="29" fillId="0" borderId="1" xfId="0" applyNumberFormat="1" applyFont="1" applyBorder="1" applyAlignment="1">
      <alignment horizontal="center" vertical="center"/>
    </xf>
    <xf numFmtId="49" fontId="1" fillId="0" borderId="5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49" fontId="17" fillId="2" borderId="5" xfId="0" applyNumberFormat="1" applyFont="1" applyFill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right" vertical="center" wrapText="1"/>
    </xf>
    <xf numFmtId="0" fontId="17" fillId="2" borderId="1" xfId="0" applyFont="1" applyFill="1" applyBorder="1" applyAlignment="1">
      <alignment horizontal="right" wrapText="1"/>
    </xf>
    <xf numFmtId="0" fontId="30" fillId="0" borderId="1" xfId="0" applyFont="1" applyBorder="1" applyAlignment="1">
      <alignment horizontal="left" vertical="center" wrapText="1"/>
    </xf>
    <xf numFmtId="49" fontId="27" fillId="2" borderId="1" xfId="0" applyNumberFormat="1" applyFont="1" applyFill="1" applyBorder="1" applyAlignment="1">
      <alignment horizontal="center" vertical="center" wrapText="1"/>
    </xf>
    <xf numFmtId="0" fontId="31" fillId="0" borderId="1" xfId="0" applyFont="1" applyBorder="1" applyAlignment="1">
      <alignment horizontal="center" vertical="center"/>
    </xf>
    <xf numFmtId="164" fontId="27" fillId="0" borderId="1" xfId="0" applyNumberFormat="1" applyFont="1" applyBorder="1" applyAlignment="1">
      <alignment horizontal="center" vertical="center"/>
    </xf>
    <xf numFmtId="0" fontId="31" fillId="0" borderId="0" xfId="0" applyFont="1" applyAlignment="1">
      <alignment horizontal="center" vertical="center"/>
    </xf>
    <xf numFmtId="0" fontId="17" fillId="2" borderId="1" xfId="0" applyNumberFormat="1" applyFont="1" applyFill="1" applyBorder="1" applyAlignment="1">
      <alignment horizontal="right" vertical="center" wrapText="1"/>
    </xf>
    <xf numFmtId="49" fontId="17" fillId="2" borderId="1" xfId="0" applyNumberFormat="1" applyFont="1" applyFill="1" applyBorder="1" applyAlignment="1">
      <alignment horizontal="right" vertical="center" wrapText="1"/>
    </xf>
    <xf numFmtId="0" fontId="29" fillId="0" borderId="0" xfId="0" applyFont="1" applyAlignment="1">
      <alignment horizontal="right" vertical="center"/>
    </xf>
    <xf numFmtId="0" fontId="29" fillId="0" borderId="2" xfId="0" applyFont="1" applyBorder="1" applyAlignment="1">
      <alignment horizontal="center" vertical="center"/>
    </xf>
    <xf numFmtId="0" fontId="29" fillId="0" borderId="4" xfId="0" applyFont="1" applyBorder="1" applyAlignment="1">
      <alignment horizontal="center" vertical="center"/>
    </xf>
    <xf numFmtId="0" fontId="29" fillId="0" borderId="5" xfId="0" applyFont="1" applyBorder="1" applyAlignment="1">
      <alignment horizontal="center" vertical="center"/>
    </xf>
    <xf numFmtId="0" fontId="29" fillId="0" borderId="1" xfId="0" applyFont="1" applyBorder="1" applyAlignment="1">
      <alignment horizontal="center" vertical="center"/>
    </xf>
    <xf numFmtId="0" fontId="9" fillId="0" borderId="0" xfId="0" applyFont="1" applyAlignment="1">
      <alignment horizontal="right" vertical="center"/>
    </xf>
    <xf numFmtId="0" fontId="32" fillId="0" borderId="0" xfId="0" applyFont="1" applyAlignment="1">
      <alignment horizontal="right" vertical="center"/>
    </xf>
    <xf numFmtId="0" fontId="23" fillId="0" borderId="0" xfId="0" applyFont="1"/>
    <xf numFmtId="0" fontId="22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33" fillId="0" borderId="0" xfId="0" applyFont="1"/>
    <xf numFmtId="49" fontId="20" fillId="0" borderId="10" xfId="0" applyNumberFormat="1" applyFont="1" applyBorder="1" applyAlignment="1">
      <alignment horizontal="center" vertical="center"/>
    </xf>
    <xf numFmtId="49" fontId="20" fillId="0" borderId="3" xfId="0" applyNumberFormat="1" applyFont="1" applyBorder="1" applyAlignment="1">
      <alignment horizontal="center" vertical="center"/>
    </xf>
    <xf numFmtId="49" fontId="20" fillId="0" borderId="11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 wrapText="1"/>
    </xf>
    <xf numFmtId="49" fontId="12" fillId="0" borderId="4" xfId="0" applyNumberFormat="1" applyFont="1" applyBorder="1" applyAlignment="1">
      <alignment horizontal="center" vertical="center" wrapText="1"/>
    </xf>
    <xf numFmtId="49" fontId="12" fillId="0" borderId="5" xfId="0" applyNumberFormat="1" applyFont="1" applyBorder="1" applyAlignment="1">
      <alignment horizontal="center" vertical="center" wrapText="1"/>
    </xf>
    <xf numFmtId="0" fontId="28" fillId="0" borderId="0" xfId="0" applyFont="1" applyAlignment="1">
      <alignment horizontal="right" vertical="center"/>
    </xf>
    <xf numFmtId="164" fontId="36" fillId="0" borderId="1" xfId="0" applyNumberFormat="1" applyFont="1" applyBorder="1" applyAlignment="1">
      <alignment horizontal="center" vertical="center"/>
    </xf>
    <xf numFmtId="49" fontId="31" fillId="0" borderId="1" xfId="0" applyNumberFormat="1" applyFont="1" applyBorder="1" applyAlignment="1">
      <alignment horizontal="center" vertical="center"/>
    </xf>
    <xf numFmtId="0" fontId="37" fillId="0" borderId="0" xfId="0" applyFont="1" applyAlignment="1">
      <alignment horizontal="center" vertical="center"/>
    </xf>
    <xf numFmtId="0" fontId="38" fillId="0" borderId="0" xfId="0" applyFont="1"/>
    <xf numFmtId="0" fontId="28" fillId="0" borderId="0" xfId="0" applyFont="1" applyAlignment="1">
      <alignment horizontal="right"/>
    </xf>
    <xf numFmtId="0" fontId="10" fillId="0" borderId="0" xfId="0" applyFont="1"/>
    <xf numFmtId="0" fontId="27" fillId="2" borderId="5" xfId="0" applyFont="1" applyFill="1" applyBorder="1" applyAlignment="1">
      <alignment horizontal="center" vertical="center" wrapText="1"/>
    </xf>
    <xf numFmtId="0" fontId="39" fillId="0" borderId="0" xfId="0" applyFont="1"/>
    <xf numFmtId="0" fontId="40" fillId="0" borderId="0" xfId="0" applyFont="1" applyAlignment="1">
      <alignment horizontal="right"/>
    </xf>
    <xf numFmtId="0" fontId="11" fillId="0" borderId="0" xfId="0" applyFont="1" applyAlignment="1">
      <alignment horizontal="right"/>
    </xf>
    <xf numFmtId="0" fontId="40" fillId="0" borderId="0" xfId="0" applyFont="1" applyAlignment="1">
      <alignment horizontal="right" vertical="center"/>
    </xf>
    <xf numFmtId="0" fontId="11" fillId="0" borderId="0" xfId="0" applyFont="1" applyAlignment="1">
      <alignment horizontal="right" vertical="center"/>
    </xf>
    <xf numFmtId="0" fontId="40" fillId="0" borderId="0" xfId="0" applyFont="1"/>
    <xf numFmtId="0" fontId="35" fillId="0" borderId="0" xfId="0" applyFont="1"/>
    <xf numFmtId="0" fontId="28" fillId="0" borderId="0" xfId="0" applyFont="1" applyAlignment="1">
      <alignment vertical="center"/>
    </xf>
    <xf numFmtId="0" fontId="34" fillId="0" borderId="0" xfId="0" applyFont="1"/>
    <xf numFmtId="0" fontId="11" fillId="0" borderId="0" xfId="0" applyFont="1" applyAlignment="1">
      <alignment vertical="center"/>
    </xf>
    <xf numFmtId="0" fontId="40" fillId="0" borderId="0" xfId="0" applyFont="1" applyAlignment="1">
      <alignment vertical="center"/>
    </xf>
    <xf numFmtId="0" fontId="14" fillId="0" borderId="5" xfId="0" applyFont="1" applyBorder="1" applyAlignment="1">
      <alignment horizontal="center" vertical="center"/>
    </xf>
    <xf numFmtId="0" fontId="17" fillId="2" borderId="5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/>
    </xf>
    <xf numFmtId="164" fontId="5" fillId="0" borderId="1" xfId="0" applyNumberFormat="1" applyFont="1" applyBorder="1" applyAlignment="1">
      <alignment horizontal="center" vertical="center"/>
    </xf>
    <xf numFmtId="0" fontId="41" fillId="0" borderId="0" xfId="0" applyFont="1" applyAlignment="1">
      <alignment horizontal="center"/>
    </xf>
    <xf numFmtId="0" fontId="22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17" fillId="2" borderId="1" xfId="0" applyNumberFormat="1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 vertical="center" wrapText="1"/>
    </xf>
    <xf numFmtId="0" fontId="22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22" fillId="2" borderId="5" xfId="0" applyFont="1" applyFill="1" applyBorder="1" applyAlignment="1">
      <alignment horizontal="center" vertical="center" wrapText="1"/>
    </xf>
    <xf numFmtId="0" fontId="22" fillId="2" borderId="1" xfId="0" applyNumberFormat="1" applyFont="1" applyFill="1" applyBorder="1" applyAlignment="1">
      <alignment horizontal="center" vertical="center" wrapText="1"/>
    </xf>
    <xf numFmtId="0" fontId="7" fillId="2" borderId="1" xfId="0" applyNumberFormat="1" applyFont="1" applyFill="1" applyBorder="1" applyAlignment="1">
      <alignment horizontal="center" vertical="center" wrapText="1"/>
    </xf>
    <xf numFmtId="0" fontId="7" fillId="2" borderId="5" xfId="0" applyNumberFormat="1" applyFont="1" applyFill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17" fillId="2" borderId="5" xfId="0" applyNumberFormat="1" applyFont="1" applyFill="1" applyBorder="1" applyAlignment="1">
      <alignment horizontal="center" vertical="center" wrapText="1"/>
    </xf>
    <xf numFmtId="0" fontId="22" fillId="2" borderId="5" xfId="0" applyNumberFormat="1" applyFont="1" applyFill="1" applyBorder="1" applyAlignment="1">
      <alignment horizontal="center" vertical="center" wrapText="1"/>
    </xf>
    <xf numFmtId="0" fontId="32" fillId="0" borderId="0" xfId="0" applyFont="1"/>
    <xf numFmtId="49" fontId="17" fillId="2" borderId="5" xfId="0" applyNumberFormat="1" applyFont="1" applyFill="1" applyBorder="1" applyAlignment="1">
      <alignment horizontal="center" vertical="center"/>
    </xf>
    <xf numFmtId="49" fontId="17" fillId="2" borderId="1" xfId="0" applyNumberFormat="1" applyFont="1" applyFill="1" applyBorder="1" applyAlignment="1">
      <alignment horizontal="center" vertical="center"/>
    </xf>
    <xf numFmtId="49" fontId="22" fillId="2" borderId="5" xfId="0" applyNumberFormat="1" applyFont="1" applyFill="1" applyBorder="1" applyAlignment="1">
      <alignment horizontal="center" vertical="center"/>
    </xf>
    <xf numFmtId="49" fontId="22" fillId="2" borderId="2" xfId="0" applyNumberFormat="1" applyFont="1" applyFill="1" applyBorder="1" applyAlignment="1">
      <alignment horizontal="center" vertical="center"/>
    </xf>
    <xf numFmtId="49" fontId="7" fillId="2" borderId="2" xfId="0" applyNumberFormat="1" applyFont="1" applyFill="1" applyBorder="1" applyAlignment="1">
      <alignment horizontal="center" vertical="center"/>
    </xf>
    <xf numFmtId="49" fontId="12" fillId="0" borderId="5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49" fontId="27" fillId="2" borderId="9" xfId="0" applyNumberFormat="1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44" fillId="0" borderId="0" xfId="0" applyFont="1"/>
    <xf numFmtId="0" fontId="22" fillId="0" borderId="5" xfId="0" applyFont="1" applyBorder="1" applyAlignment="1">
      <alignment horizontal="center" vertical="center" wrapText="1"/>
    </xf>
    <xf numFmtId="49" fontId="42" fillId="0" borderId="1" xfId="0" applyNumberFormat="1" applyFont="1" applyBorder="1" applyAlignment="1">
      <alignment horizontal="center" vertical="center"/>
    </xf>
    <xf numFmtId="164" fontId="43" fillId="0" borderId="1" xfId="0" applyNumberFormat="1" applyFont="1" applyBorder="1" applyAlignment="1">
      <alignment horizontal="center" vertical="center"/>
    </xf>
    <xf numFmtId="0" fontId="14" fillId="0" borderId="1" xfId="0" applyFont="1" applyBorder="1" applyAlignment="1">
      <alignment horizontal="left" vertical="center" wrapText="1"/>
    </xf>
    <xf numFmtId="49" fontId="43" fillId="0" borderId="3" xfId="0" applyNumberFormat="1" applyFont="1" applyBorder="1" applyAlignment="1">
      <alignment horizontal="center" vertical="center"/>
    </xf>
    <xf numFmtId="49" fontId="43" fillId="0" borderId="11" xfId="0" applyNumberFormat="1" applyFont="1" applyBorder="1" applyAlignment="1">
      <alignment horizontal="center" vertical="center"/>
    </xf>
    <xf numFmtId="49" fontId="43" fillId="0" borderId="5" xfId="0" applyNumberFormat="1" applyFont="1" applyBorder="1" applyAlignment="1">
      <alignment horizontal="center" vertical="center"/>
    </xf>
    <xf numFmtId="49" fontId="1" fillId="0" borderId="2" xfId="0" applyNumberFormat="1" applyFont="1" applyBorder="1" applyAlignment="1">
      <alignment horizontal="center" vertical="center"/>
    </xf>
    <xf numFmtId="49" fontId="1" fillId="0" borderId="4" xfId="0" applyNumberFormat="1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49" fontId="1" fillId="0" borderId="11" xfId="0" applyNumberFormat="1" applyFont="1" applyBorder="1" applyAlignment="1">
      <alignment horizontal="center" vertical="center"/>
    </xf>
    <xf numFmtId="0" fontId="27" fillId="0" borderId="5" xfId="0" applyFont="1" applyBorder="1" applyAlignment="1">
      <alignment horizontal="center" vertical="center" wrapText="1"/>
    </xf>
    <xf numFmtId="0" fontId="46" fillId="0" borderId="0" xfId="0" applyFont="1"/>
    <xf numFmtId="0" fontId="26" fillId="0" borderId="0" xfId="0" applyFont="1" applyAlignment="1">
      <alignment horizontal="center" vertical="center"/>
    </xf>
    <xf numFmtId="0" fontId="47" fillId="0" borderId="0" xfId="0" applyFont="1"/>
    <xf numFmtId="0" fontId="34" fillId="0" borderId="0" xfId="0" applyFont="1" applyAlignment="1">
      <alignment horizontal="right" vertical="center"/>
    </xf>
    <xf numFmtId="0" fontId="48" fillId="0" borderId="0" xfId="0" applyFont="1"/>
    <xf numFmtId="0" fontId="49" fillId="0" borderId="0" xfId="0" applyFont="1"/>
    <xf numFmtId="0" fontId="47" fillId="0" borderId="0" xfId="0" applyFont="1" applyAlignment="1">
      <alignment horizontal="right"/>
    </xf>
    <xf numFmtId="0" fontId="47" fillId="0" borderId="0" xfId="0" applyFont="1" applyAlignment="1">
      <alignment horizontal="right" vertical="center"/>
    </xf>
    <xf numFmtId="0" fontId="47" fillId="0" borderId="0" xfId="0" applyFont="1" applyAlignment="1">
      <alignment vertical="center"/>
    </xf>
    <xf numFmtId="49" fontId="30" fillId="0" borderId="1" xfId="0" applyNumberFormat="1" applyFont="1" applyBorder="1" applyAlignment="1">
      <alignment horizontal="left" vertical="center" wrapText="1"/>
    </xf>
    <xf numFmtId="0" fontId="30" fillId="0" borderId="0" xfId="0" applyFont="1"/>
    <xf numFmtId="0" fontId="50" fillId="0" borderId="0" xfId="0" applyFont="1"/>
    <xf numFmtId="0" fontId="30" fillId="0" borderId="2" xfId="0" applyFont="1" applyBorder="1" applyAlignment="1">
      <alignment horizontal="left" vertical="center" wrapText="1"/>
    </xf>
    <xf numFmtId="0" fontId="12" fillId="0" borderId="5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right" vertical="center" wrapText="1"/>
    </xf>
    <xf numFmtId="0" fontId="17" fillId="0" borderId="1" xfId="0" applyFont="1" applyBorder="1" applyAlignment="1">
      <alignment horizontal="center" vertical="center" wrapText="1"/>
    </xf>
    <xf numFmtId="0" fontId="39" fillId="0" borderId="0" xfId="0" applyFont="1" applyAlignment="1">
      <alignment horizontal="right"/>
    </xf>
    <xf numFmtId="0" fontId="52" fillId="0" borderId="2" xfId="0" applyFont="1" applyBorder="1" applyAlignment="1">
      <alignment horizontal="left" vertical="center" wrapText="1"/>
    </xf>
    <xf numFmtId="0" fontId="53" fillId="0" borderId="2" xfId="0" applyFont="1" applyBorder="1" applyAlignment="1">
      <alignment horizontal="left" vertical="center" wrapText="1"/>
    </xf>
    <xf numFmtId="49" fontId="6" fillId="0" borderId="4" xfId="0" applyNumberFormat="1" applyFont="1" applyFill="1" applyBorder="1" applyAlignment="1">
      <alignment horizontal="center" vertical="center" wrapText="1"/>
    </xf>
    <xf numFmtId="49" fontId="17" fillId="0" borderId="4" xfId="0" applyNumberFormat="1" applyFont="1" applyFill="1" applyBorder="1" applyAlignment="1">
      <alignment horizontal="center" vertical="center" wrapText="1"/>
    </xf>
    <xf numFmtId="49" fontId="22" fillId="0" borderId="4" xfId="0" applyNumberFormat="1" applyFont="1" applyFill="1" applyBorder="1" applyAlignment="1">
      <alignment horizontal="center" vertical="center" wrapText="1"/>
    </xf>
    <xf numFmtId="49" fontId="7" fillId="0" borderId="4" xfId="0" applyNumberFormat="1" applyFont="1" applyFill="1" applyBorder="1" applyAlignment="1">
      <alignment horizontal="center" vertical="center" wrapText="1"/>
    </xf>
    <xf numFmtId="49" fontId="12" fillId="0" borderId="4" xfId="0" applyNumberFormat="1" applyFont="1" applyFill="1" applyBorder="1" applyAlignment="1">
      <alignment horizontal="center" vertical="center"/>
    </xf>
    <xf numFmtId="49" fontId="22" fillId="0" borderId="4" xfId="0" applyNumberFormat="1" applyFont="1" applyFill="1" applyBorder="1" applyAlignment="1">
      <alignment horizontal="center" vertical="center"/>
    </xf>
    <xf numFmtId="49" fontId="7" fillId="0" borderId="4" xfId="0" applyNumberFormat="1" applyFont="1" applyFill="1" applyBorder="1" applyAlignment="1">
      <alignment horizontal="center" vertical="center"/>
    </xf>
    <xf numFmtId="49" fontId="7" fillId="0" borderId="3" xfId="0" applyNumberFormat="1" applyFont="1" applyFill="1" applyBorder="1" applyAlignment="1">
      <alignment horizontal="center" vertical="center"/>
    </xf>
    <xf numFmtId="49" fontId="20" fillId="0" borderId="3" xfId="0" applyNumberFormat="1" applyFont="1" applyFill="1" applyBorder="1" applyAlignment="1">
      <alignment horizontal="center" vertical="center"/>
    </xf>
    <xf numFmtId="49" fontId="19" fillId="0" borderId="3" xfId="0" applyNumberFormat="1" applyFont="1" applyFill="1" applyBorder="1" applyAlignment="1">
      <alignment horizontal="center" vertical="center"/>
    </xf>
    <xf numFmtId="49" fontId="12" fillId="0" borderId="4" xfId="0" applyNumberFormat="1" applyFont="1" applyFill="1" applyBorder="1" applyAlignment="1">
      <alignment horizontal="center" vertical="center" wrapText="1"/>
    </xf>
    <xf numFmtId="49" fontId="19" fillId="0" borderId="4" xfId="0" applyNumberFormat="1" applyFont="1" applyFill="1" applyBorder="1" applyAlignment="1">
      <alignment horizontal="center" vertical="center" wrapText="1"/>
    </xf>
    <xf numFmtId="0" fontId="29" fillId="0" borderId="4" xfId="0" applyFont="1" applyFill="1" applyBorder="1" applyAlignment="1">
      <alignment horizontal="center" vertical="center"/>
    </xf>
    <xf numFmtId="49" fontId="20" fillId="0" borderId="4" xfId="0" applyNumberFormat="1" applyFont="1" applyFill="1" applyBorder="1" applyAlignment="1">
      <alignment horizontal="center" vertical="center"/>
    </xf>
    <xf numFmtId="49" fontId="19" fillId="0" borderId="4" xfId="0" applyNumberFormat="1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49" fontId="43" fillId="0" borderId="3" xfId="0" applyNumberFormat="1" applyFont="1" applyFill="1" applyBorder="1" applyAlignment="1">
      <alignment horizontal="center" vertical="center"/>
    </xf>
    <xf numFmtId="49" fontId="1" fillId="0" borderId="3" xfId="0" applyNumberFormat="1" applyFont="1" applyFill="1" applyBorder="1" applyAlignment="1">
      <alignment horizontal="center" vertical="center"/>
    </xf>
    <xf numFmtId="0" fontId="13" fillId="0" borderId="0" xfId="0" applyFont="1" applyFill="1" applyAlignment="1">
      <alignment horizontal="center" vertical="center"/>
    </xf>
    <xf numFmtId="49" fontId="27" fillId="2" borderId="5" xfId="0" applyNumberFormat="1" applyFont="1" applyFill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17" fillId="0" borderId="2" xfId="0" applyNumberFormat="1" applyFont="1" applyBorder="1" applyAlignment="1">
      <alignment horizontal="center" vertical="center"/>
    </xf>
    <xf numFmtId="49" fontId="17" fillId="0" borderId="5" xfId="0" applyNumberFormat="1" applyFont="1" applyBorder="1" applyAlignment="1">
      <alignment horizontal="center" vertical="center"/>
    </xf>
    <xf numFmtId="49" fontId="27" fillId="0" borderId="2" xfId="0" applyNumberFormat="1" applyFont="1" applyBorder="1" applyAlignment="1">
      <alignment horizontal="center" vertical="center"/>
    </xf>
    <xf numFmtId="49" fontId="27" fillId="0" borderId="4" xfId="0" applyNumberFormat="1" applyFont="1" applyBorder="1" applyAlignment="1">
      <alignment horizontal="center" vertical="center"/>
    </xf>
    <xf numFmtId="49" fontId="27" fillId="2" borderId="5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right" vertical="center" wrapText="1"/>
    </xf>
    <xf numFmtId="49" fontId="1" fillId="0" borderId="4" xfId="0" applyNumberFormat="1" applyFont="1" applyFill="1" applyBorder="1" applyAlignment="1">
      <alignment horizontal="center" vertical="center"/>
    </xf>
    <xf numFmtId="0" fontId="26" fillId="0" borderId="1" xfId="0" applyFont="1" applyBorder="1" applyAlignment="1">
      <alignment horizontal="center" vertical="center" wrapText="1"/>
    </xf>
    <xf numFmtId="49" fontId="26" fillId="0" borderId="1" xfId="0" applyNumberFormat="1" applyFont="1" applyBorder="1" applyAlignment="1">
      <alignment horizontal="center" vertical="center"/>
    </xf>
    <xf numFmtId="49" fontId="26" fillId="0" borderId="6" xfId="0" applyNumberFormat="1" applyFont="1" applyBorder="1" applyAlignment="1">
      <alignment horizontal="center" vertical="center" wrapText="1"/>
    </xf>
    <xf numFmtId="49" fontId="26" fillId="0" borderId="7" xfId="0" applyNumberFormat="1" applyFont="1" applyBorder="1" applyAlignment="1">
      <alignment horizontal="center" vertical="center" wrapText="1"/>
    </xf>
    <xf numFmtId="49" fontId="26" fillId="0" borderId="7" xfId="0" applyNumberFormat="1" applyFont="1" applyFill="1" applyBorder="1" applyAlignment="1">
      <alignment horizontal="center" vertical="center" wrapText="1"/>
    </xf>
    <xf numFmtId="49" fontId="26" fillId="0" borderId="8" xfId="0" applyNumberFormat="1" applyFont="1" applyBorder="1" applyAlignment="1">
      <alignment horizontal="center" vertical="center" wrapText="1"/>
    </xf>
    <xf numFmtId="164" fontId="26" fillId="0" borderId="1" xfId="0" applyNumberFormat="1" applyFont="1" applyBorder="1" applyAlignment="1">
      <alignment horizontal="center" vertical="center" wrapText="1"/>
    </xf>
    <xf numFmtId="164" fontId="26" fillId="0" borderId="1" xfId="0" applyNumberFormat="1" applyFont="1" applyBorder="1" applyAlignment="1">
      <alignment horizontal="center" vertical="center"/>
    </xf>
    <xf numFmtId="0" fontId="26" fillId="2" borderId="1" xfId="0" applyFont="1" applyFill="1" applyBorder="1" applyAlignment="1">
      <alignment horizontal="center" vertical="center" wrapText="1"/>
    </xf>
    <xf numFmtId="49" fontId="26" fillId="2" borderId="1" xfId="0" applyNumberFormat="1" applyFont="1" applyFill="1" applyBorder="1" applyAlignment="1">
      <alignment horizontal="center" vertical="center" wrapText="1"/>
    </xf>
    <xf numFmtId="49" fontId="26" fillId="0" borderId="6" xfId="0" applyNumberFormat="1" applyFont="1" applyBorder="1" applyAlignment="1">
      <alignment horizontal="center" vertical="center"/>
    </xf>
    <xf numFmtId="49" fontId="26" fillId="0" borderId="7" xfId="0" applyNumberFormat="1" applyFont="1" applyBorder="1" applyAlignment="1">
      <alignment horizontal="center" vertical="center"/>
    </xf>
    <xf numFmtId="49" fontId="26" fillId="0" borderId="7" xfId="0" applyNumberFormat="1" applyFont="1" applyFill="1" applyBorder="1" applyAlignment="1">
      <alignment horizontal="center" vertical="center"/>
    </xf>
    <xf numFmtId="49" fontId="26" fillId="0" borderId="8" xfId="0" applyNumberFormat="1" applyFont="1" applyBorder="1" applyAlignment="1">
      <alignment horizontal="center" vertical="center"/>
    </xf>
    <xf numFmtId="49" fontId="26" fillId="0" borderId="2" xfId="0" applyNumberFormat="1" applyFont="1" applyBorder="1" applyAlignment="1">
      <alignment horizontal="center" vertical="center"/>
    </xf>
    <xf numFmtId="49" fontId="26" fillId="0" borderId="12" xfId="0" applyNumberFormat="1" applyFont="1" applyBorder="1" applyAlignment="1">
      <alignment horizontal="center" vertical="center"/>
    </xf>
    <xf numFmtId="49" fontId="26" fillId="0" borderId="0" xfId="0" applyNumberFormat="1" applyFont="1" applyBorder="1" applyAlignment="1">
      <alignment horizontal="center" vertical="center"/>
    </xf>
    <xf numFmtId="49" fontId="26" fillId="0" borderId="0" xfId="0" applyNumberFormat="1" applyFont="1" applyFill="1" applyBorder="1" applyAlignment="1">
      <alignment horizontal="center" vertical="center"/>
    </xf>
    <xf numFmtId="49" fontId="26" fillId="0" borderId="13" xfId="0" applyNumberFormat="1" applyFont="1" applyBorder="1" applyAlignment="1">
      <alignment horizontal="center" vertical="center"/>
    </xf>
    <xf numFmtId="49" fontId="26" fillId="0" borderId="5" xfId="0" applyNumberFormat="1" applyFont="1" applyBorder="1" applyAlignment="1">
      <alignment horizontal="center" vertical="center"/>
    </xf>
    <xf numFmtId="49" fontId="26" fillId="2" borderId="5" xfId="0" applyNumberFormat="1" applyFont="1" applyFill="1" applyBorder="1" applyAlignment="1">
      <alignment horizontal="center" vertical="center" wrapText="1"/>
    </xf>
    <xf numFmtId="49" fontId="26" fillId="2" borderId="2" xfId="0" applyNumberFormat="1" applyFont="1" applyFill="1" applyBorder="1" applyAlignment="1">
      <alignment horizontal="center" vertical="center" wrapText="1"/>
    </xf>
    <xf numFmtId="49" fontId="26" fillId="0" borderId="4" xfId="0" applyNumberFormat="1" applyFont="1" applyBorder="1" applyAlignment="1">
      <alignment horizontal="center" vertical="center"/>
    </xf>
    <xf numFmtId="49" fontId="26" fillId="0" borderId="4" xfId="0" applyNumberFormat="1" applyFont="1" applyFill="1" applyBorder="1" applyAlignment="1">
      <alignment horizontal="center" vertical="center"/>
    </xf>
    <xf numFmtId="49" fontId="54" fillId="0" borderId="12" xfId="0" applyNumberFormat="1" applyFont="1" applyBorder="1" applyAlignment="1">
      <alignment horizontal="center" vertical="center"/>
    </xf>
    <xf numFmtId="49" fontId="54" fillId="0" borderId="0" xfId="0" applyNumberFormat="1" applyFont="1" applyBorder="1" applyAlignment="1">
      <alignment horizontal="center" vertical="center"/>
    </xf>
    <xf numFmtId="49" fontId="54" fillId="0" borderId="0" xfId="0" applyNumberFormat="1" applyFont="1" applyFill="1" applyBorder="1" applyAlignment="1">
      <alignment horizontal="center" vertical="center"/>
    </xf>
    <xf numFmtId="49" fontId="54" fillId="0" borderId="13" xfId="0" applyNumberFormat="1" applyFont="1" applyBorder="1" applyAlignment="1">
      <alignment horizontal="center" vertical="center"/>
    </xf>
    <xf numFmtId="0" fontId="54" fillId="0" borderId="1" xfId="0" applyFont="1" applyBorder="1" applyAlignment="1">
      <alignment horizontal="center" vertical="center" wrapText="1"/>
    </xf>
    <xf numFmtId="49" fontId="54" fillId="0" borderId="1" xfId="0" applyNumberFormat="1" applyFont="1" applyBorder="1" applyAlignment="1">
      <alignment horizontal="center" vertical="center"/>
    </xf>
    <xf numFmtId="49" fontId="54" fillId="0" borderId="2" xfId="0" applyNumberFormat="1" applyFont="1" applyBorder="1" applyAlignment="1">
      <alignment horizontal="center" vertical="center"/>
    </xf>
    <xf numFmtId="49" fontId="54" fillId="0" borderId="2" xfId="0" applyNumberFormat="1" applyFont="1" applyBorder="1" applyAlignment="1">
      <alignment horizontal="center" vertical="center" wrapText="1"/>
    </xf>
    <xf numFmtId="49" fontId="54" fillId="0" borderId="4" xfId="0" applyNumberFormat="1" applyFont="1" applyBorder="1" applyAlignment="1">
      <alignment horizontal="center" vertical="center" wrapText="1"/>
    </xf>
    <xf numFmtId="49" fontId="54" fillId="0" borderId="4" xfId="0" applyNumberFormat="1" applyFont="1" applyFill="1" applyBorder="1" applyAlignment="1">
      <alignment horizontal="center" vertical="center" wrapText="1"/>
    </xf>
    <xf numFmtId="49" fontId="54" fillId="0" borderId="5" xfId="0" applyNumberFormat="1" applyFont="1" applyBorder="1" applyAlignment="1">
      <alignment horizontal="center" vertical="center" wrapText="1"/>
    </xf>
    <xf numFmtId="49" fontId="54" fillId="0" borderId="5" xfId="0" applyNumberFormat="1" applyFont="1" applyBorder="1" applyAlignment="1">
      <alignment horizontal="center" vertical="center"/>
    </xf>
    <xf numFmtId="164" fontId="54" fillId="0" borderId="1" xfId="0" applyNumberFormat="1" applyFont="1" applyBorder="1" applyAlignment="1">
      <alignment horizontal="center" vertical="center"/>
    </xf>
    <xf numFmtId="0" fontId="36" fillId="2" borderId="1" xfId="0" applyFont="1" applyFill="1" applyBorder="1" applyAlignment="1">
      <alignment horizontal="center" vertical="center" wrapText="1"/>
    </xf>
    <xf numFmtId="0" fontId="26" fillId="0" borderId="5" xfId="0" applyFont="1" applyBorder="1" applyAlignment="1">
      <alignment horizontal="center" vertical="center" wrapText="1"/>
    </xf>
    <xf numFmtId="49" fontId="26" fillId="0" borderId="2" xfId="0" applyNumberFormat="1" applyFont="1" applyBorder="1" applyAlignment="1">
      <alignment horizontal="center" vertical="center" wrapText="1"/>
    </xf>
    <xf numFmtId="49" fontId="26" fillId="0" borderId="4" xfId="0" applyNumberFormat="1" applyFont="1" applyBorder="1" applyAlignment="1">
      <alignment horizontal="center" vertical="center" wrapText="1"/>
    </xf>
    <xf numFmtId="49" fontId="26" fillId="0" borderId="4" xfId="0" applyNumberFormat="1" applyFont="1" applyFill="1" applyBorder="1" applyAlignment="1">
      <alignment horizontal="center" vertical="center" wrapText="1"/>
    </xf>
    <xf numFmtId="49" fontId="26" fillId="0" borderId="5" xfId="0" applyNumberFormat="1" applyFont="1" applyBorder="1" applyAlignment="1">
      <alignment horizontal="center" vertical="center" wrapText="1"/>
    </xf>
    <xf numFmtId="0" fontId="26" fillId="2" borderId="5" xfId="0" applyFont="1" applyFill="1" applyBorder="1" applyAlignment="1">
      <alignment horizontal="center" vertical="center" wrapText="1"/>
    </xf>
    <xf numFmtId="0" fontId="26" fillId="2" borderId="5" xfId="0" applyNumberFormat="1" applyFont="1" applyFill="1" applyBorder="1" applyAlignment="1">
      <alignment horizontal="center" vertical="center" wrapText="1"/>
    </xf>
    <xf numFmtId="0" fontId="26" fillId="2" borderId="1" xfId="0" applyNumberFormat="1" applyFont="1" applyFill="1" applyBorder="1" applyAlignment="1">
      <alignment horizontal="center" vertical="center" wrapText="1"/>
    </xf>
    <xf numFmtId="49" fontId="54" fillId="0" borderId="6" xfId="0" applyNumberFormat="1" applyFont="1" applyBorder="1" applyAlignment="1">
      <alignment horizontal="center" vertical="center"/>
    </xf>
    <xf numFmtId="49" fontId="54" fillId="0" borderId="7" xfId="0" applyNumberFormat="1" applyFont="1" applyBorder="1" applyAlignment="1">
      <alignment horizontal="center" vertical="center"/>
    </xf>
    <xf numFmtId="49" fontId="54" fillId="0" borderId="7" xfId="0" applyNumberFormat="1" applyFont="1" applyFill="1" applyBorder="1" applyAlignment="1">
      <alignment horizontal="center" vertical="center"/>
    </xf>
    <xf numFmtId="49" fontId="54" fillId="0" borderId="8" xfId="0" applyNumberFormat="1" applyFont="1" applyBorder="1" applyAlignment="1">
      <alignment horizontal="center" vertical="center"/>
    </xf>
    <xf numFmtId="0" fontId="26" fillId="0" borderId="1" xfId="0" applyFont="1" applyBorder="1" applyAlignment="1">
      <alignment horizontal="center" vertical="center"/>
    </xf>
    <xf numFmtId="49" fontId="26" fillId="2" borderId="5" xfId="0" applyNumberFormat="1" applyFont="1" applyFill="1" applyBorder="1" applyAlignment="1">
      <alignment horizontal="center" vertical="center"/>
    </xf>
    <xf numFmtId="49" fontId="26" fillId="2" borderId="2" xfId="0" applyNumberFormat="1" applyFont="1" applyFill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17" fillId="2" borderId="7" xfId="0" applyNumberFormat="1" applyFont="1" applyFill="1" applyBorder="1" applyAlignment="1">
      <alignment horizontal="center" vertical="center" wrapText="1"/>
    </xf>
    <xf numFmtId="49" fontId="17" fillId="2" borderId="8" xfId="0" applyNumberFormat="1" applyFont="1" applyFill="1" applyBorder="1" applyAlignment="1">
      <alignment horizontal="center" vertical="center" wrapText="1"/>
    </xf>
    <xf numFmtId="49" fontId="22" fillId="2" borderId="7" xfId="0" applyNumberFormat="1" applyFont="1" applyFill="1" applyBorder="1" applyAlignment="1">
      <alignment horizontal="center" vertical="center" wrapText="1"/>
    </xf>
    <xf numFmtId="49" fontId="22" fillId="2" borderId="8" xfId="0" applyNumberFormat="1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49" fontId="7" fillId="2" borderId="7" xfId="0" applyNumberFormat="1" applyFont="1" applyFill="1" applyBorder="1" applyAlignment="1">
      <alignment horizontal="center" vertical="center" wrapText="1"/>
    </xf>
    <xf numFmtId="49" fontId="7" fillId="2" borderId="8" xfId="0" applyNumberFormat="1" applyFont="1" applyFill="1" applyBorder="1" applyAlignment="1">
      <alignment horizontal="center" vertical="center" wrapText="1"/>
    </xf>
    <xf numFmtId="0" fontId="38" fillId="0" borderId="0" xfId="0" applyFont="1" applyAlignment="1">
      <alignment horizontal="center" vertical="center"/>
    </xf>
    <xf numFmtId="0" fontId="30" fillId="2" borderId="1" xfId="0" applyFont="1" applyFill="1" applyBorder="1" applyAlignment="1">
      <alignment horizontal="center" vertical="center" wrapText="1"/>
    </xf>
    <xf numFmtId="49" fontId="30" fillId="2" borderId="1" xfId="0" applyNumberFormat="1" applyFont="1" applyFill="1" applyBorder="1" applyAlignment="1">
      <alignment horizontal="center" vertical="center" wrapText="1"/>
    </xf>
    <xf numFmtId="49" fontId="30" fillId="2" borderId="7" xfId="0" applyNumberFormat="1" applyFont="1" applyFill="1" applyBorder="1" applyAlignment="1">
      <alignment horizontal="center" vertical="center" wrapText="1"/>
    </xf>
    <xf numFmtId="49" fontId="30" fillId="2" borderId="8" xfId="0" applyNumberFormat="1" applyFont="1" applyFill="1" applyBorder="1" applyAlignment="1">
      <alignment horizontal="center" vertical="center" wrapText="1"/>
    </xf>
    <xf numFmtId="49" fontId="55" fillId="0" borderId="1" xfId="0" applyNumberFormat="1" applyFont="1" applyBorder="1" applyAlignment="1">
      <alignment horizontal="center" vertical="center"/>
    </xf>
    <xf numFmtId="164" fontId="30" fillId="0" borderId="1" xfId="0" applyNumberFormat="1" applyFont="1" applyBorder="1" applyAlignment="1">
      <alignment horizontal="center" vertical="center"/>
    </xf>
    <xf numFmtId="0" fontId="56" fillId="0" borderId="0" xfId="0" applyFont="1" applyAlignment="1">
      <alignment horizontal="center" vertical="center"/>
    </xf>
    <xf numFmtId="0" fontId="57" fillId="2" borderId="1" xfId="0" applyFont="1" applyFill="1" applyBorder="1" applyAlignment="1">
      <alignment horizontal="center" vertical="center" wrapText="1"/>
    </xf>
    <xf numFmtId="49" fontId="57" fillId="2" borderId="1" xfId="0" applyNumberFormat="1" applyFont="1" applyFill="1" applyBorder="1" applyAlignment="1">
      <alignment horizontal="center" vertical="center" wrapText="1"/>
    </xf>
    <xf numFmtId="49" fontId="57" fillId="2" borderId="7" xfId="0" applyNumberFormat="1" applyFont="1" applyFill="1" applyBorder="1" applyAlignment="1">
      <alignment horizontal="center" vertical="center" wrapText="1"/>
    </xf>
    <xf numFmtId="49" fontId="57" fillId="2" borderId="8" xfId="0" applyNumberFormat="1" applyFont="1" applyFill="1" applyBorder="1" applyAlignment="1">
      <alignment horizontal="center" vertical="center" wrapText="1"/>
    </xf>
    <xf numFmtId="49" fontId="57" fillId="0" borderId="1" xfId="0" applyNumberFormat="1" applyFont="1" applyBorder="1" applyAlignment="1">
      <alignment horizontal="center" vertical="center"/>
    </xf>
    <xf numFmtId="164" fontId="57" fillId="0" borderId="1" xfId="0" applyNumberFormat="1" applyFont="1" applyBorder="1" applyAlignment="1">
      <alignment horizontal="center" vertical="center"/>
    </xf>
    <xf numFmtId="0" fontId="28" fillId="0" borderId="0" xfId="0" applyFont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0" fontId="30" fillId="2" borderId="1" xfId="0" applyNumberFormat="1" applyFont="1" applyFill="1" applyBorder="1" applyAlignment="1">
      <alignment horizontal="center" vertical="center" wrapText="1"/>
    </xf>
    <xf numFmtId="49" fontId="58" fillId="0" borderId="6" xfId="0" applyNumberFormat="1" applyFont="1" applyBorder="1" applyAlignment="1">
      <alignment horizontal="center" vertical="center"/>
    </xf>
    <xf numFmtId="49" fontId="58" fillId="0" borderId="7" xfId="0" applyNumberFormat="1" applyFont="1" applyBorder="1" applyAlignment="1">
      <alignment horizontal="center" vertical="center"/>
    </xf>
    <xf numFmtId="49" fontId="58" fillId="0" borderId="8" xfId="0" applyNumberFormat="1" applyFont="1" applyBorder="1" applyAlignment="1">
      <alignment horizontal="center" vertical="center"/>
    </xf>
    <xf numFmtId="0" fontId="30" fillId="0" borderId="1" xfId="0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0" fontId="54" fillId="0" borderId="5" xfId="0" applyFont="1" applyBorder="1" applyAlignment="1">
      <alignment horizontal="center" vertical="center" wrapText="1"/>
    </xf>
    <xf numFmtId="49" fontId="12" fillId="0" borderId="5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27" fillId="2" borderId="5" xfId="0" applyNumberFormat="1" applyFont="1" applyFill="1" applyBorder="1" applyAlignment="1">
      <alignment horizontal="center" vertical="center" wrapText="1"/>
    </xf>
    <xf numFmtId="49" fontId="12" fillId="0" borderId="2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27" fillId="2" borderId="5" xfId="0" applyNumberFormat="1" applyFont="1" applyFill="1" applyBorder="1" applyAlignment="1">
      <alignment horizontal="center" vertical="center" wrapText="1"/>
    </xf>
    <xf numFmtId="49" fontId="12" fillId="0" borderId="2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12" fillId="0" borderId="3" xfId="0" applyNumberFormat="1" applyFont="1" applyBorder="1" applyAlignment="1">
      <alignment horizontal="center" vertical="center" wrapText="1"/>
    </xf>
    <xf numFmtId="49" fontId="12" fillId="0" borderId="3" xfId="0" applyNumberFormat="1" applyFont="1" applyFill="1" applyBorder="1" applyAlignment="1">
      <alignment horizontal="center" vertical="center" wrapText="1"/>
    </xf>
    <xf numFmtId="49" fontId="12" fillId="0" borderId="11" xfId="0" applyNumberFormat="1" applyFont="1" applyBorder="1" applyAlignment="1">
      <alignment horizontal="center" vertical="center" wrapText="1"/>
    </xf>
    <xf numFmtId="49" fontId="12" fillId="0" borderId="5" xfId="0" applyNumberFormat="1" applyFont="1" applyBorder="1" applyAlignment="1">
      <alignment horizontal="center" vertical="center"/>
    </xf>
    <xf numFmtId="49" fontId="27" fillId="2" borderId="5" xfId="0" applyNumberFormat="1" applyFont="1" applyFill="1" applyBorder="1" applyAlignment="1">
      <alignment horizontal="center" vertical="center" wrapText="1"/>
    </xf>
    <xf numFmtId="49" fontId="12" fillId="0" borderId="2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29" fillId="0" borderId="6" xfId="0" applyNumberFormat="1" applyFont="1" applyBorder="1" applyAlignment="1">
      <alignment horizontal="center" vertical="center" wrapText="1"/>
    </xf>
    <xf numFmtId="49" fontId="29" fillId="0" borderId="7" xfId="0" applyNumberFormat="1" applyFont="1" applyBorder="1" applyAlignment="1">
      <alignment horizontal="center" vertical="center" wrapText="1"/>
    </xf>
    <xf numFmtId="49" fontId="29" fillId="0" borderId="8" xfId="0" applyNumberFormat="1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center"/>
    </xf>
    <xf numFmtId="49" fontId="5" fillId="0" borderId="4" xfId="0" applyNumberFormat="1" applyFont="1" applyBorder="1" applyAlignment="1">
      <alignment horizontal="center" vertical="center"/>
    </xf>
    <xf numFmtId="49" fontId="5" fillId="0" borderId="3" xfId="0" applyNumberFormat="1" applyFont="1" applyBorder="1" applyAlignment="1">
      <alignment horizontal="center" vertical="center"/>
    </xf>
    <xf numFmtId="49" fontId="5" fillId="0" borderId="11" xfId="0" applyNumberFormat="1" applyFont="1" applyBorder="1" applyAlignment="1">
      <alignment horizontal="center" vertical="center"/>
    </xf>
    <xf numFmtId="49" fontId="42" fillId="0" borderId="2" xfId="0" applyNumberFormat="1" applyFont="1" applyBorder="1" applyAlignment="1">
      <alignment horizontal="center" vertical="center"/>
    </xf>
    <xf numFmtId="49" fontId="42" fillId="0" borderId="4" xfId="0" applyNumberFormat="1" applyFont="1" applyBorder="1" applyAlignment="1">
      <alignment horizontal="center" vertical="center"/>
    </xf>
    <xf numFmtId="49" fontId="42" fillId="0" borderId="5" xfId="0" applyNumberFormat="1" applyFont="1" applyBorder="1" applyAlignment="1">
      <alignment horizontal="center" vertical="center"/>
    </xf>
    <xf numFmtId="49" fontId="17" fillId="0" borderId="6" xfId="0" applyNumberFormat="1" applyFont="1" applyBorder="1" applyAlignment="1">
      <alignment horizontal="center" vertical="center" wrapText="1"/>
    </xf>
    <xf numFmtId="49" fontId="17" fillId="0" borderId="7" xfId="0" applyNumberFormat="1" applyFont="1" applyBorder="1" applyAlignment="1">
      <alignment horizontal="center" vertical="center" wrapText="1"/>
    </xf>
    <xf numFmtId="49" fontId="17" fillId="0" borderId="8" xfId="0" applyNumberFormat="1" applyFont="1" applyBorder="1" applyAlignment="1">
      <alignment horizontal="center" vertical="center" wrapText="1"/>
    </xf>
    <xf numFmtId="49" fontId="12" fillId="0" borderId="6" xfId="0" applyNumberFormat="1" applyFont="1" applyBorder="1" applyAlignment="1">
      <alignment horizontal="center" vertical="center"/>
    </xf>
    <xf numFmtId="49" fontId="12" fillId="0" borderId="7" xfId="0" applyNumberFormat="1" applyFont="1" applyBorder="1" applyAlignment="1">
      <alignment horizontal="center" vertical="center"/>
    </xf>
    <xf numFmtId="49" fontId="12" fillId="0" borderId="8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27" fillId="2" borderId="2" xfId="0" applyNumberFormat="1" applyFont="1" applyFill="1" applyBorder="1" applyAlignment="1">
      <alignment horizontal="center" vertical="center" wrapText="1"/>
    </xf>
    <xf numFmtId="49" fontId="27" fillId="2" borderId="4" xfId="0" applyNumberFormat="1" applyFont="1" applyFill="1" applyBorder="1" applyAlignment="1">
      <alignment horizontal="center" vertical="center" wrapText="1"/>
    </xf>
    <xf numFmtId="49" fontId="27" fillId="2" borderId="5" xfId="0" applyNumberFormat="1" applyFont="1" applyFill="1" applyBorder="1" applyAlignment="1">
      <alignment horizontal="center" vertical="center" wrapText="1"/>
    </xf>
    <xf numFmtId="49" fontId="29" fillId="0" borderId="6" xfId="0" applyNumberFormat="1" applyFont="1" applyBorder="1" applyAlignment="1">
      <alignment horizontal="center" vertical="center"/>
    </xf>
    <xf numFmtId="49" fontId="29" fillId="0" borderId="7" xfId="0" applyNumberFormat="1" applyFont="1" applyBorder="1" applyAlignment="1">
      <alignment horizontal="center" vertical="center"/>
    </xf>
    <xf numFmtId="49" fontId="29" fillId="0" borderId="8" xfId="0" applyNumberFormat="1" applyFont="1" applyBorder="1" applyAlignment="1">
      <alignment horizontal="center" vertical="center"/>
    </xf>
    <xf numFmtId="49" fontId="17" fillId="0" borderId="6" xfId="0" applyNumberFormat="1" applyFont="1" applyBorder="1" applyAlignment="1">
      <alignment horizontal="center" vertical="center"/>
    </xf>
    <xf numFmtId="49" fontId="17" fillId="0" borderId="7" xfId="0" applyNumberFormat="1" applyFont="1" applyBorder="1" applyAlignment="1">
      <alignment horizontal="center" vertical="center"/>
    </xf>
    <xf numFmtId="49" fontId="17" fillId="0" borderId="8" xfId="0" applyNumberFormat="1" applyFont="1" applyBorder="1" applyAlignment="1">
      <alignment horizontal="center" vertical="center"/>
    </xf>
    <xf numFmtId="49" fontId="29" fillId="0" borderId="12" xfId="0" applyNumberFormat="1" applyFont="1" applyBorder="1" applyAlignment="1">
      <alignment horizontal="center" vertical="center"/>
    </xf>
    <xf numFmtId="49" fontId="29" fillId="0" borderId="0" xfId="0" applyNumberFormat="1" applyFont="1" applyBorder="1" applyAlignment="1">
      <alignment horizontal="center" vertical="center"/>
    </xf>
    <xf numFmtId="49" fontId="29" fillId="0" borderId="13" xfId="0" applyNumberFormat="1" applyFont="1" applyBorder="1" applyAlignment="1">
      <alignment horizontal="center" vertical="center"/>
    </xf>
    <xf numFmtId="49" fontId="5" fillId="0" borderId="5" xfId="0" applyNumberFormat="1" applyFont="1" applyBorder="1" applyAlignment="1">
      <alignment horizontal="center" vertical="center"/>
    </xf>
    <xf numFmtId="49" fontId="29" fillId="0" borderId="2" xfId="0" applyNumberFormat="1" applyFont="1" applyBorder="1" applyAlignment="1">
      <alignment horizontal="center" vertical="center"/>
    </xf>
    <xf numFmtId="49" fontId="29" fillId="0" borderId="4" xfId="0" applyNumberFormat="1" applyFont="1" applyBorder="1" applyAlignment="1">
      <alignment horizontal="center" vertical="center"/>
    </xf>
    <xf numFmtId="49" fontId="29" fillId="0" borderId="5" xfId="0" applyNumberFormat="1" applyFont="1" applyBorder="1" applyAlignment="1">
      <alignment horizontal="center" vertical="center"/>
    </xf>
    <xf numFmtId="0" fontId="15" fillId="0" borderId="0" xfId="0" applyFont="1" applyAlignment="1">
      <alignment horizontal="right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17" fillId="0" borderId="2" xfId="0" applyNumberFormat="1" applyFont="1" applyBorder="1" applyAlignment="1">
      <alignment horizontal="center" vertical="center"/>
    </xf>
    <xf numFmtId="49" fontId="17" fillId="0" borderId="4" xfId="0" applyNumberFormat="1" applyFont="1" applyBorder="1" applyAlignment="1">
      <alignment horizontal="center" vertical="center"/>
    </xf>
    <xf numFmtId="49" fontId="17" fillId="0" borderId="5" xfId="0" applyNumberFormat="1" applyFont="1" applyBorder="1" applyAlignment="1">
      <alignment horizontal="center" vertical="center"/>
    </xf>
    <xf numFmtId="49" fontId="27" fillId="0" borderId="2" xfId="0" applyNumberFormat="1" applyFont="1" applyBorder="1" applyAlignment="1">
      <alignment horizontal="center" vertical="center"/>
    </xf>
    <xf numFmtId="49" fontId="27" fillId="0" borderId="4" xfId="0" applyNumberFormat="1" applyFont="1" applyBorder="1" applyAlignment="1">
      <alignment horizontal="center" vertical="center"/>
    </xf>
    <xf numFmtId="49" fontId="29" fillId="0" borderId="10" xfId="0" applyNumberFormat="1" applyFont="1" applyBorder="1" applyAlignment="1">
      <alignment horizontal="center" vertical="center"/>
    </xf>
    <xf numFmtId="49" fontId="29" fillId="0" borderId="3" xfId="0" applyNumberFormat="1" applyFont="1" applyBorder="1" applyAlignment="1">
      <alignment horizontal="center" vertical="center"/>
    </xf>
    <xf numFmtId="49" fontId="29" fillId="0" borderId="11" xfId="0" applyNumberFormat="1" applyFont="1" applyBorder="1" applyAlignment="1">
      <alignment horizontal="center" vertical="center"/>
    </xf>
    <xf numFmtId="49" fontId="29" fillId="0" borderId="2" xfId="0" applyNumberFormat="1" applyFont="1" applyBorder="1" applyAlignment="1">
      <alignment horizontal="center" vertical="center" wrapText="1"/>
    </xf>
    <xf numFmtId="49" fontId="29" fillId="0" borderId="4" xfId="0" applyNumberFormat="1" applyFont="1" applyBorder="1" applyAlignment="1">
      <alignment horizontal="center" vertical="center" wrapText="1"/>
    </xf>
    <xf numFmtId="49" fontId="29" fillId="0" borderId="5" xfId="0" applyNumberFormat="1" applyFont="1" applyBorder="1" applyAlignment="1">
      <alignment horizontal="center" vertical="center" wrapText="1"/>
    </xf>
    <xf numFmtId="49" fontId="42" fillId="0" borderId="6" xfId="0" applyNumberFormat="1" applyFont="1" applyBorder="1" applyAlignment="1">
      <alignment horizontal="center" vertical="center" wrapText="1"/>
    </xf>
    <xf numFmtId="49" fontId="42" fillId="0" borderId="7" xfId="0" applyNumberFormat="1" applyFont="1" applyBorder="1" applyAlignment="1">
      <alignment horizontal="center" vertical="center" wrapText="1"/>
    </xf>
    <xf numFmtId="49" fontId="42" fillId="0" borderId="8" xfId="0" applyNumberFormat="1" applyFont="1" applyBorder="1" applyAlignment="1">
      <alignment horizontal="center" vertical="center" wrapText="1"/>
    </xf>
    <xf numFmtId="49" fontId="27" fillId="2" borderId="2" xfId="0" applyNumberFormat="1" applyFont="1" applyFill="1" applyBorder="1" applyAlignment="1">
      <alignment horizontal="center" vertical="center"/>
    </xf>
    <xf numFmtId="49" fontId="27" fillId="2" borderId="4" xfId="0" applyNumberFormat="1" applyFont="1" applyFill="1" applyBorder="1" applyAlignment="1">
      <alignment horizontal="center" vertical="center"/>
    </xf>
    <xf numFmtId="49" fontId="27" fillId="2" borderId="5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800080"/>
      <color rgb="FF0000FF"/>
      <color rgb="FF6600CC"/>
      <color rgb="FF660033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521"/>
  <sheetViews>
    <sheetView tabSelected="1" workbookViewId="0">
      <selection activeCell="J520" sqref="J520"/>
    </sheetView>
  </sheetViews>
  <sheetFormatPr defaultRowHeight="15.75"/>
  <cols>
    <col min="1" max="1" width="108.140625" style="5" customWidth="1"/>
    <col min="2" max="2" width="8.42578125" style="297" customWidth="1"/>
    <col min="3" max="3" width="4.85546875" style="297" customWidth="1"/>
    <col min="4" max="4" width="4.5703125" style="297" customWidth="1"/>
    <col min="5" max="5" width="4.7109375" style="52" customWidth="1"/>
    <col min="6" max="6" width="4.42578125" style="52" customWidth="1"/>
    <col min="7" max="7" width="5" style="228" customWidth="1"/>
    <col min="8" max="8" width="8.42578125" style="52" customWidth="1"/>
    <col min="9" max="9" width="9.140625" style="297"/>
    <col min="10" max="10" width="20.85546875" style="297" customWidth="1"/>
  </cols>
  <sheetData>
    <row r="1" spans="1:10" s="1" customFormat="1" ht="132.75" customHeight="1">
      <c r="A1" s="427" t="s">
        <v>450</v>
      </c>
      <c r="B1" s="427"/>
      <c r="C1" s="427"/>
      <c r="D1" s="427"/>
      <c r="E1" s="427"/>
      <c r="F1" s="427"/>
      <c r="G1" s="427"/>
      <c r="H1" s="427"/>
      <c r="I1" s="427"/>
      <c r="J1" s="427"/>
    </row>
    <row r="2" spans="1:10" ht="47.25" customHeight="1">
      <c r="A2" s="428" t="s">
        <v>451</v>
      </c>
      <c r="B2" s="428"/>
      <c r="C2" s="429"/>
      <c r="D2" s="429"/>
      <c r="E2" s="429"/>
      <c r="F2" s="429"/>
      <c r="G2" s="429"/>
      <c r="H2" s="429"/>
      <c r="I2" s="429"/>
      <c r="J2" s="429"/>
    </row>
    <row r="3" spans="1:10" s="3" customFormat="1" ht="37.5">
      <c r="A3" s="6" t="s">
        <v>0</v>
      </c>
      <c r="B3" s="2" t="s">
        <v>144</v>
      </c>
      <c r="C3" s="4" t="s">
        <v>55</v>
      </c>
      <c r="D3" s="4" t="s">
        <v>57</v>
      </c>
      <c r="E3" s="430" t="s">
        <v>53</v>
      </c>
      <c r="F3" s="431"/>
      <c r="G3" s="431"/>
      <c r="H3" s="432"/>
      <c r="I3" s="4" t="s">
        <v>54</v>
      </c>
      <c r="J3" s="2" t="s">
        <v>56</v>
      </c>
    </row>
    <row r="4" spans="1:10" s="13" customFormat="1">
      <c r="A4" s="11">
        <v>1</v>
      </c>
      <c r="B4" s="11"/>
      <c r="C4" s="12">
        <v>2</v>
      </c>
      <c r="D4" s="12">
        <v>3</v>
      </c>
      <c r="E4" s="430" t="s">
        <v>36</v>
      </c>
      <c r="F4" s="431"/>
      <c r="G4" s="431"/>
      <c r="H4" s="432"/>
      <c r="I4" s="12">
        <v>5</v>
      </c>
      <c r="J4" s="11">
        <v>6</v>
      </c>
    </row>
    <row r="5" spans="1:10" s="10" customFormat="1" ht="20.25">
      <c r="A5" s="8" t="s">
        <v>58</v>
      </c>
      <c r="B5" s="33"/>
      <c r="C5" s="9"/>
      <c r="D5" s="9"/>
      <c r="E5" s="234"/>
      <c r="F5" s="235"/>
      <c r="G5" s="209"/>
      <c r="H5" s="236"/>
      <c r="I5" s="9"/>
      <c r="J5" s="14">
        <f>SUM(J6+J210+J316+J327+J334+J342+J350+J367+J463+J478+J487+J495+J505)</f>
        <v>2018748.4999999998</v>
      </c>
    </row>
    <row r="6" spans="1:10" s="10" customFormat="1" ht="40.5">
      <c r="A6" s="33" t="s">
        <v>139</v>
      </c>
      <c r="B6" s="33">
        <v>914</v>
      </c>
      <c r="C6" s="395"/>
      <c r="D6" s="396"/>
      <c r="E6" s="396"/>
      <c r="F6" s="396"/>
      <c r="G6" s="396"/>
      <c r="H6" s="423"/>
      <c r="I6" s="9"/>
      <c r="J6" s="14">
        <f>SUM(J7+J55+J70+J95+J110+J126+J166+J172+J196)</f>
        <v>396154.99999999994</v>
      </c>
    </row>
    <row r="7" spans="1:10" s="41" customFormat="1" ht="18.75">
      <c r="A7" s="86" t="s">
        <v>69</v>
      </c>
      <c r="B7" s="86">
        <v>914</v>
      </c>
      <c r="C7" s="87" t="s">
        <v>1</v>
      </c>
      <c r="D7" s="436"/>
      <c r="E7" s="437"/>
      <c r="F7" s="437"/>
      <c r="G7" s="437"/>
      <c r="H7" s="88"/>
      <c r="I7" s="87"/>
      <c r="J7" s="89">
        <f>SUM(J8+J13+J20+J34)</f>
        <v>90215.7</v>
      </c>
    </row>
    <row r="8" spans="1:10" s="40" customFormat="1" ht="18.75">
      <c r="A8" s="97" t="s">
        <v>70</v>
      </c>
      <c r="B8" s="35">
        <v>914</v>
      </c>
      <c r="C8" s="36" t="s">
        <v>1</v>
      </c>
      <c r="D8" s="36" t="s">
        <v>5</v>
      </c>
      <c r="E8" s="37"/>
      <c r="F8" s="38"/>
      <c r="G8" s="210"/>
      <c r="H8" s="39"/>
      <c r="I8" s="36"/>
      <c r="J8" s="42">
        <f>SUM(J9)</f>
        <v>2816.8</v>
      </c>
    </row>
    <row r="9" spans="1:10" s="17" customFormat="1" ht="33">
      <c r="A9" s="69" t="s">
        <v>145</v>
      </c>
      <c r="B9" s="147">
        <v>914</v>
      </c>
      <c r="C9" s="70" t="s">
        <v>1</v>
      </c>
      <c r="D9" s="70" t="s">
        <v>5</v>
      </c>
      <c r="E9" s="71" t="s">
        <v>47</v>
      </c>
      <c r="F9" s="72" t="s">
        <v>142</v>
      </c>
      <c r="G9" s="211" t="s">
        <v>143</v>
      </c>
      <c r="H9" s="73" t="s">
        <v>149</v>
      </c>
      <c r="I9" s="70"/>
      <c r="J9" s="74">
        <f>SUM(J10)</f>
        <v>2816.8</v>
      </c>
    </row>
    <row r="10" spans="1:10" s="17" customFormat="1" ht="33">
      <c r="A10" s="75" t="s">
        <v>146</v>
      </c>
      <c r="B10" s="148">
        <v>914</v>
      </c>
      <c r="C10" s="16" t="s">
        <v>1</v>
      </c>
      <c r="D10" s="16" t="s">
        <v>5</v>
      </c>
      <c r="E10" s="76" t="s">
        <v>47</v>
      </c>
      <c r="F10" s="77" t="s">
        <v>35</v>
      </c>
      <c r="G10" s="212" t="s">
        <v>143</v>
      </c>
      <c r="H10" s="78" t="s">
        <v>149</v>
      </c>
      <c r="I10" s="16"/>
      <c r="J10" s="21">
        <f>SUM(J11)</f>
        <v>2816.8</v>
      </c>
    </row>
    <row r="11" spans="1:10" s="191" customFormat="1" ht="34.5">
      <c r="A11" s="99" t="s">
        <v>147</v>
      </c>
      <c r="B11" s="244">
        <v>914</v>
      </c>
      <c r="C11" s="245" t="s">
        <v>1</v>
      </c>
      <c r="D11" s="245" t="s">
        <v>5</v>
      </c>
      <c r="E11" s="246" t="s">
        <v>47</v>
      </c>
      <c r="F11" s="247" t="s">
        <v>35</v>
      </c>
      <c r="G11" s="248" t="s">
        <v>1</v>
      </c>
      <c r="H11" s="249" t="s">
        <v>149</v>
      </c>
      <c r="I11" s="245"/>
      <c r="J11" s="250">
        <f>SUM(J12)</f>
        <v>2816.8</v>
      </c>
    </row>
    <row r="12" spans="1:10" s="31" customFormat="1" ht="47.25">
      <c r="A12" s="28" t="s">
        <v>242</v>
      </c>
      <c r="B12" s="149">
        <v>914</v>
      </c>
      <c r="C12" s="29" t="s">
        <v>1</v>
      </c>
      <c r="D12" s="29" t="s">
        <v>5</v>
      </c>
      <c r="E12" s="231" t="s">
        <v>47</v>
      </c>
      <c r="F12" s="232" t="s">
        <v>35</v>
      </c>
      <c r="G12" s="213" t="s">
        <v>1</v>
      </c>
      <c r="H12" s="233" t="s">
        <v>46</v>
      </c>
      <c r="I12" s="233" t="s">
        <v>61</v>
      </c>
      <c r="J12" s="30">
        <v>2816.8</v>
      </c>
    </row>
    <row r="13" spans="1:10" s="91" customFormat="1" ht="56.25">
      <c r="A13" s="98" t="s">
        <v>71</v>
      </c>
      <c r="B13" s="35">
        <v>914</v>
      </c>
      <c r="C13" s="36" t="s">
        <v>1</v>
      </c>
      <c r="D13" s="36" t="s">
        <v>2</v>
      </c>
      <c r="E13" s="433"/>
      <c r="F13" s="434"/>
      <c r="G13" s="434"/>
      <c r="H13" s="435"/>
      <c r="I13" s="36"/>
      <c r="J13" s="90">
        <f>SUM(J14)</f>
        <v>1517.5</v>
      </c>
    </row>
    <row r="14" spans="1:10" s="7" customFormat="1" ht="33">
      <c r="A14" s="69" t="s">
        <v>145</v>
      </c>
      <c r="B14" s="147">
        <v>914</v>
      </c>
      <c r="C14" s="70" t="s">
        <v>1</v>
      </c>
      <c r="D14" s="70" t="s">
        <v>2</v>
      </c>
      <c r="E14" s="71" t="s">
        <v>47</v>
      </c>
      <c r="F14" s="72" t="s">
        <v>142</v>
      </c>
      <c r="G14" s="211" t="s">
        <v>143</v>
      </c>
      <c r="H14" s="73" t="s">
        <v>149</v>
      </c>
      <c r="I14" s="16"/>
      <c r="J14" s="61">
        <f>SUM(J15)</f>
        <v>1517.5</v>
      </c>
    </row>
    <row r="15" spans="1:10" s="7" customFormat="1" ht="33">
      <c r="A15" s="75" t="s">
        <v>146</v>
      </c>
      <c r="B15" s="148">
        <v>914</v>
      </c>
      <c r="C15" s="16" t="s">
        <v>1</v>
      </c>
      <c r="D15" s="16" t="s">
        <v>2</v>
      </c>
      <c r="E15" s="76" t="s">
        <v>47</v>
      </c>
      <c r="F15" s="77" t="s">
        <v>35</v>
      </c>
      <c r="G15" s="212" t="s">
        <v>143</v>
      </c>
      <c r="H15" s="78" t="s">
        <v>149</v>
      </c>
      <c r="I15" s="16"/>
      <c r="J15" s="20">
        <f>SUM(J16)</f>
        <v>1517.5</v>
      </c>
    </row>
    <row r="16" spans="1:10" s="139" customFormat="1" ht="34.5">
      <c r="A16" s="99" t="s">
        <v>147</v>
      </c>
      <c r="B16" s="244">
        <v>914</v>
      </c>
      <c r="C16" s="245" t="s">
        <v>1</v>
      </c>
      <c r="D16" s="245" t="s">
        <v>2</v>
      </c>
      <c r="E16" s="246" t="s">
        <v>47</v>
      </c>
      <c r="F16" s="247" t="s">
        <v>35</v>
      </c>
      <c r="G16" s="248" t="s">
        <v>1</v>
      </c>
      <c r="H16" s="249" t="s">
        <v>149</v>
      </c>
      <c r="I16" s="245"/>
      <c r="J16" s="251">
        <f>SUM(J17:J19)</f>
        <v>1517.5</v>
      </c>
    </row>
    <row r="17" spans="1:10" s="31" customFormat="1" ht="47.25">
      <c r="A17" s="28" t="s">
        <v>243</v>
      </c>
      <c r="B17" s="149">
        <v>914</v>
      </c>
      <c r="C17" s="29" t="s">
        <v>1</v>
      </c>
      <c r="D17" s="231" t="s">
        <v>2</v>
      </c>
      <c r="E17" s="231" t="s">
        <v>47</v>
      </c>
      <c r="F17" s="232" t="s">
        <v>35</v>
      </c>
      <c r="G17" s="213" t="s">
        <v>1</v>
      </c>
      <c r="H17" s="233" t="s">
        <v>46</v>
      </c>
      <c r="I17" s="233" t="s">
        <v>61</v>
      </c>
      <c r="J17" s="30">
        <v>1356.7</v>
      </c>
    </row>
    <row r="18" spans="1:10" s="31" customFormat="1" ht="31.5">
      <c r="A18" s="28" t="s">
        <v>108</v>
      </c>
      <c r="B18" s="149">
        <v>914</v>
      </c>
      <c r="C18" s="29" t="s">
        <v>1</v>
      </c>
      <c r="D18" s="231" t="s">
        <v>2</v>
      </c>
      <c r="E18" s="231" t="s">
        <v>47</v>
      </c>
      <c r="F18" s="232" t="s">
        <v>35</v>
      </c>
      <c r="G18" s="213" t="s">
        <v>1</v>
      </c>
      <c r="H18" s="233" t="s">
        <v>46</v>
      </c>
      <c r="I18" s="233" t="s">
        <v>60</v>
      </c>
      <c r="J18" s="30">
        <v>160.80000000000001</v>
      </c>
    </row>
    <row r="19" spans="1:10" s="31" customFormat="1" ht="31.5">
      <c r="A19" s="28" t="s">
        <v>109</v>
      </c>
      <c r="B19" s="149">
        <v>914</v>
      </c>
      <c r="C19" s="29" t="s">
        <v>1</v>
      </c>
      <c r="D19" s="231" t="s">
        <v>2</v>
      </c>
      <c r="E19" s="231" t="s">
        <v>47</v>
      </c>
      <c r="F19" s="232" t="s">
        <v>35</v>
      </c>
      <c r="G19" s="213" t="s">
        <v>1</v>
      </c>
      <c r="H19" s="233" t="s">
        <v>46</v>
      </c>
      <c r="I19" s="233" t="s">
        <v>62</v>
      </c>
      <c r="J19" s="30"/>
    </row>
    <row r="20" spans="1:10" s="91" customFormat="1" ht="56.25">
      <c r="A20" s="98" t="s">
        <v>72</v>
      </c>
      <c r="B20" s="35">
        <v>914</v>
      </c>
      <c r="C20" s="92" t="s">
        <v>1</v>
      </c>
      <c r="D20" s="92" t="s">
        <v>7</v>
      </c>
      <c r="E20" s="424"/>
      <c r="F20" s="425"/>
      <c r="G20" s="425"/>
      <c r="H20" s="426"/>
      <c r="I20" s="93"/>
      <c r="J20" s="90">
        <f>SUM(J21)</f>
        <v>43338.899999999994</v>
      </c>
    </row>
    <row r="21" spans="1:10" s="51" customFormat="1" ht="33">
      <c r="A21" s="69" t="s">
        <v>145</v>
      </c>
      <c r="B21" s="154">
        <v>914</v>
      </c>
      <c r="C21" s="56" t="s">
        <v>1</v>
      </c>
      <c r="D21" s="56" t="s">
        <v>7</v>
      </c>
      <c r="E21" s="79" t="s">
        <v>47</v>
      </c>
      <c r="F21" s="80" t="s">
        <v>142</v>
      </c>
      <c r="G21" s="214" t="s">
        <v>143</v>
      </c>
      <c r="H21" s="67" t="s">
        <v>149</v>
      </c>
      <c r="I21" s="60"/>
      <c r="J21" s="61">
        <f>SUM(J22+J26+J29)</f>
        <v>43338.899999999994</v>
      </c>
    </row>
    <row r="22" spans="1:10" s="51" customFormat="1" ht="33">
      <c r="A22" s="75" t="s">
        <v>148</v>
      </c>
      <c r="B22" s="155">
        <v>914</v>
      </c>
      <c r="C22" s="15" t="s">
        <v>1</v>
      </c>
      <c r="D22" s="15" t="s">
        <v>7</v>
      </c>
      <c r="E22" s="34" t="s">
        <v>47</v>
      </c>
      <c r="F22" s="81" t="s">
        <v>20</v>
      </c>
      <c r="G22" s="215" t="s">
        <v>143</v>
      </c>
      <c r="H22" s="64" t="s">
        <v>149</v>
      </c>
      <c r="I22" s="19"/>
      <c r="J22" s="20">
        <f>SUM(J23)</f>
        <v>68.5</v>
      </c>
    </row>
    <row r="23" spans="1:10" s="139" customFormat="1" ht="17.25">
      <c r="A23" s="99" t="s">
        <v>245</v>
      </c>
      <c r="B23" s="252">
        <v>914</v>
      </c>
      <c r="C23" s="253" t="s">
        <v>1</v>
      </c>
      <c r="D23" s="253" t="s">
        <v>7</v>
      </c>
      <c r="E23" s="254" t="s">
        <v>47</v>
      </c>
      <c r="F23" s="255" t="s">
        <v>20</v>
      </c>
      <c r="G23" s="256" t="s">
        <v>1</v>
      </c>
      <c r="H23" s="257" t="s">
        <v>149</v>
      </c>
      <c r="I23" s="245"/>
      <c r="J23" s="251">
        <f>SUM(J24:J25)</f>
        <v>68.5</v>
      </c>
    </row>
    <row r="24" spans="1:10" s="31" customFormat="1" ht="47.25">
      <c r="A24" s="28" t="s">
        <v>244</v>
      </c>
      <c r="B24" s="149">
        <v>914</v>
      </c>
      <c r="C24" s="29" t="s">
        <v>1</v>
      </c>
      <c r="D24" s="231" t="s">
        <v>7</v>
      </c>
      <c r="E24" s="231" t="s">
        <v>47</v>
      </c>
      <c r="F24" s="232" t="s">
        <v>20</v>
      </c>
      <c r="G24" s="213" t="s">
        <v>1</v>
      </c>
      <c r="H24" s="233" t="s">
        <v>46</v>
      </c>
      <c r="I24" s="233" t="s">
        <v>61</v>
      </c>
      <c r="J24" s="30">
        <v>0.4</v>
      </c>
    </row>
    <row r="25" spans="1:10" s="31" customFormat="1" ht="31.5">
      <c r="A25" s="28" t="s">
        <v>111</v>
      </c>
      <c r="B25" s="149">
        <v>914</v>
      </c>
      <c r="C25" s="29" t="s">
        <v>1</v>
      </c>
      <c r="D25" s="231" t="s">
        <v>7</v>
      </c>
      <c r="E25" s="231" t="s">
        <v>47</v>
      </c>
      <c r="F25" s="232" t="s">
        <v>20</v>
      </c>
      <c r="G25" s="213" t="s">
        <v>1</v>
      </c>
      <c r="H25" s="233" t="s">
        <v>46</v>
      </c>
      <c r="I25" s="233" t="s">
        <v>60</v>
      </c>
      <c r="J25" s="30">
        <v>68.099999999999994</v>
      </c>
    </row>
    <row r="26" spans="1:10" s="7" customFormat="1" ht="17.25">
      <c r="A26" s="75" t="s">
        <v>150</v>
      </c>
      <c r="B26" s="148">
        <v>914</v>
      </c>
      <c r="C26" s="16" t="s">
        <v>1</v>
      </c>
      <c r="D26" s="34" t="s">
        <v>7</v>
      </c>
      <c r="E26" s="82" t="s">
        <v>47</v>
      </c>
      <c r="F26" s="83" t="s">
        <v>31</v>
      </c>
      <c r="G26" s="216" t="s">
        <v>143</v>
      </c>
      <c r="H26" s="84" t="s">
        <v>149</v>
      </c>
      <c r="I26" s="85"/>
      <c r="J26" s="20">
        <f>SUM(J27)</f>
        <v>443.2</v>
      </c>
    </row>
    <row r="27" spans="1:10" s="62" customFormat="1" ht="34.5">
      <c r="A27" s="99" t="s">
        <v>246</v>
      </c>
      <c r="B27" s="244">
        <v>914</v>
      </c>
      <c r="C27" s="245" t="s">
        <v>1</v>
      </c>
      <c r="D27" s="258" t="s">
        <v>7</v>
      </c>
      <c r="E27" s="259" t="s">
        <v>47</v>
      </c>
      <c r="F27" s="260" t="s">
        <v>31</v>
      </c>
      <c r="G27" s="261" t="s">
        <v>1</v>
      </c>
      <c r="H27" s="262" t="s">
        <v>149</v>
      </c>
      <c r="I27" s="263"/>
      <c r="J27" s="251">
        <f>SUM(J28)</f>
        <v>443.2</v>
      </c>
    </row>
    <row r="28" spans="1:10" s="31" customFormat="1" ht="31.5">
      <c r="A28" s="28" t="s">
        <v>111</v>
      </c>
      <c r="B28" s="149">
        <v>914</v>
      </c>
      <c r="C28" s="29" t="s">
        <v>1</v>
      </c>
      <c r="D28" s="231" t="s">
        <v>7</v>
      </c>
      <c r="E28" s="231" t="s">
        <v>47</v>
      </c>
      <c r="F28" s="232" t="s">
        <v>31</v>
      </c>
      <c r="G28" s="213" t="s">
        <v>1</v>
      </c>
      <c r="H28" s="233" t="s">
        <v>46</v>
      </c>
      <c r="I28" s="233" t="s">
        <v>60</v>
      </c>
      <c r="J28" s="30">
        <v>443.2</v>
      </c>
    </row>
    <row r="29" spans="1:10" s="7" customFormat="1" ht="33">
      <c r="A29" s="75" t="s">
        <v>146</v>
      </c>
      <c r="B29" s="148">
        <v>914</v>
      </c>
      <c r="C29" s="16" t="s">
        <v>1</v>
      </c>
      <c r="D29" s="34" t="s">
        <v>7</v>
      </c>
      <c r="E29" s="82" t="s">
        <v>47</v>
      </c>
      <c r="F29" s="83" t="s">
        <v>35</v>
      </c>
      <c r="G29" s="216" t="s">
        <v>143</v>
      </c>
      <c r="H29" s="84" t="s">
        <v>149</v>
      </c>
      <c r="I29" s="64"/>
      <c r="J29" s="20">
        <f>SUM(J30)</f>
        <v>42827.199999999997</v>
      </c>
    </row>
    <row r="30" spans="1:10" s="62" customFormat="1" ht="34.5">
      <c r="A30" s="99" t="s">
        <v>147</v>
      </c>
      <c r="B30" s="244">
        <v>914</v>
      </c>
      <c r="C30" s="245" t="s">
        <v>1</v>
      </c>
      <c r="D30" s="258" t="s">
        <v>7</v>
      </c>
      <c r="E30" s="259" t="s">
        <v>47</v>
      </c>
      <c r="F30" s="260" t="s">
        <v>35</v>
      </c>
      <c r="G30" s="261" t="s">
        <v>1</v>
      </c>
      <c r="H30" s="262" t="s">
        <v>149</v>
      </c>
      <c r="I30" s="263"/>
      <c r="J30" s="251">
        <f>SUM(J31:J33)</f>
        <v>42827.199999999997</v>
      </c>
    </row>
    <row r="31" spans="1:10" s="31" customFormat="1" ht="47.25">
      <c r="A31" s="28" t="s">
        <v>110</v>
      </c>
      <c r="B31" s="149">
        <v>914</v>
      </c>
      <c r="C31" s="29" t="s">
        <v>1</v>
      </c>
      <c r="D31" s="231" t="s">
        <v>7</v>
      </c>
      <c r="E31" s="231" t="s">
        <v>47</v>
      </c>
      <c r="F31" s="232" t="s">
        <v>35</v>
      </c>
      <c r="G31" s="213" t="s">
        <v>1</v>
      </c>
      <c r="H31" s="233" t="s">
        <v>46</v>
      </c>
      <c r="I31" s="233" t="s">
        <v>61</v>
      </c>
      <c r="J31" s="30">
        <v>33679.5</v>
      </c>
    </row>
    <row r="32" spans="1:10" s="31" customFormat="1" ht="31.5">
      <c r="A32" s="28" t="s">
        <v>111</v>
      </c>
      <c r="B32" s="149">
        <v>914</v>
      </c>
      <c r="C32" s="29" t="s">
        <v>1</v>
      </c>
      <c r="D32" s="231" t="s">
        <v>7</v>
      </c>
      <c r="E32" s="231" t="s">
        <v>47</v>
      </c>
      <c r="F32" s="232" t="s">
        <v>35</v>
      </c>
      <c r="G32" s="213" t="s">
        <v>1</v>
      </c>
      <c r="H32" s="233" t="s">
        <v>46</v>
      </c>
      <c r="I32" s="233" t="s">
        <v>60</v>
      </c>
      <c r="J32" s="30">
        <v>9061.5</v>
      </c>
    </row>
    <row r="33" spans="1:10" s="31" customFormat="1" ht="31.5">
      <c r="A33" s="28" t="s">
        <v>112</v>
      </c>
      <c r="B33" s="149">
        <v>914</v>
      </c>
      <c r="C33" s="29" t="s">
        <v>1</v>
      </c>
      <c r="D33" s="231" t="s">
        <v>7</v>
      </c>
      <c r="E33" s="231" t="s">
        <v>47</v>
      </c>
      <c r="F33" s="232" t="s">
        <v>35</v>
      </c>
      <c r="G33" s="213" t="s">
        <v>1</v>
      </c>
      <c r="H33" s="233" t="s">
        <v>46</v>
      </c>
      <c r="I33" s="233" t="s">
        <v>62</v>
      </c>
      <c r="J33" s="30">
        <v>86.2</v>
      </c>
    </row>
    <row r="34" spans="1:10" s="91" customFormat="1" ht="18.75">
      <c r="A34" s="98" t="s">
        <v>75</v>
      </c>
      <c r="B34" s="143">
        <v>914</v>
      </c>
      <c r="C34" s="96" t="s">
        <v>1</v>
      </c>
      <c r="D34" s="92" t="s">
        <v>38</v>
      </c>
      <c r="E34" s="414"/>
      <c r="F34" s="415"/>
      <c r="G34" s="415"/>
      <c r="H34" s="416"/>
      <c r="I34" s="93"/>
      <c r="J34" s="90">
        <f>SUM(J35+J39)</f>
        <v>42542.5</v>
      </c>
    </row>
    <row r="35" spans="1:10" s="25" customFormat="1" ht="33">
      <c r="A35" s="69" t="s">
        <v>151</v>
      </c>
      <c r="B35" s="157">
        <v>914</v>
      </c>
      <c r="C35" s="65" t="s">
        <v>1</v>
      </c>
      <c r="D35" s="66" t="s">
        <v>38</v>
      </c>
      <c r="E35" s="79" t="s">
        <v>3</v>
      </c>
      <c r="F35" s="80" t="s">
        <v>142</v>
      </c>
      <c r="G35" s="214" t="s">
        <v>143</v>
      </c>
      <c r="H35" s="67" t="s">
        <v>149</v>
      </c>
      <c r="I35" s="67"/>
      <c r="J35" s="61">
        <f>SUM(J36)</f>
        <v>550.6</v>
      </c>
    </row>
    <row r="36" spans="1:10" s="25" customFormat="1" ht="17.25">
      <c r="A36" s="75" t="s">
        <v>152</v>
      </c>
      <c r="B36" s="23">
        <v>914</v>
      </c>
      <c r="C36" s="22" t="s">
        <v>1</v>
      </c>
      <c r="D36" s="63" t="s">
        <v>38</v>
      </c>
      <c r="E36" s="34" t="s">
        <v>3</v>
      </c>
      <c r="F36" s="81" t="s">
        <v>20</v>
      </c>
      <c r="G36" s="215" t="s">
        <v>143</v>
      </c>
      <c r="H36" s="64" t="s">
        <v>149</v>
      </c>
      <c r="I36" s="64"/>
      <c r="J36" s="20">
        <f>SUM(J37)</f>
        <v>550.6</v>
      </c>
    </row>
    <row r="37" spans="1:10" s="27" customFormat="1" ht="51.75">
      <c r="A37" s="99" t="s">
        <v>247</v>
      </c>
      <c r="B37" s="252">
        <v>914</v>
      </c>
      <c r="C37" s="264" t="s">
        <v>1</v>
      </c>
      <c r="D37" s="265" t="s">
        <v>38</v>
      </c>
      <c r="E37" s="258" t="s">
        <v>3</v>
      </c>
      <c r="F37" s="266" t="s">
        <v>20</v>
      </c>
      <c r="G37" s="267" t="s">
        <v>1</v>
      </c>
      <c r="H37" s="263" t="s">
        <v>149</v>
      </c>
      <c r="I37" s="263"/>
      <c r="J37" s="251">
        <f>SUM(J38)</f>
        <v>550.6</v>
      </c>
    </row>
    <row r="38" spans="1:10" s="31" customFormat="1" ht="31.5">
      <c r="A38" s="28" t="s">
        <v>291</v>
      </c>
      <c r="B38" s="149">
        <v>914</v>
      </c>
      <c r="C38" s="29" t="s">
        <v>1</v>
      </c>
      <c r="D38" s="231" t="s">
        <v>38</v>
      </c>
      <c r="E38" s="231" t="s">
        <v>3</v>
      </c>
      <c r="F38" s="232" t="s">
        <v>20</v>
      </c>
      <c r="G38" s="213" t="s">
        <v>1</v>
      </c>
      <c r="H38" s="233" t="s">
        <v>28</v>
      </c>
      <c r="I38" s="233" t="s">
        <v>60</v>
      </c>
      <c r="J38" s="30">
        <v>550.6</v>
      </c>
    </row>
    <row r="39" spans="1:10" s="7" customFormat="1" ht="33">
      <c r="A39" s="69" t="s">
        <v>145</v>
      </c>
      <c r="B39" s="147">
        <v>914</v>
      </c>
      <c r="C39" s="70" t="s">
        <v>1</v>
      </c>
      <c r="D39" s="79" t="s">
        <v>38</v>
      </c>
      <c r="E39" s="79" t="s">
        <v>47</v>
      </c>
      <c r="F39" s="80" t="s">
        <v>142</v>
      </c>
      <c r="G39" s="214" t="s">
        <v>143</v>
      </c>
      <c r="H39" s="67" t="s">
        <v>149</v>
      </c>
      <c r="I39" s="67"/>
      <c r="J39" s="61">
        <f>SUM(J40+J50)</f>
        <v>41991.9</v>
      </c>
    </row>
    <row r="40" spans="1:10" s="7" customFormat="1" ht="33">
      <c r="A40" s="75" t="s">
        <v>146</v>
      </c>
      <c r="B40" s="148">
        <v>914</v>
      </c>
      <c r="C40" s="16" t="s">
        <v>1</v>
      </c>
      <c r="D40" s="34" t="s">
        <v>38</v>
      </c>
      <c r="E40" s="34" t="s">
        <v>47</v>
      </c>
      <c r="F40" s="81" t="s">
        <v>35</v>
      </c>
      <c r="G40" s="215" t="s">
        <v>143</v>
      </c>
      <c r="H40" s="64" t="s">
        <v>149</v>
      </c>
      <c r="I40" s="64"/>
      <c r="J40" s="20">
        <f>SUM(J41)</f>
        <v>4461.8999999999996</v>
      </c>
    </row>
    <row r="41" spans="1:10" s="62" customFormat="1" ht="34.5">
      <c r="A41" s="202" t="s">
        <v>147</v>
      </c>
      <c r="B41" s="244">
        <v>914</v>
      </c>
      <c r="C41" s="245" t="s">
        <v>1</v>
      </c>
      <c r="D41" s="258" t="s">
        <v>38</v>
      </c>
      <c r="E41" s="258" t="s">
        <v>47</v>
      </c>
      <c r="F41" s="266" t="s">
        <v>35</v>
      </c>
      <c r="G41" s="267" t="s">
        <v>1</v>
      </c>
      <c r="H41" s="263" t="s">
        <v>149</v>
      </c>
      <c r="I41" s="263"/>
      <c r="J41" s="251">
        <f>SUM(J42:J49)</f>
        <v>4461.8999999999996</v>
      </c>
    </row>
    <row r="42" spans="1:10" s="31" customFormat="1" ht="47.25">
      <c r="A42" s="28" t="s">
        <v>248</v>
      </c>
      <c r="B42" s="149">
        <v>914</v>
      </c>
      <c r="C42" s="29" t="s">
        <v>1</v>
      </c>
      <c r="D42" s="231" t="s">
        <v>38</v>
      </c>
      <c r="E42" s="231" t="s">
        <v>47</v>
      </c>
      <c r="F42" s="232" t="s">
        <v>35</v>
      </c>
      <c r="G42" s="213" t="s">
        <v>1</v>
      </c>
      <c r="H42" s="233" t="s">
        <v>48</v>
      </c>
      <c r="I42" s="233" t="s">
        <v>61</v>
      </c>
      <c r="J42" s="30">
        <v>775.4</v>
      </c>
    </row>
    <row r="43" spans="1:10" s="31" customFormat="1" ht="47.25">
      <c r="A43" s="28" t="s">
        <v>115</v>
      </c>
      <c r="B43" s="149">
        <v>914</v>
      </c>
      <c r="C43" s="29" t="s">
        <v>1</v>
      </c>
      <c r="D43" s="231" t="s">
        <v>38</v>
      </c>
      <c r="E43" s="231" t="s">
        <v>47</v>
      </c>
      <c r="F43" s="232" t="s">
        <v>35</v>
      </c>
      <c r="G43" s="213" t="s">
        <v>1</v>
      </c>
      <c r="H43" s="233" t="s">
        <v>48</v>
      </c>
      <c r="I43" s="233" t="s">
        <v>60</v>
      </c>
      <c r="J43" s="30">
        <v>76.5</v>
      </c>
    </row>
    <row r="44" spans="1:10" s="31" customFormat="1" ht="47.25">
      <c r="A44" s="28" t="s">
        <v>249</v>
      </c>
      <c r="B44" s="149">
        <v>914</v>
      </c>
      <c r="C44" s="29" t="s">
        <v>1</v>
      </c>
      <c r="D44" s="231" t="s">
        <v>38</v>
      </c>
      <c r="E44" s="231" t="s">
        <v>47</v>
      </c>
      <c r="F44" s="232" t="s">
        <v>35</v>
      </c>
      <c r="G44" s="213" t="s">
        <v>1</v>
      </c>
      <c r="H44" s="233" t="s">
        <v>49</v>
      </c>
      <c r="I44" s="233" t="s">
        <v>61</v>
      </c>
      <c r="J44" s="30">
        <v>437.2</v>
      </c>
    </row>
    <row r="45" spans="1:10" s="31" customFormat="1" ht="31.5">
      <c r="A45" s="28" t="s">
        <v>116</v>
      </c>
      <c r="B45" s="149">
        <v>914</v>
      </c>
      <c r="C45" s="29" t="s">
        <v>1</v>
      </c>
      <c r="D45" s="231" t="s">
        <v>38</v>
      </c>
      <c r="E45" s="231" t="s">
        <v>47</v>
      </c>
      <c r="F45" s="232" t="s">
        <v>35</v>
      </c>
      <c r="G45" s="213" t="s">
        <v>1</v>
      </c>
      <c r="H45" s="233" t="s">
        <v>49</v>
      </c>
      <c r="I45" s="233" t="s">
        <v>60</v>
      </c>
      <c r="J45" s="30">
        <v>25.8</v>
      </c>
    </row>
    <row r="46" spans="1:10" s="31" customFormat="1" ht="47.25">
      <c r="A46" s="28" t="s">
        <v>250</v>
      </c>
      <c r="B46" s="149">
        <v>914</v>
      </c>
      <c r="C46" s="29" t="s">
        <v>1</v>
      </c>
      <c r="D46" s="231" t="s">
        <v>38</v>
      </c>
      <c r="E46" s="231" t="s">
        <v>47</v>
      </c>
      <c r="F46" s="232" t="s">
        <v>35</v>
      </c>
      <c r="G46" s="213" t="s">
        <v>1</v>
      </c>
      <c r="H46" s="233" t="s">
        <v>50</v>
      </c>
      <c r="I46" s="233" t="s">
        <v>61</v>
      </c>
      <c r="J46" s="30">
        <v>2585.5</v>
      </c>
    </row>
    <row r="47" spans="1:10" s="31" customFormat="1" ht="31.5">
      <c r="A47" s="28" t="s">
        <v>117</v>
      </c>
      <c r="B47" s="149">
        <v>914</v>
      </c>
      <c r="C47" s="29" t="s">
        <v>1</v>
      </c>
      <c r="D47" s="231" t="s">
        <v>38</v>
      </c>
      <c r="E47" s="231" t="s">
        <v>47</v>
      </c>
      <c r="F47" s="232" t="s">
        <v>35</v>
      </c>
      <c r="G47" s="213" t="s">
        <v>1</v>
      </c>
      <c r="H47" s="233" t="s">
        <v>50</v>
      </c>
      <c r="I47" s="233" t="s">
        <v>60</v>
      </c>
      <c r="J47" s="30">
        <v>195.5</v>
      </c>
    </row>
    <row r="48" spans="1:10" s="31" customFormat="1" ht="47.25">
      <c r="A48" s="28" t="s">
        <v>251</v>
      </c>
      <c r="B48" s="149">
        <v>914</v>
      </c>
      <c r="C48" s="29" t="s">
        <v>1</v>
      </c>
      <c r="D48" s="231" t="s">
        <v>38</v>
      </c>
      <c r="E48" s="231" t="s">
        <v>47</v>
      </c>
      <c r="F48" s="232" t="s">
        <v>35</v>
      </c>
      <c r="G48" s="213" t="s">
        <v>1</v>
      </c>
      <c r="H48" s="233" t="s">
        <v>51</v>
      </c>
      <c r="I48" s="233" t="s">
        <v>61</v>
      </c>
      <c r="J48" s="30">
        <v>345.9</v>
      </c>
    </row>
    <row r="49" spans="1:10" s="31" customFormat="1" ht="47.25">
      <c r="A49" s="28" t="s">
        <v>118</v>
      </c>
      <c r="B49" s="149">
        <v>914</v>
      </c>
      <c r="C49" s="29" t="s">
        <v>1</v>
      </c>
      <c r="D49" s="231" t="s">
        <v>38</v>
      </c>
      <c r="E49" s="231" t="s">
        <v>47</v>
      </c>
      <c r="F49" s="232" t="s">
        <v>35</v>
      </c>
      <c r="G49" s="213" t="s">
        <v>1</v>
      </c>
      <c r="H49" s="233" t="s">
        <v>51</v>
      </c>
      <c r="I49" s="233" t="s">
        <v>60</v>
      </c>
      <c r="J49" s="30">
        <v>20.100000000000001</v>
      </c>
    </row>
    <row r="50" spans="1:10" s="7" customFormat="1" ht="33">
      <c r="A50" s="75" t="s">
        <v>153</v>
      </c>
      <c r="B50" s="148">
        <v>914</v>
      </c>
      <c r="C50" s="16" t="s">
        <v>1</v>
      </c>
      <c r="D50" s="34" t="s">
        <v>38</v>
      </c>
      <c r="E50" s="34" t="s">
        <v>47</v>
      </c>
      <c r="F50" s="81" t="s">
        <v>36</v>
      </c>
      <c r="G50" s="215" t="s">
        <v>143</v>
      </c>
      <c r="H50" s="64" t="s">
        <v>149</v>
      </c>
      <c r="I50" s="64"/>
      <c r="J50" s="20">
        <f>SUM(J51)</f>
        <v>37530</v>
      </c>
    </row>
    <row r="51" spans="1:10" s="190" customFormat="1" ht="34.5">
      <c r="A51" s="99" t="s">
        <v>154</v>
      </c>
      <c r="B51" s="244">
        <v>914</v>
      </c>
      <c r="C51" s="245" t="s">
        <v>1</v>
      </c>
      <c r="D51" s="258" t="s">
        <v>38</v>
      </c>
      <c r="E51" s="258" t="s">
        <v>47</v>
      </c>
      <c r="F51" s="266" t="s">
        <v>36</v>
      </c>
      <c r="G51" s="267" t="s">
        <v>1</v>
      </c>
      <c r="H51" s="263" t="s">
        <v>149</v>
      </c>
      <c r="I51" s="263"/>
      <c r="J51" s="251">
        <f>SUM(J52:J54)</f>
        <v>37530</v>
      </c>
    </row>
    <row r="52" spans="1:10" s="31" customFormat="1" ht="47.25">
      <c r="A52" s="28" t="s">
        <v>252</v>
      </c>
      <c r="B52" s="149">
        <v>914</v>
      </c>
      <c r="C52" s="29" t="s">
        <v>1</v>
      </c>
      <c r="D52" s="231" t="s">
        <v>38</v>
      </c>
      <c r="E52" s="231" t="s">
        <v>47</v>
      </c>
      <c r="F52" s="232" t="s">
        <v>36</v>
      </c>
      <c r="G52" s="213" t="s">
        <v>1</v>
      </c>
      <c r="H52" s="233" t="s">
        <v>6</v>
      </c>
      <c r="I52" s="233" t="s">
        <v>61</v>
      </c>
      <c r="J52" s="30">
        <v>25607.7</v>
      </c>
    </row>
    <row r="53" spans="1:10" s="31" customFormat="1" ht="31.5">
      <c r="A53" s="32" t="s">
        <v>241</v>
      </c>
      <c r="B53" s="149">
        <v>914</v>
      </c>
      <c r="C53" s="29" t="s">
        <v>1</v>
      </c>
      <c r="D53" s="231" t="s">
        <v>38</v>
      </c>
      <c r="E53" s="231" t="s">
        <v>47</v>
      </c>
      <c r="F53" s="232" t="s">
        <v>36</v>
      </c>
      <c r="G53" s="213" t="s">
        <v>1</v>
      </c>
      <c r="H53" s="233" t="s">
        <v>6</v>
      </c>
      <c r="I53" s="233" t="s">
        <v>60</v>
      </c>
      <c r="J53" s="30">
        <v>11885.3</v>
      </c>
    </row>
    <row r="54" spans="1:10" s="31" customFormat="1" ht="31.5">
      <c r="A54" s="28" t="s">
        <v>120</v>
      </c>
      <c r="B54" s="149">
        <v>914</v>
      </c>
      <c r="C54" s="29" t="s">
        <v>1</v>
      </c>
      <c r="D54" s="231" t="s">
        <v>38</v>
      </c>
      <c r="E54" s="231" t="s">
        <v>47</v>
      </c>
      <c r="F54" s="232" t="s">
        <v>36</v>
      </c>
      <c r="G54" s="213" t="s">
        <v>1</v>
      </c>
      <c r="H54" s="233" t="s">
        <v>6</v>
      </c>
      <c r="I54" s="233" t="s">
        <v>62</v>
      </c>
      <c r="J54" s="30">
        <v>37</v>
      </c>
    </row>
    <row r="55" spans="1:10" s="103" customFormat="1" ht="18.75">
      <c r="A55" s="86" t="s">
        <v>76</v>
      </c>
      <c r="B55" s="86">
        <v>914</v>
      </c>
      <c r="C55" s="100" t="s">
        <v>2</v>
      </c>
      <c r="D55" s="411"/>
      <c r="E55" s="412"/>
      <c r="F55" s="412"/>
      <c r="G55" s="412"/>
      <c r="H55" s="413"/>
      <c r="I55" s="101"/>
      <c r="J55" s="102">
        <f>SUM(J56)</f>
        <v>6313.5</v>
      </c>
    </row>
    <row r="56" spans="1:10" s="123" customFormat="1" ht="56.25">
      <c r="A56" s="105" t="s">
        <v>78</v>
      </c>
      <c r="B56" s="92" t="s">
        <v>213</v>
      </c>
      <c r="C56" s="92" t="s">
        <v>2</v>
      </c>
      <c r="D56" s="92" t="s">
        <v>40</v>
      </c>
      <c r="E56" s="438"/>
      <c r="F56" s="439"/>
      <c r="G56" s="439"/>
      <c r="H56" s="440"/>
      <c r="I56" s="93"/>
      <c r="J56" s="90">
        <f>SUM(J57)</f>
        <v>6313.5</v>
      </c>
    </row>
    <row r="57" spans="1:10" s="112" customFormat="1" ht="33">
      <c r="A57" s="69" t="s">
        <v>140</v>
      </c>
      <c r="B57" s="56" t="s">
        <v>213</v>
      </c>
      <c r="C57" s="56" t="s">
        <v>2</v>
      </c>
      <c r="D57" s="56" t="s">
        <v>40</v>
      </c>
      <c r="E57" s="117" t="s">
        <v>1</v>
      </c>
      <c r="F57" s="118" t="s">
        <v>142</v>
      </c>
      <c r="G57" s="217" t="s">
        <v>143</v>
      </c>
      <c r="H57" s="119" t="s">
        <v>149</v>
      </c>
      <c r="I57" s="70"/>
      <c r="J57" s="61">
        <f>SUM(J58+J65)</f>
        <v>6313.5</v>
      </c>
    </row>
    <row r="58" spans="1:10" s="111" customFormat="1" ht="33">
      <c r="A58" s="75" t="s">
        <v>141</v>
      </c>
      <c r="B58" s="15" t="s">
        <v>213</v>
      </c>
      <c r="C58" s="15" t="s">
        <v>2</v>
      </c>
      <c r="D58" s="15" t="s">
        <v>40</v>
      </c>
      <c r="E58" s="53" t="s">
        <v>1</v>
      </c>
      <c r="F58" s="54" t="s">
        <v>20</v>
      </c>
      <c r="G58" s="218" t="s">
        <v>143</v>
      </c>
      <c r="H58" s="55" t="s">
        <v>149</v>
      </c>
      <c r="I58" s="16"/>
      <c r="J58" s="20">
        <f>SUM(J59+J61+J63)</f>
        <v>6240.7</v>
      </c>
    </row>
    <row r="59" spans="1:10" s="193" customFormat="1" ht="34.5">
      <c r="A59" s="202" t="s">
        <v>253</v>
      </c>
      <c r="B59" s="253" t="s">
        <v>213</v>
      </c>
      <c r="C59" s="253" t="s">
        <v>2</v>
      </c>
      <c r="D59" s="253" t="s">
        <v>40</v>
      </c>
      <c r="E59" s="268" t="s">
        <v>1</v>
      </c>
      <c r="F59" s="269" t="s">
        <v>20</v>
      </c>
      <c r="G59" s="270" t="s">
        <v>1</v>
      </c>
      <c r="H59" s="271" t="s">
        <v>149</v>
      </c>
      <c r="I59" s="245"/>
      <c r="J59" s="251">
        <f>SUM(J60)</f>
        <v>6240.7</v>
      </c>
    </row>
    <row r="60" spans="1:10" s="31" customFormat="1" ht="31.5">
      <c r="A60" s="28" t="s">
        <v>121</v>
      </c>
      <c r="B60" s="149">
        <v>914</v>
      </c>
      <c r="C60" s="29" t="s">
        <v>2</v>
      </c>
      <c r="D60" s="231" t="s">
        <v>40</v>
      </c>
      <c r="E60" s="120" t="s">
        <v>1</v>
      </c>
      <c r="F60" s="121" t="s">
        <v>20</v>
      </c>
      <c r="G60" s="219" t="s">
        <v>1</v>
      </c>
      <c r="H60" s="122" t="s">
        <v>4</v>
      </c>
      <c r="I60" s="233">
        <v>200</v>
      </c>
      <c r="J60" s="30">
        <v>6240.7</v>
      </c>
    </row>
    <row r="61" spans="1:10" s="193" customFormat="1" ht="34.5">
      <c r="A61" s="202" t="s">
        <v>254</v>
      </c>
      <c r="B61" s="253" t="s">
        <v>213</v>
      </c>
      <c r="C61" s="253" t="s">
        <v>2</v>
      </c>
      <c r="D61" s="253" t="s">
        <v>40</v>
      </c>
      <c r="E61" s="268" t="s">
        <v>1</v>
      </c>
      <c r="F61" s="269" t="s">
        <v>20</v>
      </c>
      <c r="G61" s="270" t="s">
        <v>5</v>
      </c>
      <c r="H61" s="271" t="s">
        <v>149</v>
      </c>
      <c r="I61" s="245"/>
      <c r="J61" s="251">
        <f>SUM(J62)</f>
        <v>0</v>
      </c>
    </row>
    <row r="62" spans="1:10" s="31" customFormat="1" ht="31.5">
      <c r="A62" s="28" t="s">
        <v>121</v>
      </c>
      <c r="B62" s="149">
        <v>914</v>
      </c>
      <c r="C62" s="29" t="s">
        <v>2</v>
      </c>
      <c r="D62" s="231" t="s">
        <v>40</v>
      </c>
      <c r="E62" s="120" t="s">
        <v>1</v>
      </c>
      <c r="F62" s="121" t="s">
        <v>20</v>
      </c>
      <c r="G62" s="219" t="s">
        <v>5</v>
      </c>
      <c r="H62" s="122" t="s">
        <v>4</v>
      </c>
      <c r="I62" s="233">
        <v>200</v>
      </c>
      <c r="J62" s="30"/>
    </row>
    <row r="63" spans="1:10" s="193" customFormat="1" ht="17.25">
      <c r="A63" s="202" t="s">
        <v>255</v>
      </c>
      <c r="B63" s="253" t="s">
        <v>213</v>
      </c>
      <c r="C63" s="253" t="s">
        <v>2</v>
      </c>
      <c r="D63" s="253" t="s">
        <v>40</v>
      </c>
      <c r="E63" s="268" t="s">
        <v>1</v>
      </c>
      <c r="F63" s="269" t="s">
        <v>20</v>
      </c>
      <c r="G63" s="270" t="s">
        <v>2</v>
      </c>
      <c r="H63" s="271" t="s">
        <v>149</v>
      </c>
      <c r="I63" s="245"/>
      <c r="J63" s="251">
        <f>SUM(J64)</f>
        <v>0</v>
      </c>
    </row>
    <row r="64" spans="1:10" s="31" customFormat="1" ht="31.5">
      <c r="A64" s="28" t="s">
        <v>121</v>
      </c>
      <c r="B64" s="149">
        <v>914</v>
      </c>
      <c r="C64" s="29" t="s">
        <v>2</v>
      </c>
      <c r="D64" s="231" t="s">
        <v>40</v>
      </c>
      <c r="E64" s="120" t="s">
        <v>1</v>
      </c>
      <c r="F64" s="121" t="s">
        <v>20</v>
      </c>
      <c r="G64" s="219" t="s">
        <v>2</v>
      </c>
      <c r="H64" s="122" t="s">
        <v>4</v>
      </c>
      <c r="I64" s="233">
        <v>200</v>
      </c>
      <c r="J64" s="30"/>
    </row>
    <row r="65" spans="1:10" s="116" customFormat="1" ht="33">
      <c r="A65" s="75" t="s">
        <v>158</v>
      </c>
      <c r="B65" s="161">
        <v>914</v>
      </c>
      <c r="C65" s="43" t="s">
        <v>2</v>
      </c>
      <c r="D65" s="45" t="s">
        <v>40</v>
      </c>
      <c r="E65" s="48" t="s">
        <v>1</v>
      </c>
      <c r="F65" s="49" t="s">
        <v>31</v>
      </c>
      <c r="G65" s="220" t="s">
        <v>143</v>
      </c>
      <c r="H65" s="50" t="s">
        <v>149</v>
      </c>
      <c r="I65" s="47"/>
      <c r="J65" s="44">
        <f>SUM(J66+J68)</f>
        <v>72.8</v>
      </c>
    </row>
    <row r="66" spans="1:10" s="194" customFormat="1" ht="34.5">
      <c r="A66" s="202" t="s">
        <v>256</v>
      </c>
      <c r="B66" s="272">
        <v>914</v>
      </c>
      <c r="C66" s="273" t="s">
        <v>2</v>
      </c>
      <c r="D66" s="274" t="s">
        <v>40</v>
      </c>
      <c r="E66" s="275" t="s">
        <v>1</v>
      </c>
      <c r="F66" s="276" t="s">
        <v>31</v>
      </c>
      <c r="G66" s="277" t="s">
        <v>1</v>
      </c>
      <c r="H66" s="278" t="s">
        <v>149</v>
      </c>
      <c r="I66" s="279"/>
      <c r="J66" s="280">
        <f>SUM(J67)</f>
        <v>9.8000000000000007</v>
      </c>
    </row>
    <row r="67" spans="1:10" s="31" customFormat="1" ht="31.5">
      <c r="A67" s="28" t="s">
        <v>122</v>
      </c>
      <c r="B67" s="149">
        <v>914</v>
      </c>
      <c r="C67" s="29" t="s">
        <v>2</v>
      </c>
      <c r="D67" s="231" t="s">
        <v>40</v>
      </c>
      <c r="E67" s="120" t="s">
        <v>1</v>
      </c>
      <c r="F67" s="121" t="s">
        <v>31</v>
      </c>
      <c r="G67" s="219" t="s">
        <v>1</v>
      </c>
      <c r="H67" s="122" t="s">
        <v>4</v>
      </c>
      <c r="I67" s="233" t="s">
        <v>60</v>
      </c>
      <c r="J67" s="30">
        <v>9.8000000000000007</v>
      </c>
    </row>
    <row r="68" spans="1:10" s="194" customFormat="1" ht="17.25">
      <c r="A68" s="202" t="s">
        <v>159</v>
      </c>
      <c r="B68" s="272">
        <v>914</v>
      </c>
      <c r="C68" s="273" t="s">
        <v>2</v>
      </c>
      <c r="D68" s="274" t="s">
        <v>40</v>
      </c>
      <c r="E68" s="275" t="s">
        <v>1</v>
      </c>
      <c r="F68" s="276" t="s">
        <v>31</v>
      </c>
      <c r="G68" s="277" t="s">
        <v>5</v>
      </c>
      <c r="H68" s="278" t="s">
        <v>149</v>
      </c>
      <c r="I68" s="279"/>
      <c r="J68" s="280">
        <f>SUM(J69)</f>
        <v>63</v>
      </c>
    </row>
    <row r="69" spans="1:10" s="31" customFormat="1" ht="31.5">
      <c r="A69" s="28" t="s">
        <v>122</v>
      </c>
      <c r="B69" s="149">
        <v>914</v>
      </c>
      <c r="C69" s="29" t="s">
        <v>2</v>
      </c>
      <c r="D69" s="231" t="s">
        <v>40</v>
      </c>
      <c r="E69" s="120" t="s">
        <v>1</v>
      </c>
      <c r="F69" s="121" t="s">
        <v>31</v>
      </c>
      <c r="G69" s="219" t="s">
        <v>5</v>
      </c>
      <c r="H69" s="122" t="s">
        <v>4</v>
      </c>
      <c r="I69" s="233" t="s">
        <v>60</v>
      </c>
      <c r="J69" s="30">
        <v>63</v>
      </c>
    </row>
    <row r="70" spans="1:10" s="126" customFormat="1" ht="18.75">
      <c r="A70" s="86" t="s">
        <v>79</v>
      </c>
      <c r="B70" s="86">
        <v>914</v>
      </c>
      <c r="C70" s="100" t="s">
        <v>7</v>
      </c>
      <c r="D70" s="411"/>
      <c r="E70" s="412"/>
      <c r="F70" s="412"/>
      <c r="G70" s="412"/>
      <c r="H70" s="413"/>
      <c r="I70" s="125"/>
      <c r="J70" s="102">
        <f>SUM(J71+J76+J81+J90)</f>
        <v>11560.1</v>
      </c>
    </row>
    <row r="71" spans="1:10" s="126" customFormat="1" ht="18.75">
      <c r="A71" s="97" t="s">
        <v>80</v>
      </c>
      <c r="B71" s="35">
        <v>914</v>
      </c>
      <c r="C71" s="92" t="s">
        <v>7</v>
      </c>
      <c r="D71" s="92" t="s">
        <v>12</v>
      </c>
      <c r="E71" s="306"/>
      <c r="F71" s="306"/>
      <c r="G71" s="306"/>
      <c r="H71" s="307"/>
      <c r="I71" s="93"/>
      <c r="J71" s="90">
        <f>SUM(J72)</f>
        <v>218.7</v>
      </c>
    </row>
    <row r="72" spans="1:10" s="310" customFormat="1" ht="33">
      <c r="A72" s="69" t="s">
        <v>322</v>
      </c>
      <c r="B72" s="154">
        <v>914</v>
      </c>
      <c r="C72" s="56" t="s">
        <v>7</v>
      </c>
      <c r="D72" s="56" t="s">
        <v>12</v>
      </c>
      <c r="E72" s="308" t="s">
        <v>323</v>
      </c>
      <c r="F72" s="308" t="s">
        <v>142</v>
      </c>
      <c r="G72" s="308" t="s">
        <v>143</v>
      </c>
      <c r="H72" s="309" t="s">
        <v>149</v>
      </c>
      <c r="I72" s="60"/>
      <c r="J72" s="61">
        <f>SUM(J73)</f>
        <v>218.7</v>
      </c>
    </row>
    <row r="73" spans="1:10" s="313" customFormat="1" ht="33">
      <c r="A73" s="75" t="s">
        <v>324</v>
      </c>
      <c r="B73" s="155">
        <v>914</v>
      </c>
      <c r="C73" s="15" t="s">
        <v>7</v>
      </c>
      <c r="D73" s="15" t="s">
        <v>12</v>
      </c>
      <c r="E73" s="311" t="s">
        <v>323</v>
      </c>
      <c r="F73" s="311" t="s">
        <v>325</v>
      </c>
      <c r="G73" s="311" t="s">
        <v>143</v>
      </c>
      <c r="H73" s="312" t="s">
        <v>149</v>
      </c>
      <c r="I73" s="19"/>
      <c r="J73" s="20">
        <f>SUM(J74)</f>
        <v>218.7</v>
      </c>
    </row>
    <row r="74" spans="1:10" s="320" customFormat="1" ht="18.75">
      <c r="A74" s="99" t="s">
        <v>326</v>
      </c>
      <c r="B74" s="314">
        <v>914</v>
      </c>
      <c r="C74" s="315" t="s">
        <v>7</v>
      </c>
      <c r="D74" s="315" t="s">
        <v>12</v>
      </c>
      <c r="E74" s="316" t="s">
        <v>323</v>
      </c>
      <c r="F74" s="316" t="s">
        <v>325</v>
      </c>
      <c r="G74" s="316" t="s">
        <v>1</v>
      </c>
      <c r="H74" s="317" t="s">
        <v>149</v>
      </c>
      <c r="I74" s="318"/>
      <c r="J74" s="319">
        <f>SUM(J75)</f>
        <v>218.7</v>
      </c>
    </row>
    <row r="75" spans="1:10" s="327" customFormat="1" ht="31.5">
      <c r="A75" s="28" t="s">
        <v>119</v>
      </c>
      <c r="B75" s="321">
        <v>914</v>
      </c>
      <c r="C75" s="322" t="s">
        <v>7</v>
      </c>
      <c r="D75" s="322" t="s">
        <v>12</v>
      </c>
      <c r="E75" s="323" t="s">
        <v>323</v>
      </c>
      <c r="F75" s="323" t="s">
        <v>325</v>
      </c>
      <c r="G75" s="323" t="s">
        <v>1</v>
      </c>
      <c r="H75" s="324" t="s">
        <v>327</v>
      </c>
      <c r="I75" s="325" t="s">
        <v>60</v>
      </c>
      <c r="J75" s="326">
        <v>218.7</v>
      </c>
    </row>
    <row r="76" spans="1:10" s="327" customFormat="1" ht="18.75">
      <c r="A76" s="97" t="s">
        <v>328</v>
      </c>
      <c r="B76" s="35">
        <v>914</v>
      </c>
      <c r="C76" s="92" t="s">
        <v>7</v>
      </c>
      <c r="D76" s="92" t="s">
        <v>17</v>
      </c>
      <c r="E76" s="306"/>
      <c r="F76" s="306"/>
      <c r="G76" s="306"/>
      <c r="H76" s="307"/>
      <c r="I76" s="93"/>
      <c r="J76" s="90">
        <f>SUM(J77)</f>
        <v>2252.6</v>
      </c>
    </row>
    <row r="77" spans="1:10" s="126" customFormat="1" ht="33">
      <c r="A77" s="69" t="s">
        <v>160</v>
      </c>
      <c r="B77" s="18">
        <v>914</v>
      </c>
      <c r="C77" s="56" t="s">
        <v>7</v>
      </c>
      <c r="D77" s="66" t="s">
        <v>17</v>
      </c>
      <c r="E77" s="79" t="s">
        <v>32</v>
      </c>
      <c r="F77" s="80" t="s">
        <v>142</v>
      </c>
      <c r="G77" s="214" t="s">
        <v>143</v>
      </c>
      <c r="H77" s="67" t="s">
        <v>149</v>
      </c>
      <c r="I77" s="67"/>
      <c r="J77" s="61">
        <f>SUM(J78)</f>
        <v>2252.6</v>
      </c>
    </row>
    <row r="78" spans="1:10" s="126" customFormat="1" ht="33">
      <c r="A78" s="75" t="s">
        <v>307</v>
      </c>
      <c r="B78" s="153">
        <v>914</v>
      </c>
      <c r="C78" s="15" t="s">
        <v>7</v>
      </c>
      <c r="D78" s="63" t="s">
        <v>17</v>
      </c>
      <c r="E78" s="34" t="s">
        <v>32</v>
      </c>
      <c r="F78" s="81" t="s">
        <v>20</v>
      </c>
      <c r="G78" s="215" t="s">
        <v>143</v>
      </c>
      <c r="H78" s="64" t="s">
        <v>149</v>
      </c>
      <c r="I78" s="64"/>
      <c r="J78" s="20">
        <f>SUM(J79)</f>
        <v>2252.6</v>
      </c>
    </row>
    <row r="79" spans="1:10" s="126" customFormat="1" ht="39">
      <c r="A79" s="207" t="s">
        <v>308</v>
      </c>
      <c r="B79" s="281">
        <v>914</v>
      </c>
      <c r="C79" s="253" t="s">
        <v>7</v>
      </c>
      <c r="D79" s="265" t="s">
        <v>17</v>
      </c>
      <c r="E79" s="258" t="s">
        <v>32</v>
      </c>
      <c r="F79" s="266" t="s">
        <v>20</v>
      </c>
      <c r="G79" s="267" t="s">
        <v>1</v>
      </c>
      <c r="H79" s="263" t="s">
        <v>149</v>
      </c>
      <c r="I79" s="263"/>
      <c r="J79" s="251">
        <f>SUM(J80)</f>
        <v>2252.6</v>
      </c>
    </row>
    <row r="80" spans="1:10" s="126" customFormat="1" ht="33">
      <c r="A80" s="208" t="s">
        <v>309</v>
      </c>
      <c r="B80" s="149">
        <v>914</v>
      </c>
      <c r="C80" s="29" t="s">
        <v>7</v>
      </c>
      <c r="D80" s="231" t="s">
        <v>17</v>
      </c>
      <c r="E80" s="231" t="s">
        <v>32</v>
      </c>
      <c r="F80" s="232" t="s">
        <v>20</v>
      </c>
      <c r="G80" s="213" t="s">
        <v>1</v>
      </c>
      <c r="H80" s="233" t="s">
        <v>306</v>
      </c>
      <c r="I80" s="233" t="s">
        <v>60</v>
      </c>
      <c r="J80" s="30">
        <v>2252.6</v>
      </c>
    </row>
    <row r="81" spans="1:10" s="91" customFormat="1" ht="18.75">
      <c r="A81" s="97" t="s">
        <v>81</v>
      </c>
      <c r="B81" s="35">
        <v>914</v>
      </c>
      <c r="C81" s="92" t="s">
        <v>7</v>
      </c>
      <c r="D81" s="92" t="s">
        <v>19</v>
      </c>
      <c r="E81" s="414"/>
      <c r="F81" s="415"/>
      <c r="G81" s="415"/>
      <c r="H81" s="416"/>
      <c r="I81" s="93"/>
      <c r="J81" s="90">
        <f>SUM(J82)</f>
        <v>8758.8000000000011</v>
      </c>
    </row>
    <row r="82" spans="1:10" s="129" customFormat="1" ht="33">
      <c r="A82" s="69" t="s">
        <v>160</v>
      </c>
      <c r="B82" s="18">
        <v>914</v>
      </c>
      <c r="C82" s="56" t="s">
        <v>7</v>
      </c>
      <c r="D82" s="66" t="s">
        <v>19</v>
      </c>
      <c r="E82" s="79" t="s">
        <v>32</v>
      </c>
      <c r="F82" s="80" t="s">
        <v>142</v>
      </c>
      <c r="G82" s="214" t="s">
        <v>143</v>
      </c>
      <c r="H82" s="67" t="s">
        <v>149</v>
      </c>
      <c r="I82" s="67"/>
      <c r="J82" s="61">
        <f>SUM(J83)</f>
        <v>8758.8000000000011</v>
      </c>
    </row>
    <row r="83" spans="1:10" s="127" customFormat="1" ht="33">
      <c r="A83" s="75" t="s">
        <v>161</v>
      </c>
      <c r="B83" s="153">
        <v>914</v>
      </c>
      <c r="C83" s="15" t="s">
        <v>7</v>
      </c>
      <c r="D83" s="63" t="s">
        <v>19</v>
      </c>
      <c r="E83" s="34" t="s">
        <v>32</v>
      </c>
      <c r="F83" s="81" t="s">
        <v>31</v>
      </c>
      <c r="G83" s="215" t="s">
        <v>143</v>
      </c>
      <c r="H83" s="64" t="s">
        <v>149</v>
      </c>
      <c r="I83" s="64"/>
      <c r="J83" s="20">
        <f>SUM(J84+J86+J88)</f>
        <v>8758.8000000000011</v>
      </c>
    </row>
    <row r="84" spans="1:10" s="195" customFormat="1" ht="18.75">
      <c r="A84" s="99" t="s">
        <v>366</v>
      </c>
      <c r="B84" s="281">
        <v>914</v>
      </c>
      <c r="C84" s="253" t="s">
        <v>7</v>
      </c>
      <c r="D84" s="265" t="s">
        <v>19</v>
      </c>
      <c r="E84" s="258" t="s">
        <v>32</v>
      </c>
      <c r="F84" s="266" t="s">
        <v>31</v>
      </c>
      <c r="G84" s="267" t="s">
        <v>1</v>
      </c>
      <c r="H84" s="263" t="s">
        <v>149</v>
      </c>
      <c r="I84" s="263"/>
      <c r="J84" s="251">
        <f>SUM(J85)</f>
        <v>84.1</v>
      </c>
    </row>
    <row r="85" spans="1:10" s="31" customFormat="1" ht="31.5">
      <c r="A85" s="28" t="s">
        <v>123</v>
      </c>
      <c r="B85" s="149">
        <v>914</v>
      </c>
      <c r="C85" s="29" t="s">
        <v>7</v>
      </c>
      <c r="D85" s="231" t="s">
        <v>19</v>
      </c>
      <c r="E85" s="231" t="s">
        <v>32</v>
      </c>
      <c r="F85" s="232" t="s">
        <v>31</v>
      </c>
      <c r="G85" s="213" t="s">
        <v>1</v>
      </c>
      <c r="H85" s="233" t="s">
        <v>33</v>
      </c>
      <c r="I85" s="233" t="s">
        <v>60</v>
      </c>
      <c r="J85" s="30">
        <v>84.1</v>
      </c>
    </row>
    <row r="86" spans="1:10" s="195" customFormat="1" ht="34.5">
      <c r="A86" s="99" t="s">
        <v>257</v>
      </c>
      <c r="B86" s="281">
        <v>914</v>
      </c>
      <c r="C86" s="253" t="s">
        <v>7</v>
      </c>
      <c r="D86" s="265" t="s">
        <v>19</v>
      </c>
      <c r="E86" s="258" t="s">
        <v>32</v>
      </c>
      <c r="F86" s="266" t="s">
        <v>31</v>
      </c>
      <c r="G86" s="267" t="s">
        <v>5</v>
      </c>
      <c r="H86" s="263" t="s">
        <v>149</v>
      </c>
      <c r="I86" s="263"/>
      <c r="J86" s="251">
        <f>SUM(J87)</f>
        <v>8631.7000000000007</v>
      </c>
    </row>
    <row r="87" spans="1:10" s="31" customFormat="1" ht="31.5">
      <c r="A87" s="28" t="s">
        <v>123</v>
      </c>
      <c r="B87" s="149">
        <v>914</v>
      </c>
      <c r="C87" s="29" t="s">
        <v>7</v>
      </c>
      <c r="D87" s="384" t="s">
        <v>19</v>
      </c>
      <c r="E87" s="384" t="s">
        <v>32</v>
      </c>
      <c r="F87" s="385" t="s">
        <v>31</v>
      </c>
      <c r="G87" s="213" t="s">
        <v>5</v>
      </c>
      <c r="H87" s="386" t="s">
        <v>33</v>
      </c>
      <c r="I87" s="386" t="s">
        <v>60</v>
      </c>
      <c r="J87" s="30">
        <v>8631.7000000000007</v>
      </c>
    </row>
    <row r="88" spans="1:10" s="195" customFormat="1" ht="34.5">
      <c r="A88" s="202" t="s">
        <v>258</v>
      </c>
      <c r="B88" s="281">
        <v>914</v>
      </c>
      <c r="C88" s="253" t="s">
        <v>7</v>
      </c>
      <c r="D88" s="265" t="s">
        <v>19</v>
      </c>
      <c r="E88" s="258" t="s">
        <v>32</v>
      </c>
      <c r="F88" s="266" t="s">
        <v>31</v>
      </c>
      <c r="G88" s="267" t="s">
        <v>2</v>
      </c>
      <c r="H88" s="263" t="s">
        <v>149</v>
      </c>
      <c r="I88" s="263"/>
      <c r="J88" s="251">
        <f>SUM(J89)</f>
        <v>43</v>
      </c>
    </row>
    <row r="89" spans="1:10" s="31" customFormat="1" ht="31.5">
      <c r="A89" s="28" t="s">
        <v>292</v>
      </c>
      <c r="B89" s="149">
        <v>914</v>
      </c>
      <c r="C89" s="29" t="s">
        <v>7</v>
      </c>
      <c r="D89" s="231" t="s">
        <v>19</v>
      </c>
      <c r="E89" s="231" t="s">
        <v>32</v>
      </c>
      <c r="F89" s="232" t="s">
        <v>31</v>
      </c>
      <c r="G89" s="213" t="s">
        <v>2</v>
      </c>
      <c r="H89" s="233" t="s">
        <v>259</v>
      </c>
      <c r="I89" s="233" t="s">
        <v>64</v>
      </c>
      <c r="J89" s="30">
        <v>43</v>
      </c>
    </row>
    <row r="90" spans="1:10" s="91" customFormat="1" ht="18.75">
      <c r="A90" s="97" t="s">
        <v>82</v>
      </c>
      <c r="B90" s="35">
        <v>914</v>
      </c>
      <c r="C90" s="92" t="s">
        <v>7</v>
      </c>
      <c r="D90" s="92" t="s">
        <v>37</v>
      </c>
      <c r="E90" s="414"/>
      <c r="F90" s="415"/>
      <c r="G90" s="415"/>
      <c r="H90" s="416"/>
      <c r="I90" s="93"/>
      <c r="J90" s="90">
        <f>SUM(J92)</f>
        <v>330</v>
      </c>
    </row>
    <row r="91" spans="1:10" s="129" customFormat="1" ht="33">
      <c r="A91" s="69" t="s">
        <v>162</v>
      </c>
      <c r="B91" s="18">
        <v>914</v>
      </c>
      <c r="C91" s="56" t="s">
        <v>7</v>
      </c>
      <c r="D91" s="66" t="s">
        <v>37</v>
      </c>
      <c r="E91" s="79" t="s">
        <v>7</v>
      </c>
      <c r="F91" s="80" t="s">
        <v>142</v>
      </c>
      <c r="G91" s="214" t="s">
        <v>143</v>
      </c>
      <c r="H91" s="67" t="s">
        <v>149</v>
      </c>
      <c r="I91" s="67"/>
      <c r="J91" s="61">
        <f>SUM(J92)</f>
        <v>330</v>
      </c>
    </row>
    <row r="92" spans="1:10" s="127" customFormat="1" ht="18.75">
      <c r="A92" s="75" t="s">
        <v>163</v>
      </c>
      <c r="B92" s="153">
        <v>914</v>
      </c>
      <c r="C92" s="15" t="s">
        <v>7</v>
      </c>
      <c r="D92" s="63" t="s">
        <v>37</v>
      </c>
      <c r="E92" s="34" t="s">
        <v>7</v>
      </c>
      <c r="F92" s="81" t="s">
        <v>20</v>
      </c>
      <c r="G92" s="215" t="s">
        <v>143</v>
      </c>
      <c r="H92" s="64" t="s">
        <v>149</v>
      </c>
      <c r="I92" s="64"/>
      <c r="J92" s="20">
        <f>SUM(J93)</f>
        <v>330</v>
      </c>
    </row>
    <row r="93" spans="1:10" s="195" customFormat="1" ht="34.5">
      <c r="A93" s="99" t="s">
        <v>164</v>
      </c>
      <c r="B93" s="281">
        <v>914</v>
      </c>
      <c r="C93" s="253" t="s">
        <v>7</v>
      </c>
      <c r="D93" s="265" t="s">
        <v>37</v>
      </c>
      <c r="E93" s="258" t="s">
        <v>7</v>
      </c>
      <c r="F93" s="266" t="s">
        <v>20</v>
      </c>
      <c r="G93" s="267" t="s">
        <v>1</v>
      </c>
      <c r="H93" s="263" t="s">
        <v>149</v>
      </c>
      <c r="I93" s="263"/>
      <c r="J93" s="251">
        <f>SUM(J94)</f>
        <v>330</v>
      </c>
    </row>
    <row r="94" spans="1:10" s="31" customFormat="1" ht="31.5">
      <c r="A94" s="28" t="s">
        <v>239</v>
      </c>
      <c r="B94" s="149">
        <v>914</v>
      </c>
      <c r="C94" s="29" t="s">
        <v>7</v>
      </c>
      <c r="D94" s="231" t="s">
        <v>37</v>
      </c>
      <c r="E94" s="120" t="s">
        <v>7</v>
      </c>
      <c r="F94" s="121" t="s">
        <v>20</v>
      </c>
      <c r="G94" s="219" t="s">
        <v>1</v>
      </c>
      <c r="H94" s="122" t="s">
        <v>26</v>
      </c>
      <c r="I94" s="233" t="s">
        <v>62</v>
      </c>
      <c r="J94" s="30">
        <v>330</v>
      </c>
    </row>
    <row r="95" spans="1:10" s="126" customFormat="1" ht="18.75">
      <c r="A95" s="86" t="s">
        <v>83</v>
      </c>
      <c r="B95" s="130">
        <v>914</v>
      </c>
      <c r="C95" s="229" t="s">
        <v>12</v>
      </c>
      <c r="D95" s="411"/>
      <c r="E95" s="412"/>
      <c r="F95" s="412"/>
      <c r="G95" s="412"/>
      <c r="H95" s="413"/>
      <c r="I95" s="125"/>
      <c r="J95" s="102">
        <f>SUM(J96)</f>
        <v>39438</v>
      </c>
    </row>
    <row r="96" spans="1:10" s="91" customFormat="1" ht="18.75">
      <c r="A96" s="98" t="s">
        <v>84</v>
      </c>
      <c r="B96" s="143">
        <v>914</v>
      </c>
      <c r="C96" s="96" t="s">
        <v>12</v>
      </c>
      <c r="D96" s="92" t="s">
        <v>12</v>
      </c>
      <c r="E96" s="414"/>
      <c r="F96" s="415"/>
      <c r="G96" s="415"/>
      <c r="H96" s="416"/>
      <c r="I96" s="93"/>
      <c r="J96" s="90">
        <f>SUM(J97+J106)</f>
        <v>39438</v>
      </c>
    </row>
    <row r="97" spans="1:10" s="51" customFormat="1" ht="49.5">
      <c r="A97" s="69" t="s">
        <v>165</v>
      </c>
      <c r="B97" s="157">
        <v>914</v>
      </c>
      <c r="C97" s="65" t="s">
        <v>12</v>
      </c>
      <c r="D97" s="66" t="s">
        <v>12</v>
      </c>
      <c r="E97" s="79" t="s">
        <v>17</v>
      </c>
      <c r="F97" s="80" t="s">
        <v>142</v>
      </c>
      <c r="G97" s="214" t="s">
        <v>143</v>
      </c>
      <c r="H97" s="67" t="s">
        <v>149</v>
      </c>
      <c r="I97" s="67"/>
      <c r="J97" s="61">
        <f>SUM(J98)</f>
        <v>33174.300000000003</v>
      </c>
    </row>
    <row r="98" spans="1:10" s="51" customFormat="1" ht="17.25">
      <c r="A98" s="75" t="s">
        <v>166</v>
      </c>
      <c r="B98" s="23">
        <v>914</v>
      </c>
      <c r="C98" s="22" t="s">
        <v>12</v>
      </c>
      <c r="D98" s="63" t="s">
        <v>12</v>
      </c>
      <c r="E98" s="34" t="s">
        <v>17</v>
      </c>
      <c r="F98" s="81" t="s">
        <v>31</v>
      </c>
      <c r="G98" s="215" t="s">
        <v>143</v>
      </c>
      <c r="H98" s="64" t="s">
        <v>149</v>
      </c>
      <c r="I98" s="64"/>
      <c r="J98" s="20">
        <f>SUM(J99)</f>
        <v>33174.300000000003</v>
      </c>
    </row>
    <row r="99" spans="1:10" s="62" customFormat="1" ht="17.25">
      <c r="A99" s="99" t="s">
        <v>167</v>
      </c>
      <c r="B99" s="282">
        <v>914</v>
      </c>
      <c r="C99" s="245" t="s">
        <v>12</v>
      </c>
      <c r="D99" s="258" t="s">
        <v>12</v>
      </c>
      <c r="E99" s="258" t="s">
        <v>17</v>
      </c>
      <c r="F99" s="266" t="s">
        <v>31</v>
      </c>
      <c r="G99" s="267" t="s">
        <v>3</v>
      </c>
      <c r="H99" s="263" t="s">
        <v>149</v>
      </c>
      <c r="I99" s="263"/>
      <c r="J99" s="251">
        <f>SUM(J100:J105)</f>
        <v>33174.300000000003</v>
      </c>
    </row>
    <row r="100" spans="1:10" s="31" customFormat="1" ht="47.25">
      <c r="A100" s="28" t="s">
        <v>391</v>
      </c>
      <c r="B100" s="203">
        <v>914</v>
      </c>
      <c r="C100" s="29" t="s">
        <v>12</v>
      </c>
      <c r="D100" s="330" t="s">
        <v>12</v>
      </c>
      <c r="E100" s="330" t="s">
        <v>17</v>
      </c>
      <c r="F100" s="331" t="s">
        <v>31</v>
      </c>
      <c r="G100" s="213" t="s">
        <v>3</v>
      </c>
      <c r="H100" s="345" t="s">
        <v>340</v>
      </c>
      <c r="I100" s="332" t="s">
        <v>64</v>
      </c>
      <c r="J100" s="30">
        <v>2225.1</v>
      </c>
    </row>
    <row r="101" spans="1:10" s="31" customFormat="1" ht="47.25">
      <c r="A101" s="28" t="s">
        <v>429</v>
      </c>
      <c r="B101" s="203">
        <v>914</v>
      </c>
      <c r="C101" s="29" t="s">
        <v>12</v>
      </c>
      <c r="D101" s="384" t="s">
        <v>12</v>
      </c>
      <c r="E101" s="384" t="s">
        <v>17</v>
      </c>
      <c r="F101" s="385" t="s">
        <v>31</v>
      </c>
      <c r="G101" s="213" t="s">
        <v>3</v>
      </c>
      <c r="H101" s="386" t="s">
        <v>340</v>
      </c>
      <c r="I101" s="386" t="s">
        <v>64</v>
      </c>
      <c r="J101" s="30">
        <v>1240.9000000000001</v>
      </c>
    </row>
    <row r="102" spans="1:10" s="31" customFormat="1" ht="47.25">
      <c r="A102" s="28" t="s">
        <v>365</v>
      </c>
      <c r="B102" s="203">
        <v>914</v>
      </c>
      <c r="C102" s="29" t="s">
        <v>12</v>
      </c>
      <c r="D102" s="343" t="s">
        <v>12</v>
      </c>
      <c r="E102" s="343" t="s">
        <v>17</v>
      </c>
      <c r="F102" s="344" t="s">
        <v>31</v>
      </c>
      <c r="G102" s="213" t="s">
        <v>3</v>
      </c>
      <c r="H102" s="345" t="s">
        <v>340</v>
      </c>
      <c r="I102" s="345" t="s">
        <v>64</v>
      </c>
      <c r="J102" s="30">
        <v>1263.4000000000001</v>
      </c>
    </row>
    <row r="103" spans="1:10" s="31" customFormat="1" ht="31.5">
      <c r="A103" s="28" t="s">
        <v>430</v>
      </c>
      <c r="B103" s="203">
        <v>914</v>
      </c>
      <c r="C103" s="29" t="s">
        <v>12</v>
      </c>
      <c r="D103" s="384" t="s">
        <v>12</v>
      </c>
      <c r="E103" s="384" t="s">
        <v>17</v>
      </c>
      <c r="F103" s="385" t="s">
        <v>31</v>
      </c>
      <c r="G103" s="213" t="s">
        <v>3</v>
      </c>
      <c r="H103" s="386" t="s">
        <v>410</v>
      </c>
      <c r="I103" s="386" t="s">
        <v>64</v>
      </c>
      <c r="J103" s="30">
        <v>10652</v>
      </c>
    </row>
    <row r="104" spans="1:10" s="31" customFormat="1" ht="31.5">
      <c r="A104" s="28" t="s">
        <v>431</v>
      </c>
      <c r="B104" s="203">
        <v>914</v>
      </c>
      <c r="C104" s="29" t="s">
        <v>12</v>
      </c>
      <c r="D104" s="384" t="s">
        <v>12</v>
      </c>
      <c r="E104" s="384" t="s">
        <v>17</v>
      </c>
      <c r="F104" s="385" t="s">
        <v>31</v>
      </c>
      <c r="G104" s="213" t="s">
        <v>3</v>
      </c>
      <c r="H104" s="386" t="s">
        <v>410</v>
      </c>
      <c r="I104" s="386" t="s">
        <v>64</v>
      </c>
      <c r="J104" s="30">
        <v>4553.1000000000004</v>
      </c>
    </row>
    <row r="105" spans="1:10" s="31" customFormat="1" ht="31.5">
      <c r="A105" s="28" t="s">
        <v>260</v>
      </c>
      <c r="B105" s="203">
        <v>914</v>
      </c>
      <c r="C105" s="29" t="s">
        <v>12</v>
      </c>
      <c r="D105" s="231" t="s">
        <v>12</v>
      </c>
      <c r="E105" s="231" t="s">
        <v>17</v>
      </c>
      <c r="F105" s="232" t="s">
        <v>31</v>
      </c>
      <c r="G105" s="213" t="s">
        <v>3</v>
      </c>
      <c r="H105" s="233" t="s">
        <v>29</v>
      </c>
      <c r="I105" s="233" t="s">
        <v>64</v>
      </c>
      <c r="J105" s="30">
        <v>13239.8</v>
      </c>
    </row>
    <row r="106" spans="1:10" s="51" customFormat="1" ht="49.5">
      <c r="A106" s="69" t="s">
        <v>305</v>
      </c>
      <c r="B106" s="157">
        <v>914</v>
      </c>
      <c r="C106" s="65" t="s">
        <v>12</v>
      </c>
      <c r="D106" s="66" t="s">
        <v>12</v>
      </c>
      <c r="E106" s="79" t="s">
        <v>52</v>
      </c>
      <c r="F106" s="80" t="s">
        <v>142</v>
      </c>
      <c r="G106" s="214" t="s">
        <v>143</v>
      </c>
      <c r="H106" s="67" t="s">
        <v>149</v>
      </c>
      <c r="I106" s="67"/>
      <c r="J106" s="61">
        <f>SUM(J107)</f>
        <v>6263.7</v>
      </c>
    </row>
    <row r="107" spans="1:10" s="51" customFormat="1" ht="17.25">
      <c r="A107" s="75" t="s">
        <v>367</v>
      </c>
      <c r="B107" s="23">
        <v>914</v>
      </c>
      <c r="C107" s="22" t="s">
        <v>12</v>
      </c>
      <c r="D107" s="63" t="s">
        <v>12</v>
      </c>
      <c r="E107" s="34" t="s">
        <v>52</v>
      </c>
      <c r="F107" s="81" t="s">
        <v>31</v>
      </c>
      <c r="G107" s="215" t="s">
        <v>143</v>
      </c>
      <c r="H107" s="64" t="s">
        <v>149</v>
      </c>
      <c r="I107" s="64"/>
      <c r="J107" s="20">
        <f>SUM(J108)</f>
        <v>6263.7</v>
      </c>
    </row>
    <row r="108" spans="1:10" s="62" customFormat="1" ht="17.25">
      <c r="A108" s="99" t="s">
        <v>318</v>
      </c>
      <c r="B108" s="282">
        <v>914</v>
      </c>
      <c r="C108" s="245" t="s">
        <v>12</v>
      </c>
      <c r="D108" s="258" t="s">
        <v>12</v>
      </c>
      <c r="E108" s="258" t="s">
        <v>52</v>
      </c>
      <c r="F108" s="266" t="s">
        <v>31</v>
      </c>
      <c r="G108" s="267" t="s">
        <v>1</v>
      </c>
      <c r="H108" s="263" t="s">
        <v>149</v>
      </c>
      <c r="I108" s="263"/>
      <c r="J108" s="251">
        <f>SUM(J109:J109)</f>
        <v>6263.7</v>
      </c>
    </row>
    <row r="109" spans="1:10" s="31" customFormat="1" ht="31.5">
      <c r="A109" s="28" t="s">
        <v>260</v>
      </c>
      <c r="B109" s="203">
        <v>914</v>
      </c>
      <c r="C109" s="29" t="s">
        <v>12</v>
      </c>
      <c r="D109" s="231" t="s">
        <v>12</v>
      </c>
      <c r="E109" s="231" t="s">
        <v>52</v>
      </c>
      <c r="F109" s="232" t="s">
        <v>31</v>
      </c>
      <c r="G109" s="213" t="s">
        <v>1</v>
      </c>
      <c r="H109" s="233" t="s">
        <v>29</v>
      </c>
      <c r="I109" s="233" t="s">
        <v>64</v>
      </c>
      <c r="J109" s="30">
        <v>6263.7</v>
      </c>
    </row>
    <row r="110" spans="1:10" s="126" customFormat="1" ht="18.75">
      <c r="A110" s="86" t="s">
        <v>85</v>
      </c>
      <c r="B110" s="86">
        <v>914</v>
      </c>
      <c r="C110" s="100" t="s">
        <v>15</v>
      </c>
      <c r="D110" s="411"/>
      <c r="E110" s="412"/>
      <c r="F110" s="412"/>
      <c r="G110" s="412"/>
      <c r="H110" s="413"/>
      <c r="I110" s="125"/>
      <c r="J110" s="102">
        <f>SUM(J111+J119)</f>
        <v>64944.9</v>
      </c>
    </row>
    <row r="111" spans="1:10" s="123" customFormat="1" ht="18.75">
      <c r="A111" s="97" t="s">
        <v>301</v>
      </c>
      <c r="B111" s="35">
        <v>914</v>
      </c>
      <c r="C111" s="92" t="s">
        <v>15</v>
      </c>
      <c r="D111" s="92" t="s">
        <v>2</v>
      </c>
      <c r="E111" s="392"/>
      <c r="F111" s="393"/>
      <c r="G111" s="393"/>
      <c r="H111" s="394"/>
      <c r="I111" s="93"/>
      <c r="J111" s="90">
        <f>SUM(J112)</f>
        <v>47202.400000000001</v>
      </c>
    </row>
    <row r="112" spans="1:10" s="136" customFormat="1" ht="33">
      <c r="A112" s="69" t="s">
        <v>176</v>
      </c>
      <c r="B112" s="147">
        <v>914</v>
      </c>
      <c r="C112" s="70" t="s">
        <v>15</v>
      </c>
      <c r="D112" s="79" t="s">
        <v>2</v>
      </c>
      <c r="E112" s="71" t="s">
        <v>34</v>
      </c>
      <c r="F112" s="72" t="s">
        <v>142</v>
      </c>
      <c r="G112" s="211" t="s">
        <v>143</v>
      </c>
      <c r="H112" s="73" t="s">
        <v>149</v>
      </c>
      <c r="I112" s="67"/>
      <c r="J112" s="61">
        <f>SUM(J113)</f>
        <v>47202.400000000001</v>
      </c>
    </row>
    <row r="113" spans="1:10" s="27" customFormat="1" ht="17.25">
      <c r="A113" s="75" t="s">
        <v>177</v>
      </c>
      <c r="B113" s="148">
        <v>914</v>
      </c>
      <c r="C113" s="16" t="s">
        <v>15</v>
      </c>
      <c r="D113" s="34" t="s">
        <v>2</v>
      </c>
      <c r="E113" s="76" t="s">
        <v>34</v>
      </c>
      <c r="F113" s="77" t="s">
        <v>35</v>
      </c>
      <c r="G113" s="212" t="s">
        <v>143</v>
      </c>
      <c r="H113" s="78" t="s">
        <v>149</v>
      </c>
      <c r="I113" s="64"/>
      <c r="J113" s="20">
        <f>SUM(J114)</f>
        <v>47202.400000000001</v>
      </c>
    </row>
    <row r="114" spans="1:10" s="192" customFormat="1" ht="34.5">
      <c r="A114" s="99" t="s">
        <v>178</v>
      </c>
      <c r="B114" s="244">
        <v>914</v>
      </c>
      <c r="C114" s="245" t="s">
        <v>15</v>
      </c>
      <c r="D114" s="258" t="s">
        <v>2</v>
      </c>
      <c r="E114" s="283" t="s">
        <v>34</v>
      </c>
      <c r="F114" s="284" t="s">
        <v>35</v>
      </c>
      <c r="G114" s="285" t="s">
        <v>1</v>
      </c>
      <c r="H114" s="286" t="s">
        <v>149</v>
      </c>
      <c r="I114" s="263"/>
      <c r="J114" s="251">
        <f>SUM(J115:J118)</f>
        <v>47202.400000000001</v>
      </c>
    </row>
    <row r="115" spans="1:10" s="31" customFormat="1" ht="47.25">
      <c r="A115" s="28" t="s">
        <v>252</v>
      </c>
      <c r="B115" s="149">
        <v>914</v>
      </c>
      <c r="C115" s="29" t="s">
        <v>15</v>
      </c>
      <c r="D115" s="231" t="s">
        <v>2</v>
      </c>
      <c r="E115" s="231" t="s">
        <v>34</v>
      </c>
      <c r="F115" s="232" t="s">
        <v>35</v>
      </c>
      <c r="G115" s="213" t="s">
        <v>1</v>
      </c>
      <c r="H115" s="233" t="s">
        <v>6</v>
      </c>
      <c r="I115" s="233" t="s">
        <v>61</v>
      </c>
      <c r="J115" s="30">
        <v>35517.800000000003</v>
      </c>
    </row>
    <row r="116" spans="1:10" s="31" customFormat="1" ht="31.5">
      <c r="A116" s="28" t="s">
        <v>119</v>
      </c>
      <c r="B116" s="149">
        <v>914</v>
      </c>
      <c r="C116" s="29" t="s">
        <v>15</v>
      </c>
      <c r="D116" s="231" t="s">
        <v>2</v>
      </c>
      <c r="E116" s="231" t="s">
        <v>34</v>
      </c>
      <c r="F116" s="232" t="s">
        <v>35</v>
      </c>
      <c r="G116" s="213" t="s">
        <v>1</v>
      </c>
      <c r="H116" s="233" t="s">
        <v>6</v>
      </c>
      <c r="I116" s="233" t="s">
        <v>60</v>
      </c>
      <c r="J116" s="30">
        <v>11224</v>
      </c>
    </row>
    <row r="117" spans="1:10" s="31" customFormat="1" ht="31.5">
      <c r="A117" s="28" t="s">
        <v>261</v>
      </c>
      <c r="B117" s="149">
        <v>914</v>
      </c>
      <c r="C117" s="29" t="s">
        <v>15</v>
      </c>
      <c r="D117" s="231" t="s">
        <v>2</v>
      </c>
      <c r="E117" s="231" t="s">
        <v>34</v>
      </c>
      <c r="F117" s="232" t="s">
        <v>35</v>
      </c>
      <c r="G117" s="213" t="s">
        <v>1</v>
      </c>
      <c r="H117" s="233" t="s">
        <v>6</v>
      </c>
      <c r="I117" s="233" t="s">
        <v>62</v>
      </c>
      <c r="J117" s="30">
        <v>175.6</v>
      </c>
    </row>
    <row r="118" spans="1:10" s="31" customFormat="1" ht="31.5">
      <c r="A118" s="32" t="s">
        <v>445</v>
      </c>
      <c r="B118" s="149">
        <v>914</v>
      </c>
      <c r="C118" s="29" t="s">
        <v>15</v>
      </c>
      <c r="D118" s="384" t="s">
        <v>2</v>
      </c>
      <c r="E118" s="384" t="s">
        <v>34</v>
      </c>
      <c r="F118" s="385" t="s">
        <v>35</v>
      </c>
      <c r="G118" s="213" t="s">
        <v>1</v>
      </c>
      <c r="H118" s="386" t="s">
        <v>397</v>
      </c>
      <c r="I118" s="386" t="s">
        <v>60</v>
      </c>
      <c r="J118" s="30">
        <v>285</v>
      </c>
    </row>
    <row r="119" spans="1:10" s="91" customFormat="1" ht="18.75">
      <c r="A119" s="98" t="s">
        <v>89</v>
      </c>
      <c r="B119" s="35">
        <v>914</v>
      </c>
      <c r="C119" s="92" t="s">
        <v>15</v>
      </c>
      <c r="D119" s="92" t="s">
        <v>19</v>
      </c>
      <c r="E119" s="392"/>
      <c r="F119" s="393"/>
      <c r="G119" s="393"/>
      <c r="H119" s="394"/>
      <c r="I119" s="93"/>
      <c r="J119" s="90">
        <f>SUM(J120)</f>
        <v>17742.5</v>
      </c>
    </row>
    <row r="120" spans="1:10" s="136" customFormat="1" ht="17.25">
      <c r="A120" s="69" t="s">
        <v>168</v>
      </c>
      <c r="B120" s="154">
        <v>914</v>
      </c>
      <c r="C120" s="56" t="s">
        <v>15</v>
      </c>
      <c r="D120" s="66" t="s">
        <v>19</v>
      </c>
      <c r="E120" s="71" t="s">
        <v>5</v>
      </c>
      <c r="F120" s="72" t="s">
        <v>142</v>
      </c>
      <c r="G120" s="211" t="s">
        <v>143</v>
      </c>
      <c r="H120" s="73" t="s">
        <v>149</v>
      </c>
      <c r="I120" s="67"/>
      <c r="J120" s="61">
        <f>SUM(J121)</f>
        <v>17742.5</v>
      </c>
    </row>
    <row r="121" spans="1:10" s="27" customFormat="1" ht="17.25">
      <c r="A121" s="75" t="s">
        <v>186</v>
      </c>
      <c r="B121" s="148">
        <v>914</v>
      </c>
      <c r="C121" s="16" t="s">
        <v>15</v>
      </c>
      <c r="D121" s="34" t="s">
        <v>19</v>
      </c>
      <c r="E121" s="76" t="s">
        <v>5</v>
      </c>
      <c r="F121" s="77" t="s">
        <v>188</v>
      </c>
      <c r="G121" s="212" t="s">
        <v>143</v>
      </c>
      <c r="H121" s="78" t="s">
        <v>149</v>
      </c>
      <c r="I121" s="64"/>
      <c r="J121" s="20">
        <f>SUM(J122)</f>
        <v>17742.5</v>
      </c>
    </row>
    <row r="122" spans="1:10" s="192" customFormat="1" ht="34.5">
      <c r="A122" s="99" t="s">
        <v>187</v>
      </c>
      <c r="B122" s="244">
        <v>914</v>
      </c>
      <c r="C122" s="245" t="s">
        <v>15</v>
      </c>
      <c r="D122" s="258" t="s">
        <v>19</v>
      </c>
      <c r="E122" s="283" t="s">
        <v>5</v>
      </c>
      <c r="F122" s="284" t="s">
        <v>188</v>
      </c>
      <c r="G122" s="285" t="s">
        <v>5</v>
      </c>
      <c r="H122" s="286" t="s">
        <v>149</v>
      </c>
      <c r="I122" s="263"/>
      <c r="J122" s="251">
        <f>SUM(J123:J125)</f>
        <v>17742.5</v>
      </c>
    </row>
    <row r="123" spans="1:10" s="31" customFormat="1" ht="31.5">
      <c r="A123" s="181" t="s">
        <v>428</v>
      </c>
      <c r="B123" s="149">
        <v>914</v>
      </c>
      <c r="C123" s="29" t="s">
        <v>15</v>
      </c>
      <c r="D123" s="355" t="s">
        <v>19</v>
      </c>
      <c r="E123" s="120" t="s">
        <v>5</v>
      </c>
      <c r="F123" s="121">
        <v>6</v>
      </c>
      <c r="G123" s="219" t="s">
        <v>5</v>
      </c>
      <c r="H123" s="122" t="s">
        <v>410</v>
      </c>
      <c r="I123" s="357" t="s">
        <v>64</v>
      </c>
      <c r="J123" s="30">
        <v>12447.7</v>
      </c>
    </row>
    <row r="124" spans="1:10" s="31" customFormat="1" ht="31.5">
      <c r="A124" s="181" t="s">
        <v>262</v>
      </c>
      <c r="B124" s="149">
        <v>914</v>
      </c>
      <c r="C124" s="29" t="s">
        <v>15</v>
      </c>
      <c r="D124" s="361" t="s">
        <v>19</v>
      </c>
      <c r="E124" s="120" t="s">
        <v>5</v>
      </c>
      <c r="F124" s="121" t="s">
        <v>188</v>
      </c>
      <c r="G124" s="219" t="s">
        <v>5</v>
      </c>
      <c r="H124" s="122" t="s">
        <v>410</v>
      </c>
      <c r="I124" s="362" t="s">
        <v>64</v>
      </c>
      <c r="J124" s="30">
        <v>4931</v>
      </c>
    </row>
    <row r="125" spans="1:10" s="31" customFormat="1" ht="31.5">
      <c r="A125" s="181" t="s">
        <v>262</v>
      </c>
      <c r="B125" s="149">
        <v>914</v>
      </c>
      <c r="C125" s="29" t="s">
        <v>15</v>
      </c>
      <c r="D125" s="231" t="s">
        <v>19</v>
      </c>
      <c r="E125" s="120" t="s">
        <v>5</v>
      </c>
      <c r="F125" s="121">
        <v>6</v>
      </c>
      <c r="G125" s="219" t="s">
        <v>5</v>
      </c>
      <c r="H125" s="122">
        <v>88100</v>
      </c>
      <c r="I125" s="233" t="s">
        <v>64</v>
      </c>
      <c r="J125" s="30">
        <v>363.8</v>
      </c>
    </row>
    <row r="126" spans="1:10" s="126" customFormat="1" ht="18.75">
      <c r="A126" s="86" t="s">
        <v>90</v>
      </c>
      <c r="B126" s="86">
        <v>914</v>
      </c>
      <c r="C126" s="100" t="s">
        <v>17</v>
      </c>
      <c r="D126" s="411"/>
      <c r="E126" s="412"/>
      <c r="F126" s="412"/>
      <c r="G126" s="412"/>
      <c r="H126" s="413"/>
      <c r="I126" s="125"/>
      <c r="J126" s="102">
        <f>SUM(J127+J161)</f>
        <v>83753.899999999994</v>
      </c>
    </row>
    <row r="127" spans="1:10" s="138" customFormat="1" ht="18.75">
      <c r="A127" s="97" t="s">
        <v>91</v>
      </c>
      <c r="B127" s="35">
        <v>914</v>
      </c>
      <c r="C127" s="92" t="s">
        <v>17</v>
      </c>
      <c r="D127" s="92" t="s">
        <v>1</v>
      </c>
      <c r="E127" s="414"/>
      <c r="F127" s="415"/>
      <c r="G127" s="415"/>
      <c r="H127" s="416"/>
      <c r="I127" s="93"/>
      <c r="J127" s="90">
        <f>SUM(J128+J157)</f>
        <v>83752.399999999994</v>
      </c>
    </row>
    <row r="128" spans="1:10" s="141" customFormat="1" ht="33">
      <c r="A128" s="69" t="s">
        <v>176</v>
      </c>
      <c r="B128" s="154">
        <v>914</v>
      </c>
      <c r="C128" s="56" t="s">
        <v>17</v>
      </c>
      <c r="D128" s="66" t="s">
        <v>1</v>
      </c>
      <c r="E128" s="79" t="s">
        <v>34</v>
      </c>
      <c r="F128" s="80" t="s">
        <v>142</v>
      </c>
      <c r="G128" s="214" t="s">
        <v>143</v>
      </c>
      <c r="H128" s="67" t="s">
        <v>149</v>
      </c>
      <c r="I128" s="67"/>
      <c r="J128" s="61">
        <f>SUM(J129+J137+J143+J153)</f>
        <v>83742.399999999994</v>
      </c>
    </row>
    <row r="129" spans="1:10" s="140" customFormat="1" ht="17.25">
      <c r="A129" s="75" t="s">
        <v>189</v>
      </c>
      <c r="B129" s="155">
        <v>914</v>
      </c>
      <c r="C129" s="15" t="s">
        <v>17</v>
      </c>
      <c r="D129" s="63" t="s">
        <v>1</v>
      </c>
      <c r="E129" s="34" t="s">
        <v>34</v>
      </c>
      <c r="F129" s="81" t="s">
        <v>20</v>
      </c>
      <c r="G129" s="215" t="s">
        <v>143</v>
      </c>
      <c r="H129" s="64" t="s">
        <v>149</v>
      </c>
      <c r="I129" s="64"/>
      <c r="J129" s="20">
        <f>SUM(J130)</f>
        <v>9155.9000000000015</v>
      </c>
    </row>
    <row r="130" spans="1:10" s="198" customFormat="1" ht="34.5">
      <c r="A130" s="99" t="s">
        <v>190</v>
      </c>
      <c r="B130" s="252">
        <v>914</v>
      </c>
      <c r="C130" s="253" t="s">
        <v>17</v>
      </c>
      <c r="D130" s="265" t="s">
        <v>1</v>
      </c>
      <c r="E130" s="258" t="s">
        <v>34</v>
      </c>
      <c r="F130" s="266" t="s">
        <v>20</v>
      </c>
      <c r="G130" s="267" t="s">
        <v>1</v>
      </c>
      <c r="H130" s="263" t="s">
        <v>149</v>
      </c>
      <c r="I130" s="263"/>
      <c r="J130" s="251">
        <f>SUM(J131:J136)</f>
        <v>9155.9000000000015</v>
      </c>
    </row>
    <row r="131" spans="1:10" s="31" customFormat="1" ht="47.25">
      <c r="A131" s="28" t="s">
        <v>252</v>
      </c>
      <c r="B131" s="149">
        <v>914</v>
      </c>
      <c r="C131" s="29" t="s">
        <v>17</v>
      </c>
      <c r="D131" s="231" t="s">
        <v>1</v>
      </c>
      <c r="E131" s="231" t="s">
        <v>34</v>
      </c>
      <c r="F131" s="232" t="s">
        <v>20</v>
      </c>
      <c r="G131" s="213" t="s">
        <v>1</v>
      </c>
      <c r="H131" s="233" t="s">
        <v>6</v>
      </c>
      <c r="I131" s="233" t="s">
        <v>61</v>
      </c>
      <c r="J131" s="30">
        <v>6263.6</v>
      </c>
    </row>
    <row r="132" spans="1:10" s="31" customFormat="1" ht="31.5">
      <c r="A132" s="28" t="s">
        <v>119</v>
      </c>
      <c r="B132" s="149">
        <v>914</v>
      </c>
      <c r="C132" s="29" t="s">
        <v>17</v>
      </c>
      <c r="D132" s="231" t="s">
        <v>1</v>
      </c>
      <c r="E132" s="231" t="s">
        <v>34</v>
      </c>
      <c r="F132" s="232" t="s">
        <v>20</v>
      </c>
      <c r="G132" s="213" t="s">
        <v>1</v>
      </c>
      <c r="H132" s="233" t="s">
        <v>6</v>
      </c>
      <c r="I132" s="233" t="s">
        <v>60</v>
      </c>
      <c r="J132" s="30">
        <v>2835</v>
      </c>
    </row>
    <row r="133" spans="1:10" s="31" customFormat="1" ht="31.5">
      <c r="A133" s="28" t="s">
        <v>125</v>
      </c>
      <c r="B133" s="149">
        <v>914</v>
      </c>
      <c r="C133" s="29" t="s">
        <v>17</v>
      </c>
      <c r="D133" s="231" t="s">
        <v>1</v>
      </c>
      <c r="E133" s="231" t="s">
        <v>34</v>
      </c>
      <c r="F133" s="232" t="s">
        <v>20</v>
      </c>
      <c r="G133" s="213" t="s">
        <v>1</v>
      </c>
      <c r="H133" s="233" t="s">
        <v>6</v>
      </c>
      <c r="I133" s="233" t="s">
        <v>62</v>
      </c>
      <c r="J133" s="30">
        <v>20.100000000000001</v>
      </c>
    </row>
    <row r="134" spans="1:10" s="31" customFormat="1" ht="47.25">
      <c r="A134" s="28" t="s">
        <v>408</v>
      </c>
      <c r="B134" s="149">
        <v>914</v>
      </c>
      <c r="C134" s="29" t="s">
        <v>17</v>
      </c>
      <c r="D134" s="355" t="s">
        <v>1</v>
      </c>
      <c r="E134" s="355" t="s">
        <v>34</v>
      </c>
      <c r="F134" s="356" t="s">
        <v>20</v>
      </c>
      <c r="G134" s="213" t="s">
        <v>1</v>
      </c>
      <c r="H134" s="142" t="s">
        <v>406</v>
      </c>
      <c r="I134" s="357" t="s">
        <v>60</v>
      </c>
      <c r="J134" s="30">
        <v>28.7</v>
      </c>
    </row>
    <row r="135" spans="1:10" s="31" customFormat="1" ht="47.25">
      <c r="A135" s="28" t="s">
        <v>409</v>
      </c>
      <c r="B135" s="149">
        <v>914</v>
      </c>
      <c r="C135" s="29" t="s">
        <v>17</v>
      </c>
      <c r="D135" s="355" t="s">
        <v>1</v>
      </c>
      <c r="E135" s="355" t="s">
        <v>34</v>
      </c>
      <c r="F135" s="356" t="s">
        <v>20</v>
      </c>
      <c r="G135" s="213" t="s">
        <v>1</v>
      </c>
      <c r="H135" s="142" t="s">
        <v>406</v>
      </c>
      <c r="I135" s="357" t="s">
        <v>60</v>
      </c>
      <c r="J135" s="30">
        <v>8.1</v>
      </c>
    </row>
    <row r="136" spans="1:10" s="31" customFormat="1" ht="31.5">
      <c r="A136" s="28" t="s">
        <v>130</v>
      </c>
      <c r="B136" s="149">
        <v>914</v>
      </c>
      <c r="C136" s="29" t="s">
        <v>17</v>
      </c>
      <c r="D136" s="231" t="s">
        <v>1</v>
      </c>
      <c r="E136" s="231" t="s">
        <v>34</v>
      </c>
      <c r="F136" s="232" t="s">
        <v>20</v>
      </c>
      <c r="G136" s="213" t="s">
        <v>1</v>
      </c>
      <c r="H136" s="142" t="s">
        <v>406</v>
      </c>
      <c r="I136" s="233" t="s">
        <v>60</v>
      </c>
      <c r="J136" s="30">
        <v>0.4</v>
      </c>
    </row>
    <row r="137" spans="1:10" s="27" customFormat="1" ht="17.25">
      <c r="A137" s="75" t="s">
        <v>191</v>
      </c>
      <c r="B137" s="148">
        <v>914</v>
      </c>
      <c r="C137" s="16" t="s">
        <v>17</v>
      </c>
      <c r="D137" s="34" t="s">
        <v>1</v>
      </c>
      <c r="E137" s="34" t="s">
        <v>34</v>
      </c>
      <c r="F137" s="81" t="s">
        <v>31</v>
      </c>
      <c r="G137" s="215" t="s">
        <v>143</v>
      </c>
      <c r="H137" s="64" t="s">
        <v>149</v>
      </c>
      <c r="I137" s="64"/>
      <c r="J137" s="20">
        <f>SUM(J138)</f>
        <v>7388.9000000000005</v>
      </c>
    </row>
    <row r="138" spans="1:10" s="192" customFormat="1" ht="34.5">
      <c r="A138" s="99" t="s">
        <v>190</v>
      </c>
      <c r="B138" s="244">
        <v>914</v>
      </c>
      <c r="C138" s="245" t="s">
        <v>17</v>
      </c>
      <c r="D138" s="258" t="s">
        <v>1</v>
      </c>
      <c r="E138" s="258" t="s">
        <v>34</v>
      </c>
      <c r="F138" s="266" t="s">
        <v>31</v>
      </c>
      <c r="G138" s="267" t="s">
        <v>1</v>
      </c>
      <c r="H138" s="263" t="s">
        <v>149</v>
      </c>
      <c r="I138" s="263"/>
      <c r="J138" s="251">
        <f>SUM(J139:J142)</f>
        <v>7388.9000000000005</v>
      </c>
    </row>
    <row r="139" spans="1:10" s="31" customFormat="1" ht="47.25">
      <c r="A139" s="28" t="s">
        <v>252</v>
      </c>
      <c r="B139" s="149">
        <v>914</v>
      </c>
      <c r="C139" s="29" t="s">
        <v>17</v>
      </c>
      <c r="D139" s="231" t="s">
        <v>1</v>
      </c>
      <c r="E139" s="231" t="s">
        <v>34</v>
      </c>
      <c r="F139" s="232" t="s">
        <v>31</v>
      </c>
      <c r="G139" s="213" t="s">
        <v>1</v>
      </c>
      <c r="H139" s="233" t="s">
        <v>6</v>
      </c>
      <c r="I139" s="233" t="s">
        <v>61</v>
      </c>
      <c r="J139" s="30">
        <v>2440.9</v>
      </c>
    </row>
    <row r="140" spans="1:10" s="31" customFormat="1" ht="31.5">
      <c r="A140" s="28" t="s">
        <v>119</v>
      </c>
      <c r="B140" s="149">
        <v>914</v>
      </c>
      <c r="C140" s="29" t="s">
        <v>17</v>
      </c>
      <c r="D140" s="231" t="s">
        <v>1</v>
      </c>
      <c r="E140" s="231" t="s">
        <v>34</v>
      </c>
      <c r="F140" s="232" t="s">
        <v>31</v>
      </c>
      <c r="G140" s="213" t="s">
        <v>1</v>
      </c>
      <c r="H140" s="233" t="s">
        <v>6</v>
      </c>
      <c r="I140" s="233" t="s">
        <v>60</v>
      </c>
      <c r="J140" s="30">
        <v>3950.8</v>
      </c>
    </row>
    <row r="141" spans="1:10" s="31" customFormat="1" ht="31.5">
      <c r="A141" s="28" t="s">
        <v>125</v>
      </c>
      <c r="B141" s="149">
        <v>914</v>
      </c>
      <c r="C141" s="29" t="s">
        <v>17</v>
      </c>
      <c r="D141" s="231" t="s">
        <v>1</v>
      </c>
      <c r="E141" s="231" t="s">
        <v>34</v>
      </c>
      <c r="F141" s="232" t="s">
        <v>31</v>
      </c>
      <c r="G141" s="213" t="s">
        <v>1</v>
      </c>
      <c r="H141" s="233" t="s">
        <v>6</v>
      </c>
      <c r="I141" s="233" t="s">
        <v>62</v>
      </c>
      <c r="J141" s="30">
        <v>260.39999999999998</v>
      </c>
    </row>
    <row r="142" spans="1:10" s="31" customFormat="1" ht="31.5">
      <c r="A142" s="181" t="s">
        <v>262</v>
      </c>
      <c r="B142" s="149">
        <v>914</v>
      </c>
      <c r="C142" s="29" t="s">
        <v>17</v>
      </c>
      <c r="D142" s="231" t="s">
        <v>1</v>
      </c>
      <c r="E142" s="231" t="s">
        <v>34</v>
      </c>
      <c r="F142" s="232" t="s">
        <v>31</v>
      </c>
      <c r="G142" s="213" t="s">
        <v>1</v>
      </c>
      <c r="H142" s="233" t="s">
        <v>29</v>
      </c>
      <c r="I142" s="233" t="s">
        <v>64</v>
      </c>
      <c r="J142" s="30">
        <v>736.8</v>
      </c>
    </row>
    <row r="143" spans="1:10" s="27" customFormat="1" ht="17.25">
      <c r="A143" s="75" t="s">
        <v>192</v>
      </c>
      <c r="B143" s="148">
        <v>914</v>
      </c>
      <c r="C143" s="16" t="s">
        <v>17</v>
      </c>
      <c r="D143" s="34" t="s">
        <v>1</v>
      </c>
      <c r="E143" s="34" t="s">
        <v>34</v>
      </c>
      <c r="F143" s="81" t="s">
        <v>36</v>
      </c>
      <c r="G143" s="215" t="s">
        <v>143</v>
      </c>
      <c r="H143" s="64" t="s">
        <v>149</v>
      </c>
      <c r="I143" s="64"/>
      <c r="J143" s="20">
        <f>SUM(J144+J149)</f>
        <v>1342.2</v>
      </c>
    </row>
    <row r="144" spans="1:10" s="192" customFormat="1" ht="34.5">
      <c r="A144" s="99" t="s">
        <v>193</v>
      </c>
      <c r="B144" s="244">
        <v>914</v>
      </c>
      <c r="C144" s="245" t="s">
        <v>17</v>
      </c>
      <c r="D144" s="258" t="s">
        <v>1</v>
      </c>
      <c r="E144" s="258" t="s">
        <v>34</v>
      </c>
      <c r="F144" s="266" t="s">
        <v>36</v>
      </c>
      <c r="G144" s="267" t="s">
        <v>1</v>
      </c>
      <c r="H144" s="263" t="s">
        <v>149</v>
      </c>
      <c r="I144" s="263"/>
      <c r="J144" s="251">
        <f>SUM(J145:J148)</f>
        <v>284.2</v>
      </c>
    </row>
    <row r="145" spans="1:10" s="31" customFormat="1" ht="47.25">
      <c r="A145" s="28" t="s">
        <v>263</v>
      </c>
      <c r="B145" s="149">
        <v>914</v>
      </c>
      <c r="C145" s="29" t="s">
        <v>17</v>
      </c>
      <c r="D145" s="231" t="s">
        <v>1</v>
      </c>
      <c r="E145" s="231" t="s">
        <v>34</v>
      </c>
      <c r="F145" s="232" t="s">
        <v>36</v>
      </c>
      <c r="G145" s="213" t="s">
        <v>1</v>
      </c>
      <c r="H145" s="233" t="s">
        <v>28</v>
      </c>
      <c r="I145" s="233" t="s">
        <v>61</v>
      </c>
      <c r="J145" s="30">
        <v>235.5</v>
      </c>
    </row>
    <row r="146" spans="1:10" s="31" customFormat="1" ht="31.5">
      <c r="A146" s="28" t="s">
        <v>264</v>
      </c>
      <c r="B146" s="149">
        <v>914</v>
      </c>
      <c r="C146" s="29" t="s">
        <v>17</v>
      </c>
      <c r="D146" s="231" t="s">
        <v>1</v>
      </c>
      <c r="E146" s="231" t="s">
        <v>34</v>
      </c>
      <c r="F146" s="232" t="s">
        <v>36</v>
      </c>
      <c r="G146" s="213" t="s">
        <v>1</v>
      </c>
      <c r="H146" s="233" t="s">
        <v>28</v>
      </c>
      <c r="I146" s="233" t="s">
        <v>60</v>
      </c>
      <c r="J146" s="30">
        <v>17.5</v>
      </c>
    </row>
    <row r="147" spans="1:10" s="31" customFormat="1" ht="31.5">
      <c r="A147" s="28" t="s">
        <v>264</v>
      </c>
      <c r="B147" s="149">
        <v>914</v>
      </c>
      <c r="C147" s="29" t="s">
        <v>17</v>
      </c>
      <c r="D147" s="384" t="s">
        <v>1</v>
      </c>
      <c r="E147" s="384" t="s">
        <v>34</v>
      </c>
      <c r="F147" s="385" t="s">
        <v>36</v>
      </c>
      <c r="G147" s="213" t="s">
        <v>1</v>
      </c>
      <c r="H147" s="386" t="s">
        <v>28</v>
      </c>
      <c r="I147" s="386" t="s">
        <v>62</v>
      </c>
      <c r="J147" s="30">
        <v>0.1</v>
      </c>
    </row>
    <row r="148" spans="1:10" s="31" customFormat="1" ht="31.5">
      <c r="A148" s="28" t="s">
        <v>319</v>
      </c>
      <c r="B148" s="149">
        <v>914</v>
      </c>
      <c r="C148" s="29" t="s">
        <v>17</v>
      </c>
      <c r="D148" s="301" t="s">
        <v>1</v>
      </c>
      <c r="E148" s="301" t="s">
        <v>34</v>
      </c>
      <c r="F148" s="302" t="s">
        <v>36</v>
      </c>
      <c r="G148" s="213" t="s">
        <v>1</v>
      </c>
      <c r="H148" s="303" t="s">
        <v>28</v>
      </c>
      <c r="I148" s="303" t="s">
        <v>65</v>
      </c>
      <c r="J148" s="30">
        <v>31.1</v>
      </c>
    </row>
    <row r="149" spans="1:10" s="192" customFormat="1" ht="17.25">
      <c r="A149" s="99" t="s">
        <v>331</v>
      </c>
      <c r="B149" s="244">
        <v>914</v>
      </c>
      <c r="C149" s="245" t="s">
        <v>17</v>
      </c>
      <c r="D149" s="258" t="s">
        <v>1</v>
      </c>
      <c r="E149" s="258" t="s">
        <v>34</v>
      </c>
      <c r="F149" s="266" t="s">
        <v>36</v>
      </c>
      <c r="G149" s="267" t="s">
        <v>5</v>
      </c>
      <c r="H149" s="263" t="s">
        <v>149</v>
      </c>
      <c r="I149" s="263"/>
      <c r="J149" s="251">
        <f>SUM(J150:J152)</f>
        <v>1058</v>
      </c>
    </row>
    <row r="150" spans="1:10" s="31" customFormat="1" ht="31.5">
      <c r="A150" s="28" t="s">
        <v>264</v>
      </c>
      <c r="B150" s="149">
        <v>914</v>
      </c>
      <c r="C150" s="29" t="s">
        <v>17</v>
      </c>
      <c r="D150" s="330" t="s">
        <v>1</v>
      </c>
      <c r="E150" s="330" t="s">
        <v>34</v>
      </c>
      <c r="F150" s="331" t="s">
        <v>36</v>
      </c>
      <c r="G150" s="213" t="s">
        <v>5</v>
      </c>
      <c r="H150" s="332" t="s">
        <v>28</v>
      </c>
      <c r="I150" s="332" t="s">
        <v>60</v>
      </c>
      <c r="J150" s="30">
        <v>1034</v>
      </c>
    </row>
    <row r="151" spans="1:10" s="31" customFormat="1" ht="47.25">
      <c r="A151" s="32" t="s">
        <v>405</v>
      </c>
      <c r="B151" s="149">
        <v>914</v>
      </c>
      <c r="C151" s="29" t="s">
        <v>17</v>
      </c>
      <c r="D151" s="369" t="s">
        <v>1</v>
      </c>
      <c r="E151" s="369" t="s">
        <v>34</v>
      </c>
      <c r="F151" s="370" t="s">
        <v>36</v>
      </c>
      <c r="G151" s="213" t="s">
        <v>5</v>
      </c>
      <c r="H151" s="142" t="s">
        <v>407</v>
      </c>
      <c r="I151" s="371" t="s">
        <v>60</v>
      </c>
      <c r="J151" s="30">
        <v>18.7</v>
      </c>
    </row>
    <row r="152" spans="1:10" s="31" customFormat="1" ht="31.5">
      <c r="A152" s="32" t="s">
        <v>447</v>
      </c>
      <c r="B152" s="149">
        <v>914</v>
      </c>
      <c r="C152" s="29" t="s">
        <v>17</v>
      </c>
      <c r="D152" s="369" t="s">
        <v>1</v>
      </c>
      <c r="E152" s="369" t="s">
        <v>34</v>
      </c>
      <c r="F152" s="370" t="s">
        <v>36</v>
      </c>
      <c r="G152" s="213" t="s">
        <v>5</v>
      </c>
      <c r="H152" s="142" t="s">
        <v>407</v>
      </c>
      <c r="I152" s="371" t="s">
        <v>60</v>
      </c>
      <c r="J152" s="30">
        <v>5.3</v>
      </c>
    </row>
    <row r="153" spans="1:10" s="27" customFormat="1" ht="17.25">
      <c r="A153" s="75" t="s">
        <v>297</v>
      </c>
      <c r="B153" s="148">
        <v>914</v>
      </c>
      <c r="C153" s="16" t="s">
        <v>17</v>
      </c>
      <c r="D153" s="34" t="s">
        <v>1</v>
      </c>
      <c r="E153" s="34" t="s">
        <v>34</v>
      </c>
      <c r="F153" s="81" t="s">
        <v>8</v>
      </c>
      <c r="G153" s="215" t="s">
        <v>143</v>
      </c>
      <c r="H153" s="64" t="s">
        <v>149</v>
      </c>
      <c r="I153" s="64"/>
      <c r="J153" s="20">
        <f>SUM(J154)</f>
        <v>65855.399999999994</v>
      </c>
    </row>
    <row r="154" spans="1:10" s="192" customFormat="1" ht="17.25">
      <c r="A154" s="99" t="s">
        <v>298</v>
      </c>
      <c r="B154" s="244">
        <v>914</v>
      </c>
      <c r="C154" s="245" t="s">
        <v>17</v>
      </c>
      <c r="D154" s="258" t="s">
        <v>1</v>
      </c>
      <c r="E154" s="258" t="s">
        <v>34</v>
      </c>
      <c r="F154" s="266" t="s">
        <v>8</v>
      </c>
      <c r="G154" s="267" t="s">
        <v>1</v>
      </c>
      <c r="H154" s="263" t="s">
        <v>149</v>
      </c>
      <c r="I154" s="263"/>
      <c r="J154" s="251">
        <f>SUM(J155:J156)</f>
        <v>65855.399999999994</v>
      </c>
    </row>
    <row r="155" spans="1:10" s="31" customFormat="1" ht="31.5">
      <c r="A155" s="181" t="s">
        <v>262</v>
      </c>
      <c r="B155" s="149">
        <v>914</v>
      </c>
      <c r="C155" s="29" t="s">
        <v>17</v>
      </c>
      <c r="D155" s="231" t="s">
        <v>1</v>
      </c>
      <c r="E155" s="231" t="s">
        <v>34</v>
      </c>
      <c r="F155" s="232" t="s">
        <v>8</v>
      </c>
      <c r="G155" s="213" t="s">
        <v>1</v>
      </c>
      <c r="H155" s="233" t="s">
        <v>29</v>
      </c>
      <c r="I155" s="233" t="s">
        <v>64</v>
      </c>
      <c r="J155" s="30">
        <v>64855.4</v>
      </c>
    </row>
    <row r="156" spans="1:10" s="31" customFormat="1" ht="63">
      <c r="A156" s="181" t="s">
        <v>342</v>
      </c>
      <c r="B156" s="149">
        <v>914</v>
      </c>
      <c r="C156" s="29" t="s">
        <v>17</v>
      </c>
      <c r="D156" s="343" t="s">
        <v>1</v>
      </c>
      <c r="E156" s="343" t="s">
        <v>34</v>
      </c>
      <c r="F156" s="344" t="s">
        <v>8</v>
      </c>
      <c r="G156" s="213" t="s">
        <v>1</v>
      </c>
      <c r="H156" s="345" t="s">
        <v>341</v>
      </c>
      <c r="I156" s="345" t="s">
        <v>64</v>
      </c>
      <c r="J156" s="30">
        <v>1000</v>
      </c>
    </row>
    <row r="157" spans="1:10" s="136" customFormat="1" ht="33">
      <c r="A157" s="69" t="s">
        <v>179</v>
      </c>
      <c r="B157" s="147">
        <v>914</v>
      </c>
      <c r="C157" s="70" t="s">
        <v>17</v>
      </c>
      <c r="D157" s="79" t="s">
        <v>1</v>
      </c>
      <c r="E157" s="79" t="s">
        <v>37</v>
      </c>
      <c r="F157" s="80" t="s">
        <v>142</v>
      </c>
      <c r="G157" s="214" t="s">
        <v>143</v>
      </c>
      <c r="H157" s="67" t="s">
        <v>149</v>
      </c>
      <c r="I157" s="67"/>
      <c r="J157" s="61">
        <f>SUM(J158)</f>
        <v>10</v>
      </c>
    </row>
    <row r="158" spans="1:10" s="27" customFormat="1" ht="17.25">
      <c r="A158" s="75" t="s">
        <v>180</v>
      </c>
      <c r="B158" s="148">
        <v>914</v>
      </c>
      <c r="C158" s="16" t="s">
        <v>17</v>
      </c>
      <c r="D158" s="34" t="s">
        <v>1</v>
      </c>
      <c r="E158" s="34" t="s">
        <v>37</v>
      </c>
      <c r="F158" s="81" t="s">
        <v>20</v>
      </c>
      <c r="G158" s="215" t="s">
        <v>143</v>
      </c>
      <c r="H158" s="64" t="s">
        <v>149</v>
      </c>
      <c r="I158" s="64"/>
      <c r="J158" s="20">
        <f>SUM(J159)</f>
        <v>10</v>
      </c>
    </row>
    <row r="159" spans="1:10" s="137" customFormat="1" ht="17.25">
      <c r="A159" s="99" t="s">
        <v>283</v>
      </c>
      <c r="B159" s="244">
        <v>914</v>
      </c>
      <c r="C159" s="245" t="s">
        <v>17</v>
      </c>
      <c r="D159" s="258" t="s">
        <v>1</v>
      </c>
      <c r="E159" s="258" t="s">
        <v>37</v>
      </c>
      <c r="F159" s="266" t="s">
        <v>20</v>
      </c>
      <c r="G159" s="267" t="s">
        <v>1</v>
      </c>
      <c r="H159" s="263" t="s">
        <v>149</v>
      </c>
      <c r="I159" s="263"/>
      <c r="J159" s="251">
        <f>SUM(J160)</f>
        <v>10</v>
      </c>
    </row>
    <row r="160" spans="1:10" s="31" customFormat="1" ht="31.5">
      <c r="A160" s="28" t="s">
        <v>265</v>
      </c>
      <c r="B160" s="149">
        <v>914</v>
      </c>
      <c r="C160" s="29" t="s">
        <v>17</v>
      </c>
      <c r="D160" s="231" t="s">
        <v>1</v>
      </c>
      <c r="E160" s="231" t="s">
        <v>37</v>
      </c>
      <c r="F160" s="232" t="s">
        <v>20</v>
      </c>
      <c r="G160" s="213" t="s">
        <v>1</v>
      </c>
      <c r="H160" s="233" t="s">
        <v>6</v>
      </c>
      <c r="I160" s="233" t="s">
        <v>60</v>
      </c>
      <c r="J160" s="30">
        <v>10</v>
      </c>
    </row>
    <row r="161" spans="1:10" s="138" customFormat="1" ht="18.75">
      <c r="A161" s="97" t="s">
        <v>330</v>
      </c>
      <c r="B161" s="35">
        <v>914</v>
      </c>
      <c r="C161" s="92" t="s">
        <v>17</v>
      </c>
      <c r="D161" s="92" t="s">
        <v>7</v>
      </c>
      <c r="E161" s="414"/>
      <c r="F161" s="415"/>
      <c r="G161" s="415"/>
      <c r="H161" s="416"/>
      <c r="I161" s="93"/>
      <c r="J161" s="90">
        <f>SUM(J162)</f>
        <v>1.5</v>
      </c>
    </row>
    <row r="162" spans="1:10" s="141" customFormat="1" ht="33">
      <c r="A162" s="69" t="s">
        <v>176</v>
      </c>
      <c r="B162" s="154">
        <v>914</v>
      </c>
      <c r="C162" s="56" t="s">
        <v>17</v>
      </c>
      <c r="D162" s="66" t="s">
        <v>7</v>
      </c>
      <c r="E162" s="79" t="s">
        <v>34</v>
      </c>
      <c r="F162" s="80" t="s">
        <v>142</v>
      </c>
      <c r="G162" s="214" t="s">
        <v>143</v>
      </c>
      <c r="H162" s="67" t="s">
        <v>149</v>
      </c>
      <c r="I162" s="67"/>
      <c r="J162" s="61">
        <f>SUM(J163)</f>
        <v>1.5</v>
      </c>
    </row>
    <row r="163" spans="1:10" s="31" customFormat="1" ht="16.5">
      <c r="A163" s="75" t="s">
        <v>310</v>
      </c>
      <c r="B163" s="148">
        <v>914</v>
      </c>
      <c r="C163" s="16" t="s">
        <v>17</v>
      </c>
      <c r="D163" s="34" t="s">
        <v>7</v>
      </c>
      <c r="E163" s="34" t="s">
        <v>34</v>
      </c>
      <c r="F163" s="81" t="s">
        <v>188</v>
      </c>
      <c r="G163" s="215" t="s">
        <v>143</v>
      </c>
      <c r="H163" s="64" t="s">
        <v>149</v>
      </c>
      <c r="I163" s="64"/>
      <c r="J163" s="20">
        <f>SUM(J164)</f>
        <v>1.5</v>
      </c>
    </row>
    <row r="164" spans="1:10" s="31" customFormat="1" ht="34.5">
      <c r="A164" s="99" t="s">
        <v>311</v>
      </c>
      <c r="B164" s="149">
        <v>914</v>
      </c>
      <c r="C164" s="29" t="s">
        <v>17</v>
      </c>
      <c r="D164" s="330" t="s">
        <v>7</v>
      </c>
      <c r="E164" s="231" t="s">
        <v>34</v>
      </c>
      <c r="F164" s="232" t="s">
        <v>188</v>
      </c>
      <c r="G164" s="213" t="s">
        <v>1</v>
      </c>
      <c r="H164" s="233" t="s">
        <v>28</v>
      </c>
      <c r="I164" s="233"/>
      <c r="J164" s="30">
        <f>SUM(J165)</f>
        <v>1.5</v>
      </c>
    </row>
    <row r="165" spans="1:10" s="31" customFormat="1">
      <c r="A165" s="28" t="s">
        <v>312</v>
      </c>
      <c r="B165" s="149">
        <v>914</v>
      </c>
      <c r="C165" s="29" t="s">
        <v>17</v>
      </c>
      <c r="D165" s="330" t="s">
        <v>7</v>
      </c>
      <c r="E165" s="231" t="s">
        <v>34</v>
      </c>
      <c r="F165" s="232" t="s">
        <v>188</v>
      </c>
      <c r="G165" s="213" t="s">
        <v>1</v>
      </c>
      <c r="H165" s="233" t="s">
        <v>28</v>
      </c>
      <c r="I165" s="233" t="s">
        <v>60</v>
      </c>
      <c r="J165" s="30">
        <v>1.5</v>
      </c>
    </row>
    <row r="166" spans="1:10" s="126" customFormat="1" ht="18.75">
      <c r="A166" s="86" t="s">
        <v>92</v>
      </c>
      <c r="B166" s="86">
        <v>914</v>
      </c>
      <c r="C166" s="100" t="s">
        <v>19</v>
      </c>
      <c r="D166" s="411"/>
      <c r="E166" s="412"/>
      <c r="F166" s="412"/>
      <c r="G166" s="412"/>
      <c r="H166" s="413"/>
      <c r="I166" s="125"/>
      <c r="J166" s="102">
        <f>SUM(J167)</f>
        <v>0</v>
      </c>
    </row>
    <row r="167" spans="1:10" s="91" customFormat="1" ht="18.75">
      <c r="A167" s="97" t="s">
        <v>93</v>
      </c>
      <c r="B167" s="35">
        <v>914</v>
      </c>
      <c r="C167" s="92" t="s">
        <v>19</v>
      </c>
      <c r="D167" s="92" t="s">
        <v>19</v>
      </c>
      <c r="E167" s="414"/>
      <c r="F167" s="415"/>
      <c r="G167" s="415"/>
      <c r="H167" s="416"/>
      <c r="I167" s="93"/>
      <c r="J167" s="90">
        <f>SUM(J168)</f>
        <v>0</v>
      </c>
    </row>
    <row r="168" spans="1:10" s="136" customFormat="1" ht="33">
      <c r="A168" s="69" t="s">
        <v>194</v>
      </c>
      <c r="B168" s="154">
        <v>914</v>
      </c>
      <c r="C168" s="56" t="s">
        <v>19</v>
      </c>
      <c r="D168" s="66" t="s">
        <v>19</v>
      </c>
      <c r="E168" s="79" t="s">
        <v>40</v>
      </c>
      <c r="F168" s="80" t="s">
        <v>142</v>
      </c>
      <c r="G168" s="214" t="s">
        <v>143</v>
      </c>
      <c r="H168" s="67" t="s">
        <v>149</v>
      </c>
      <c r="I168" s="67"/>
      <c r="J168" s="61">
        <f>SUM(J169)</f>
        <v>0</v>
      </c>
    </row>
    <row r="169" spans="1:10" s="27" customFormat="1" ht="17.25">
      <c r="A169" s="75" t="s">
        <v>195</v>
      </c>
      <c r="B169" s="155">
        <v>914</v>
      </c>
      <c r="C169" s="15" t="s">
        <v>19</v>
      </c>
      <c r="D169" s="63" t="s">
        <v>19</v>
      </c>
      <c r="E169" s="34" t="s">
        <v>40</v>
      </c>
      <c r="F169" s="81" t="s">
        <v>20</v>
      </c>
      <c r="G169" s="215" t="s">
        <v>143</v>
      </c>
      <c r="H169" s="64" t="s">
        <v>149</v>
      </c>
      <c r="I169" s="64"/>
      <c r="J169" s="20">
        <f>SUM(J170)</f>
        <v>0</v>
      </c>
    </row>
    <row r="170" spans="1:10" s="192" customFormat="1" ht="17.25">
      <c r="A170" s="99" t="s">
        <v>196</v>
      </c>
      <c r="B170" s="252">
        <v>914</v>
      </c>
      <c r="C170" s="253" t="s">
        <v>19</v>
      </c>
      <c r="D170" s="265" t="s">
        <v>19</v>
      </c>
      <c r="E170" s="258" t="s">
        <v>40</v>
      </c>
      <c r="F170" s="266" t="s">
        <v>20</v>
      </c>
      <c r="G170" s="267" t="s">
        <v>1</v>
      </c>
      <c r="H170" s="263" t="s">
        <v>149</v>
      </c>
      <c r="I170" s="263"/>
      <c r="J170" s="251">
        <f>SUM(J171)</f>
        <v>0</v>
      </c>
    </row>
    <row r="171" spans="1:10" s="31" customFormat="1" ht="31.5">
      <c r="A171" s="28" t="s">
        <v>260</v>
      </c>
      <c r="B171" s="149">
        <v>914</v>
      </c>
      <c r="C171" s="29" t="s">
        <v>19</v>
      </c>
      <c r="D171" s="231" t="s">
        <v>19</v>
      </c>
      <c r="E171" s="231" t="s">
        <v>40</v>
      </c>
      <c r="F171" s="232" t="s">
        <v>20</v>
      </c>
      <c r="G171" s="213" t="s">
        <v>1</v>
      </c>
      <c r="H171" s="233" t="s">
        <v>29</v>
      </c>
      <c r="I171" s="233" t="s">
        <v>64</v>
      </c>
      <c r="J171" s="30"/>
    </row>
    <row r="172" spans="1:10" s="126" customFormat="1" ht="18.75">
      <c r="A172" s="86" t="s">
        <v>94</v>
      </c>
      <c r="B172" s="130">
        <v>914</v>
      </c>
      <c r="C172" s="229">
        <v>10</v>
      </c>
      <c r="D172" s="411"/>
      <c r="E172" s="412"/>
      <c r="F172" s="412"/>
      <c r="G172" s="412"/>
      <c r="H172" s="413"/>
      <c r="I172" s="125"/>
      <c r="J172" s="102">
        <f>SUM(J173+J178+J192)</f>
        <v>17110.3</v>
      </c>
    </row>
    <row r="173" spans="1:10" s="131" customFormat="1" ht="18.75">
      <c r="A173" s="97" t="s">
        <v>95</v>
      </c>
      <c r="B173" s="143">
        <v>914</v>
      </c>
      <c r="C173" s="96">
        <v>10</v>
      </c>
      <c r="D173" s="92" t="s">
        <v>1</v>
      </c>
      <c r="E173" s="417"/>
      <c r="F173" s="418"/>
      <c r="G173" s="418"/>
      <c r="H173" s="419"/>
      <c r="I173" s="36"/>
      <c r="J173" s="90">
        <f>SUM(J174)</f>
        <v>5839.1</v>
      </c>
    </row>
    <row r="174" spans="1:10" s="136" customFormat="1" ht="33">
      <c r="A174" s="69" t="s">
        <v>197</v>
      </c>
      <c r="B174" s="157">
        <v>914</v>
      </c>
      <c r="C174" s="65" t="s">
        <v>32</v>
      </c>
      <c r="D174" s="66" t="s">
        <v>1</v>
      </c>
      <c r="E174" s="79" t="s">
        <v>2</v>
      </c>
      <c r="F174" s="80" t="s">
        <v>142</v>
      </c>
      <c r="G174" s="214" t="s">
        <v>143</v>
      </c>
      <c r="H174" s="67" t="s">
        <v>149</v>
      </c>
      <c r="I174" s="67"/>
      <c r="J174" s="61">
        <f>SUM(J175)</f>
        <v>5839.1</v>
      </c>
    </row>
    <row r="175" spans="1:10" s="27" customFormat="1" ht="17.25">
      <c r="A175" s="75" t="s">
        <v>198</v>
      </c>
      <c r="B175" s="23">
        <v>914</v>
      </c>
      <c r="C175" s="22" t="s">
        <v>32</v>
      </c>
      <c r="D175" s="63" t="s">
        <v>1</v>
      </c>
      <c r="E175" s="34" t="s">
        <v>2</v>
      </c>
      <c r="F175" s="81" t="s">
        <v>20</v>
      </c>
      <c r="G175" s="215" t="s">
        <v>143</v>
      </c>
      <c r="H175" s="64" t="s">
        <v>149</v>
      </c>
      <c r="I175" s="64"/>
      <c r="J175" s="20">
        <f>SUM(J176)</f>
        <v>5839.1</v>
      </c>
    </row>
    <row r="176" spans="1:10" s="192" customFormat="1" ht="17.25">
      <c r="A176" s="99" t="s">
        <v>199</v>
      </c>
      <c r="B176" s="287">
        <v>914</v>
      </c>
      <c r="C176" s="264" t="s">
        <v>32</v>
      </c>
      <c r="D176" s="265" t="s">
        <v>1</v>
      </c>
      <c r="E176" s="258" t="s">
        <v>2</v>
      </c>
      <c r="F176" s="266" t="s">
        <v>20</v>
      </c>
      <c r="G176" s="267" t="s">
        <v>1</v>
      </c>
      <c r="H176" s="263" t="s">
        <v>149</v>
      </c>
      <c r="I176" s="263"/>
      <c r="J176" s="251">
        <f>SUM(J177)</f>
        <v>5839.1</v>
      </c>
    </row>
    <row r="177" spans="1:10" s="31" customFormat="1" ht="31.5">
      <c r="A177" s="28" t="s">
        <v>266</v>
      </c>
      <c r="B177" s="149">
        <v>914</v>
      </c>
      <c r="C177" s="29" t="s">
        <v>32</v>
      </c>
      <c r="D177" s="231" t="s">
        <v>1</v>
      </c>
      <c r="E177" s="120" t="s">
        <v>2</v>
      </c>
      <c r="F177" s="121" t="s">
        <v>20</v>
      </c>
      <c r="G177" s="219" t="s">
        <v>1</v>
      </c>
      <c r="H177" s="122" t="s">
        <v>21</v>
      </c>
      <c r="I177" s="233" t="s">
        <v>65</v>
      </c>
      <c r="J177" s="30">
        <v>5839.1</v>
      </c>
    </row>
    <row r="178" spans="1:10" s="131" customFormat="1" ht="18.75">
      <c r="A178" s="97" t="s">
        <v>96</v>
      </c>
      <c r="B178" s="143">
        <v>914</v>
      </c>
      <c r="C178" s="96" t="s">
        <v>32</v>
      </c>
      <c r="D178" s="92" t="s">
        <v>2</v>
      </c>
      <c r="E178" s="402"/>
      <c r="F178" s="403"/>
      <c r="G178" s="403"/>
      <c r="H178" s="404"/>
      <c r="I178" s="36"/>
      <c r="J178" s="90">
        <f>SUM(J179+J187)</f>
        <v>4549.2999999999993</v>
      </c>
    </row>
    <row r="179" spans="1:10" s="136" customFormat="1" ht="33">
      <c r="A179" s="69" t="s">
        <v>197</v>
      </c>
      <c r="B179" s="157">
        <v>914</v>
      </c>
      <c r="C179" s="65" t="s">
        <v>32</v>
      </c>
      <c r="D179" s="66" t="s">
        <v>2</v>
      </c>
      <c r="E179" s="71" t="s">
        <v>2</v>
      </c>
      <c r="F179" s="72" t="s">
        <v>142</v>
      </c>
      <c r="G179" s="211" t="s">
        <v>143</v>
      </c>
      <c r="H179" s="73" t="s">
        <v>149</v>
      </c>
      <c r="I179" s="67"/>
      <c r="J179" s="61">
        <f>SUM(J180)</f>
        <v>3922.2999999999997</v>
      </c>
    </row>
    <row r="180" spans="1:10" s="27" customFormat="1" ht="17.25">
      <c r="A180" s="75" t="s">
        <v>198</v>
      </c>
      <c r="B180" s="23">
        <v>914</v>
      </c>
      <c r="C180" s="22" t="s">
        <v>32</v>
      </c>
      <c r="D180" s="63" t="s">
        <v>2</v>
      </c>
      <c r="E180" s="76" t="s">
        <v>2</v>
      </c>
      <c r="F180" s="77" t="s">
        <v>20</v>
      </c>
      <c r="G180" s="212" t="s">
        <v>143</v>
      </c>
      <c r="H180" s="78" t="s">
        <v>149</v>
      </c>
      <c r="I180" s="64"/>
      <c r="J180" s="20">
        <f>SUM(J181+J183+J185)</f>
        <v>3922.2999999999997</v>
      </c>
    </row>
    <row r="181" spans="1:10" s="192" customFormat="1" ht="17.25">
      <c r="A181" s="99" t="s">
        <v>200</v>
      </c>
      <c r="B181" s="287">
        <v>914</v>
      </c>
      <c r="C181" s="264" t="s">
        <v>32</v>
      </c>
      <c r="D181" s="265" t="s">
        <v>2</v>
      </c>
      <c r="E181" s="283" t="s">
        <v>2</v>
      </c>
      <c r="F181" s="284" t="s">
        <v>20</v>
      </c>
      <c r="G181" s="285" t="s">
        <v>5</v>
      </c>
      <c r="H181" s="286" t="s">
        <v>149</v>
      </c>
      <c r="I181" s="263"/>
      <c r="J181" s="251">
        <f>SUM(J182)</f>
        <v>464.7</v>
      </c>
    </row>
    <row r="182" spans="1:10" s="31" customFormat="1">
      <c r="A182" s="28" t="s">
        <v>267</v>
      </c>
      <c r="B182" s="149">
        <v>914</v>
      </c>
      <c r="C182" s="29" t="s">
        <v>32</v>
      </c>
      <c r="D182" s="231" t="s">
        <v>2</v>
      </c>
      <c r="E182" s="120" t="s">
        <v>2</v>
      </c>
      <c r="F182" s="121" t="s">
        <v>20</v>
      </c>
      <c r="G182" s="219" t="s">
        <v>5</v>
      </c>
      <c r="H182" s="122" t="s">
        <v>22</v>
      </c>
      <c r="I182" s="233" t="s">
        <v>65</v>
      </c>
      <c r="J182" s="30">
        <v>464.7</v>
      </c>
    </row>
    <row r="183" spans="1:10" s="192" customFormat="1" ht="17.25">
      <c r="A183" s="99" t="s">
        <v>201</v>
      </c>
      <c r="B183" s="244">
        <v>914</v>
      </c>
      <c r="C183" s="245" t="s">
        <v>32</v>
      </c>
      <c r="D183" s="258" t="s">
        <v>2</v>
      </c>
      <c r="E183" s="283" t="s">
        <v>2</v>
      </c>
      <c r="F183" s="284" t="s">
        <v>20</v>
      </c>
      <c r="G183" s="285" t="s">
        <v>2</v>
      </c>
      <c r="H183" s="286" t="s">
        <v>149</v>
      </c>
      <c r="I183" s="263"/>
      <c r="J183" s="251">
        <f>SUM(J184)</f>
        <v>1584.6</v>
      </c>
    </row>
    <row r="184" spans="1:10" s="31" customFormat="1" ht="31.5">
      <c r="A184" s="28" t="s">
        <v>268</v>
      </c>
      <c r="B184" s="149">
        <v>914</v>
      </c>
      <c r="C184" s="29" t="s">
        <v>32</v>
      </c>
      <c r="D184" s="231" t="s">
        <v>2</v>
      </c>
      <c r="E184" s="120" t="s">
        <v>2</v>
      </c>
      <c r="F184" s="121" t="s">
        <v>20</v>
      </c>
      <c r="G184" s="219" t="s">
        <v>2</v>
      </c>
      <c r="H184" s="122" t="s">
        <v>23</v>
      </c>
      <c r="I184" s="233" t="s">
        <v>65</v>
      </c>
      <c r="J184" s="30">
        <v>1584.6</v>
      </c>
    </row>
    <row r="185" spans="1:10" s="192" customFormat="1" ht="17.25">
      <c r="A185" s="99" t="s">
        <v>202</v>
      </c>
      <c r="B185" s="244">
        <v>914</v>
      </c>
      <c r="C185" s="245" t="s">
        <v>32</v>
      </c>
      <c r="D185" s="258" t="s">
        <v>2</v>
      </c>
      <c r="E185" s="283" t="s">
        <v>2</v>
      </c>
      <c r="F185" s="284" t="s">
        <v>20</v>
      </c>
      <c r="G185" s="285" t="s">
        <v>7</v>
      </c>
      <c r="H185" s="286" t="s">
        <v>149</v>
      </c>
      <c r="I185" s="263"/>
      <c r="J185" s="251">
        <f>SUM(J186)</f>
        <v>1873</v>
      </c>
    </row>
    <row r="186" spans="1:10" s="31" customFormat="1" ht="31.5">
      <c r="A186" s="28" t="s">
        <v>269</v>
      </c>
      <c r="B186" s="149">
        <v>914</v>
      </c>
      <c r="C186" s="29" t="s">
        <v>32</v>
      </c>
      <c r="D186" s="231" t="s">
        <v>2</v>
      </c>
      <c r="E186" s="120" t="s">
        <v>2</v>
      </c>
      <c r="F186" s="121" t="s">
        <v>20</v>
      </c>
      <c r="G186" s="219" t="s">
        <v>7</v>
      </c>
      <c r="H186" s="122" t="s">
        <v>24</v>
      </c>
      <c r="I186" s="233" t="s">
        <v>65</v>
      </c>
      <c r="J186" s="30">
        <v>1873</v>
      </c>
    </row>
    <row r="187" spans="1:10" s="136" customFormat="1" ht="33">
      <c r="A187" s="69" t="s">
        <v>160</v>
      </c>
      <c r="B187" s="157">
        <v>914</v>
      </c>
      <c r="C187" s="65" t="s">
        <v>32</v>
      </c>
      <c r="D187" s="66" t="s">
        <v>2</v>
      </c>
      <c r="E187" s="71" t="s">
        <v>32</v>
      </c>
      <c r="F187" s="72" t="s">
        <v>142</v>
      </c>
      <c r="G187" s="211" t="s">
        <v>143</v>
      </c>
      <c r="H187" s="73" t="s">
        <v>149</v>
      </c>
      <c r="I187" s="67"/>
      <c r="J187" s="61">
        <f>SUM(J188)</f>
        <v>627</v>
      </c>
    </row>
    <row r="188" spans="1:10" s="27" customFormat="1" ht="33">
      <c r="A188" s="75" t="s">
        <v>161</v>
      </c>
      <c r="B188" s="23">
        <v>914</v>
      </c>
      <c r="C188" s="22" t="s">
        <v>32</v>
      </c>
      <c r="D188" s="63" t="s">
        <v>2</v>
      </c>
      <c r="E188" s="76" t="s">
        <v>32</v>
      </c>
      <c r="F188" s="77" t="s">
        <v>31</v>
      </c>
      <c r="G188" s="212" t="s">
        <v>143</v>
      </c>
      <c r="H188" s="78" t="s">
        <v>149</v>
      </c>
      <c r="I188" s="64"/>
      <c r="J188" s="20">
        <f>SUM(J189)</f>
        <v>627</v>
      </c>
    </row>
    <row r="189" spans="1:10" s="192" customFormat="1" ht="17.25">
      <c r="A189" s="99" t="s">
        <v>366</v>
      </c>
      <c r="B189" s="287">
        <v>914</v>
      </c>
      <c r="C189" s="264" t="s">
        <v>32</v>
      </c>
      <c r="D189" s="265" t="s">
        <v>2</v>
      </c>
      <c r="E189" s="283" t="s">
        <v>32</v>
      </c>
      <c r="F189" s="284" t="s">
        <v>31</v>
      </c>
      <c r="G189" s="285" t="s">
        <v>1</v>
      </c>
      <c r="H189" s="286" t="s">
        <v>149</v>
      </c>
      <c r="I189" s="263"/>
      <c r="J189" s="251">
        <f>SUM(J190)</f>
        <v>627</v>
      </c>
    </row>
    <row r="190" spans="1:10" s="31" customFormat="1">
      <c r="A190" s="28" t="s">
        <v>363</v>
      </c>
      <c r="B190" s="149">
        <v>914</v>
      </c>
      <c r="C190" s="29" t="s">
        <v>32</v>
      </c>
      <c r="D190" s="352" t="s">
        <v>2</v>
      </c>
      <c r="E190" s="120" t="s">
        <v>32</v>
      </c>
      <c r="F190" s="121" t="s">
        <v>31</v>
      </c>
      <c r="G190" s="219" t="s">
        <v>1</v>
      </c>
      <c r="H190" s="122" t="s">
        <v>33</v>
      </c>
      <c r="I190" s="353" t="s">
        <v>65</v>
      </c>
      <c r="J190" s="30">
        <v>627</v>
      </c>
    </row>
    <row r="191" spans="1:10" s="31" customFormat="1" ht="18.75">
      <c r="A191" s="98" t="s">
        <v>97</v>
      </c>
      <c r="B191" s="143">
        <v>914</v>
      </c>
      <c r="C191" s="96" t="s">
        <v>32</v>
      </c>
      <c r="D191" s="92" t="s">
        <v>7</v>
      </c>
      <c r="E191" s="417"/>
      <c r="F191" s="418"/>
      <c r="G191" s="418"/>
      <c r="H191" s="419"/>
      <c r="I191" s="233"/>
      <c r="J191" s="30"/>
    </row>
    <row r="192" spans="1:10" s="31" customFormat="1" ht="16.5">
      <c r="A192" s="69" t="s">
        <v>168</v>
      </c>
      <c r="B192" s="157">
        <v>914</v>
      </c>
      <c r="C192" s="65" t="s">
        <v>32</v>
      </c>
      <c r="D192" s="66" t="s">
        <v>7</v>
      </c>
      <c r="E192" s="79" t="s">
        <v>5</v>
      </c>
      <c r="F192" s="80" t="s">
        <v>142</v>
      </c>
      <c r="G192" s="214" t="s">
        <v>143</v>
      </c>
      <c r="H192" s="67" t="s">
        <v>149</v>
      </c>
      <c r="I192" s="67"/>
      <c r="J192" s="61">
        <f>SUM(J193)</f>
        <v>6721.9</v>
      </c>
    </row>
    <row r="193" spans="1:10" s="31" customFormat="1" ht="33">
      <c r="A193" s="75" t="s">
        <v>203</v>
      </c>
      <c r="B193" s="23">
        <v>914</v>
      </c>
      <c r="C193" s="22" t="s">
        <v>32</v>
      </c>
      <c r="D193" s="63" t="s">
        <v>7</v>
      </c>
      <c r="E193" s="34" t="s">
        <v>5</v>
      </c>
      <c r="F193" s="81" t="s">
        <v>9</v>
      </c>
      <c r="G193" s="215" t="s">
        <v>143</v>
      </c>
      <c r="H193" s="64" t="s">
        <v>149</v>
      </c>
      <c r="I193" s="64"/>
      <c r="J193" s="20">
        <f>SUM(J194)</f>
        <v>6721.9</v>
      </c>
    </row>
    <row r="194" spans="1:10" s="31" customFormat="1" ht="17.25">
      <c r="A194" s="202" t="s">
        <v>206</v>
      </c>
      <c r="B194" s="244">
        <v>914</v>
      </c>
      <c r="C194" s="245" t="s">
        <v>32</v>
      </c>
      <c r="D194" s="258" t="s">
        <v>7</v>
      </c>
      <c r="E194" s="283" t="s">
        <v>5</v>
      </c>
      <c r="F194" s="284" t="s">
        <v>9</v>
      </c>
      <c r="G194" s="285" t="s">
        <v>12</v>
      </c>
      <c r="H194" s="286" t="s">
        <v>149</v>
      </c>
      <c r="I194" s="263"/>
      <c r="J194" s="251">
        <f>SUM(J195)</f>
        <v>6721.9</v>
      </c>
    </row>
    <row r="195" spans="1:10" s="31" customFormat="1" ht="31.5">
      <c r="A195" s="28" t="s">
        <v>272</v>
      </c>
      <c r="B195" s="149">
        <v>914</v>
      </c>
      <c r="C195" s="29" t="s">
        <v>32</v>
      </c>
      <c r="D195" s="231" t="s">
        <v>7</v>
      </c>
      <c r="E195" s="120" t="s">
        <v>5</v>
      </c>
      <c r="F195" s="121" t="s">
        <v>9</v>
      </c>
      <c r="G195" s="219" t="s">
        <v>12</v>
      </c>
      <c r="H195" s="122" t="s">
        <v>13</v>
      </c>
      <c r="I195" s="233" t="s">
        <v>65</v>
      </c>
      <c r="J195" s="30">
        <v>6721.9</v>
      </c>
    </row>
    <row r="196" spans="1:10" s="126" customFormat="1" ht="18.75">
      <c r="A196" s="86" t="s">
        <v>99</v>
      </c>
      <c r="B196" s="130">
        <v>914</v>
      </c>
      <c r="C196" s="229">
        <v>11</v>
      </c>
      <c r="D196" s="411"/>
      <c r="E196" s="412"/>
      <c r="F196" s="412"/>
      <c r="G196" s="412"/>
      <c r="H196" s="413"/>
      <c r="I196" s="125"/>
      <c r="J196" s="102">
        <f>SUM(J197+J202)</f>
        <v>82818.599999999991</v>
      </c>
    </row>
    <row r="197" spans="1:10" s="91" customFormat="1" ht="18.75">
      <c r="A197" s="97" t="s">
        <v>100</v>
      </c>
      <c r="B197" s="143">
        <v>914</v>
      </c>
      <c r="C197" s="96">
        <v>11</v>
      </c>
      <c r="D197" s="92" t="s">
        <v>1</v>
      </c>
      <c r="E197" s="392"/>
      <c r="F197" s="393"/>
      <c r="G197" s="393"/>
      <c r="H197" s="394"/>
      <c r="I197" s="93"/>
      <c r="J197" s="90">
        <f>SUM(J201)</f>
        <v>1682.2</v>
      </c>
    </row>
    <row r="198" spans="1:10" s="136" customFormat="1" ht="33">
      <c r="A198" s="69" t="s">
        <v>210</v>
      </c>
      <c r="B198" s="157">
        <v>914</v>
      </c>
      <c r="C198" s="65" t="s">
        <v>34</v>
      </c>
      <c r="D198" s="66" t="s">
        <v>1</v>
      </c>
      <c r="E198" s="71" t="s">
        <v>38</v>
      </c>
      <c r="F198" s="72" t="s">
        <v>142</v>
      </c>
      <c r="G198" s="211" t="s">
        <v>143</v>
      </c>
      <c r="H198" s="73" t="s">
        <v>149</v>
      </c>
      <c r="I198" s="67"/>
      <c r="J198" s="61">
        <f>SUM(J199)</f>
        <v>1682.2</v>
      </c>
    </row>
    <row r="199" spans="1:10" s="27" customFormat="1" ht="17.25">
      <c r="A199" s="144" t="s">
        <v>211</v>
      </c>
      <c r="B199" s="23">
        <v>914</v>
      </c>
      <c r="C199" s="22" t="s">
        <v>34</v>
      </c>
      <c r="D199" s="63" t="s">
        <v>1</v>
      </c>
      <c r="E199" s="76" t="s">
        <v>38</v>
      </c>
      <c r="F199" s="77" t="s">
        <v>20</v>
      </c>
      <c r="G199" s="212" t="s">
        <v>143</v>
      </c>
      <c r="H199" s="78" t="s">
        <v>149</v>
      </c>
      <c r="I199" s="64"/>
      <c r="J199" s="20">
        <f>SUM(J200)</f>
        <v>1682.2</v>
      </c>
    </row>
    <row r="200" spans="1:10" s="192" customFormat="1" ht="17.25">
      <c r="A200" s="99" t="s">
        <v>212</v>
      </c>
      <c r="B200" s="287">
        <v>914</v>
      </c>
      <c r="C200" s="264" t="s">
        <v>34</v>
      </c>
      <c r="D200" s="265" t="s">
        <v>1</v>
      </c>
      <c r="E200" s="283" t="s">
        <v>38</v>
      </c>
      <c r="F200" s="284" t="s">
        <v>20</v>
      </c>
      <c r="G200" s="285" t="s">
        <v>1</v>
      </c>
      <c r="H200" s="286" t="s">
        <v>149</v>
      </c>
      <c r="I200" s="263"/>
      <c r="J200" s="251">
        <f>SUM(J201)</f>
        <v>1682.2</v>
      </c>
    </row>
    <row r="201" spans="1:10" s="31" customFormat="1" ht="31.5">
      <c r="A201" s="28" t="s">
        <v>135</v>
      </c>
      <c r="B201" s="149">
        <v>914</v>
      </c>
      <c r="C201" s="29" t="s">
        <v>34</v>
      </c>
      <c r="D201" s="231" t="s">
        <v>1</v>
      </c>
      <c r="E201" s="231" t="s">
        <v>38</v>
      </c>
      <c r="F201" s="232" t="s">
        <v>20</v>
      </c>
      <c r="G201" s="213" t="s">
        <v>1</v>
      </c>
      <c r="H201" s="233" t="s">
        <v>39</v>
      </c>
      <c r="I201" s="233" t="s">
        <v>60</v>
      </c>
      <c r="J201" s="30">
        <v>1682.2</v>
      </c>
    </row>
    <row r="202" spans="1:10" s="91" customFormat="1" ht="18.75">
      <c r="A202" s="97" t="s">
        <v>102</v>
      </c>
      <c r="B202" s="143">
        <v>914</v>
      </c>
      <c r="C202" s="96" t="s">
        <v>34</v>
      </c>
      <c r="D202" s="92" t="s">
        <v>12</v>
      </c>
      <c r="E202" s="420"/>
      <c r="F202" s="421"/>
      <c r="G202" s="421"/>
      <c r="H202" s="422"/>
      <c r="I202" s="93"/>
      <c r="J202" s="90">
        <f>SUM(J203)</f>
        <v>81136.399999999994</v>
      </c>
    </row>
    <row r="203" spans="1:10" s="136" customFormat="1" ht="33">
      <c r="A203" s="69" t="s">
        <v>210</v>
      </c>
      <c r="B203" s="157">
        <v>914</v>
      </c>
      <c r="C203" s="65" t="s">
        <v>34</v>
      </c>
      <c r="D203" s="66" t="s">
        <v>12</v>
      </c>
      <c r="E203" s="79" t="s">
        <v>38</v>
      </c>
      <c r="F203" s="80" t="s">
        <v>142</v>
      </c>
      <c r="G203" s="214" t="s">
        <v>143</v>
      </c>
      <c r="H203" s="67" t="s">
        <v>149</v>
      </c>
      <c r="I203" s="67"/>
      <c r="J203" s="61">
        <f>SUM(J204)</f>
        <v>81136.399999999994</v>
      </c>
    </row>
    <row r="204" spans="1:10" s="27" customFormat="1" ht="17.25">
      <c r="A204" s="144" t="s">
        <v>211</v>
      </c>
      <c r="B204" s="23">
        <v>914</v>
      </c>
      <c r="C204" s="22" t="s">
        <v>34</v>
      </c>
      <c r="D204" s="63" t="s">
        <v>12</v>
      </c>
      <c r="E204" s="34" t="s">
        <v>38</v>
      </c>
      <c r="F204" s="81" t="s">
        <v>20</v>
      </c>
      <c r="G204" s="215" t="s">
        <v>143</v>
      </c>
      <c r="H204" s="64" t="s">
        <v>149</v>
      </c>
      <c r="I204" s="64"/>
      <c r="J204" s="20">
        <f>SUM(J205)</f>
        <v>81136.399999999994</v>
      </c>
    </row>
    <row r="205" spans="1:10" s="192" customFormat="1" ht="17.25">
      <c r="A205" s="99" t="s">
        <v>212</v>
      </c>
      <c r="B205" s="287">
        <v>914</v>
      </c>
      <c r="C205" s="264" t="s">
        <v>34</v>
      </c>
      <c r="D205" s="265" t="s">
        <v>12</v>
      </c>
      <c r="E205" s="258" t="s">
        <v>38</v>
      </c>
      <c r="F205" s="266" t="s">
        <v>20</v>
      </c>
      <c r="G205" s="267" t="s">
        <v>1</v>
      </c>
      <c r="H205" s="263" t="s">
        <v>149</v>
      </c>
      <c r="I205" s="263"/>
      <c r="J205" s="251">
        <f>SUM(J206:J209)</f>
        <v>81136.399999999994</v>
      </c>
    </row>
    <row r="206" spans="1:10" s="31" customFormat="1" ht="31.5">
      <c r="A206" s="28" t="s">
        <v>360</v>
      </c>
      <c r="B206" s="149">
        <v>914</v>
      </c>
      <c r="C206" s="29" t="s">
        <v>34</v>
      </c>
      <c r="D206" s="346" t="s">
        <v>12</v>
      </c>
      <c r="E206" s="346" t="s">
        <v>38</v>
      </c>
      <c r="F206" s="347" t="s">
        <v>20</v>
      </c>
      <c r="G206" s="213" t="s">
        <v>1</v>
      </c>
      <c r="H206" s="348" t="s">
        <v>29</v>
      </c>
      <c r="I206" s="348" t="s">
        <v>60</v>
      </c>
      <c r="J206" s="30">
        <v>15627.3</v>
      </c>
    </row>
    <row r="207" spans="1:10" s="31" customFormat="1" ht="31.5">
      <c r="A207" s="28" t="s">
        <v>273</v>
      </c>
      <c r="B207" s="149">
        <v>914</v>
      </c>
      <c r="C207" s="29" t="s">
        <v>34</v>
      </c>
      <c r="D207" s="231" t="s">
        <v>12</v>
      </c>
      <c r="E207" s="231" t="s">
        <v>38</v>
      </c>
      <c r="F207" s="232" t="s">
        <v>20</v>
      </c>
      <c r="G207" s="213" t="s">
        <v>1</v>
      </c>
      <c r="H207" s="233" t="s">
        <v>29</v>
      </c>
      <c r="I207" s="233" t="s">
        <v>64</v>
      </c>
      <c r="J207" s="30">
        <v>58877.4</v>
      </c>
    </row>
    <row r="208" spans="1:10" s="31" customFormat="1" ht="31.5">
      <c r="A208" s="28" t="s">
        <v>433</v>
      </c>
      <c r="B208" s="149">
        <v>914</v>
      </c>
      <c r="C208" s="29" t="s">
        <v>34</v>
      </c>
      <c r="D208" s="384" t="s">
        <v>12</v>
      </c>
      <c r="E208" s="384" t="s">
        <v>38</v>
      </c>
      <c r="F208" s="385" t="s">
        <v>20</v>
      </c>
      <c r="G208" s="213" t="s">
        <v>1</v>
      </c>
      <c r="H208" s="386" t="s">
        <v>432</v>
      </c>
      <c r="I208" s="386" t="s">
        <v>64</v>
      </c>
      <c r="J208" s="30">
        <v>5631.7</v>
      </c>
    </row>
    <row r="209" spans="1:10" s="31" customFormat="1" ht="63">
      <c r="A209" s="28" t="s">
        <v>343</v>
      </c>
      <c r="B209" s="149">
        <v>914</v>
      </c>
      <c r="C209" s="29" t="s">
        <v>34</v>
      </c>
      <c r="D209" s="343" t="s">
        <v>12</v>
      </c>
      <c r="E209" s="343" t="s">
        <v>38</v>
      </c>
      <c r="F209" s="344" t="s">
        <v>20</v>
      </c>
      <c r="G209" s="213" t="s">
        <v>1</v>
      </c>
      <c r="H209" s="345" t="s">
        <v>341</v>
      </c>
      <c r="I209" s="345" t="s">
        <v>64</v>
      </c>
      <c r="J209" s="30">
        <v>1000</v>
      </c>
    </row>
    <row r="210" spans="1:10" s="146" customFormat="1" ht="40.5">
      <c r="A210" s="33" t="s">
        <v>214</v>
      </c>
      <c r="B210" s="68">
        <v>927</v>
      </c>
      <c r="C210" s="395"/>
      <c r="D210" s="396"/>
      <c r="E210" s="396"/>
      <c r="F210" s="396"/>
      <c r="G210" s="396"/>
      <c r="H210" s="423"/>
      <c r="I210" s="230"/>
      <c r="J210" s="145">
        <f>SUM(J211+J229+J235+J246+J268+J288+J294+J257)</f>
        <v>479358.39999999997</v>
      </c>
    </row>
    <row r="211" spans="1:10" s="146" customFormat="1" ht="21">
      <c r="A211" s="86" t="s">
        <v>69</v>
      </c>
      <c r="B211" s="86">
        <v>927</v>
      </c>
      <c r="C211" s="87" t="s">
        <v>1</v>
      </c>
      <c r="D211" s="395"/>
      <c r="E211" s="396"/>
      <c r="F211" s="396"/>
      <c r="G211" s="396"/>
      <c r="H211" s="423"/>
      <c r="I211" s="230"/>
      <c r="J211" s="180">
        <f>SUM(J212+J219+J224)</f>
        <v>18249.900000000001</v>
      </c>
    </row>
    <row r="212" spans="1:10" s="91" customFormat="1" ht="18.75">
      <c r="A212" s="97" t="s">
        <v>73</v>
      </c>
      <c r="B212" s="35">
        <v>927</v>
      </c>
      <c r="C212" s="92" t="s">
        <v>1</v>
      </c>
      <c r="D212" s="92" t="s">
        <v>3</v>
      </c>
      <c r="E212" s="414"/>
      <c r="F212" s="415"/>
      <c r="G212" s="415"/>
      <c r="H212" s="416"/>
      <c r="I212" s="93"/>
      <c r="J212" s="90">
        <f>SUM(J213)</f>
        <v>18249.900000000001</v>
      </c>
    </row>
    <row r="213" spans="1:10" s="136" customFormat="1" ht="66">
      <c r="A213" s="69" t="s">
        <v>215</v>
      </c>
      <c r="B213" s="154">
        <v>927</v>
      </c>
      <c r="C213" s="56" t="s">
        <v>1</v>
      </c>
      <c r="D213" s="66" t="s">
        <v>3</v>
      </c>
      <c r="E213" s="79" t="s">
        <v>41</v>
      </c>
      <c r="F213" s="80" t="s">
        <v>142</v>
      </c>
      <c r="G213" s="214" t="s">
        <v>143</v>
      </c>
      <c r="H213" s="67" t="s">
        <v>149</v>
      </c>
      <c r="I213" s="67"/>
      <c r="J213" s="61">
        <f>SUM(J214)</f>
        <v>18249.900000000001</v>
      </c>
    </row>
    <row r="214" spans="1:10" s="27" customFormat="1" ht="17.25">
      <c r="A214" s="75" t="s">
        <v>192</v>
      </c>
      <c r="B214" s="155">
        <v>927</v>
      </c>
      <c r="C214" s="15" t="s">
        <v>1</v>
      </c>
      <c r="D214" s="63" t="s">
        <v>3</v>
      </c>
      <c r="E214" s="34" t="s">
        <v>41</v>
      </c>
      <c r="F214" s="81" t="s">
        <v>35</v>
      </c>
      <c r="G214" s="215" t="s">
        <v>143</v>
      </c>
      <c r="H214" s="64" t="s">
        <v>149</v>
      </c>
      <c r="I214" s="64"/>
      <c r="J214" s="20">
        <f>SUM(J215)</f>
        <v>18249.900000000001</v>
      </c>
    </row>
    <row r="215" spans="1:10" s="192" customFormat="1" ht="34.5">
      <c r="A215" s="99" t="s">
        <v>216</v>
      </c>
      <c r="B215" s="252">
        <v>927</v>
      </c>
      <c r="C215" s="253" t="s">
        <v>1</v>
      </c>
      <c r="D215" s="265" t="s">
        <v>3</v>
      </c>
      <c r="E215" s="258" t="s">
        <v>41</v>
      </c>
      <c r="F215" s="266" t="s">
        <v>35</v>
      </c>
      <c r="G215" s="267" t="s">
        <v>1</v>
      </c>
      <c r="H215" s="263" t="s">
        <v>149</v>
      </c>
      <c r="I215" s="263"/>
      <c r="J215" s="251">
        <f>SUM(J216:J218)</f>
        <v>18249.900000000001</v>
      </c>
    </row>
    <row r="216" spans="1:10" s="31" customFormat="1" ht="47.25">
      <c r="A216" s="28" t="s">
        <v>274</v>
      </c>
      <c r="B216" s="149">
        <v>927</v>
      </c>
      <c r="C216" s="29" t="s">
        <v>1</v>
      </c>
      <c r="D216" s="231" t="s">
        <v>3</v>
      </c>
      <c r="E216" s="231" t="s">
        <v>41</v>
      </c>
      <c r="F216" s="232" t="s">
        <v>35</v>
      </c>
      <c r="G216" s="213" t="s">
        <v>1</v>
      </c>
      <c r="H216" s="233" t="s">
        <v>46</v>
      </c>
      <c r="I216" s="233" t="s">
        <v>61</v>
      </c>
      <c r="J216" s="30">
        <v>16668.3</v>
      </c>
    </row>
    <row r="217" spans="1:10" s="31" customFormat="1" ht="31.5">
      <c r="A217" s="28" t="s">
        <v>113</v>
      </c>
      <c r="B217" s="149">
        <v>927</v>
      </c>
      <c r="C217" s="29" t="s">
        <v>1</v>
      </c>
      <c r="D217" s="231" t="s">
        <v>3</v>
      </c>
      <c r="E217" s="231" t="s">
        <v>41</v>
      </c>
      <c r="F217" s="232" t="s">
        <v>35</v>
      </c>
      <c r="G217" s="213" t="s">
        <v>1</v>
      </c>
      <c r="H217" s="233" t="s">
        <v>46</v>
      </c>
      <c r="I217" s="233" t="s">
        <v>60</v>
      </c>
      <c r="J217" s="30">
        <v>1579.2</v>
      </c>
    </row>
    <row r="218" spans="1:10" s="31" customFormat="1" ht="31.5">
      <c r="A218" s="28" t="s">
        <v>114</v>
      </c>
      <c r="B218" s="149">
        <v>927</v>
      </c>
      <c r="C218" s="29" t="s">
        <v>1</v>
      </c>
      <c r="D218" s="231" t="s">
        <v>3</v>
      </c>
      <c r="E218" s="231" t="s">
        <v>41</v>
      </c>
      <c r="F218" s="232" t="s">
        <v>35</v>
      </c>
      <c r="G218" s="213" t="s">
        <v>1</v>
      </c>
      <c r="H218" s="233" t="s">
        <v>46</v>
      </c>
      <c r="I218" s="233" t="s">
        <v>62</v>
      </c>
      <c r="J218" s="30">
        <v>2.4</v>
      </c>
    </row>
    <row r="219" spans="1:10" s="91" customFormat="1" ht="18.75">
      <c r="A219" s="104" t="s">
        <v>74</v>
      </c>
      <c r="B219" s="162">
        <v>927</v>
      </c>
      <c r="C219" s="96" t="s">
        <v>1</v>
      </c>
      <c r="D219" s="92">
        <v>11</v>
      </c>
      <c r="E219" s="420"/>
      <c r="F219" s="421"/>
      <c r="G219" s="421"/>
      <c r="H219" s="422"/>
      <c r="I219" s="93"/>
      <c r="J219" s="90">
        <f>SUM(J220)</f>
        <v>0</v>
      </c>
    </row>
    <row r="220" spans="1:10" s="136" customFormat="1" ht="66">
      <c r="A220" s="69" t="s">
        <v>215</v>
      </c>
      <c r="B220" s="163">
        <v>927</v>
      </c>
      <c r="C220" s="65" t="s">
        <v>1</v>
      </c>
      <c r="D220" s="66" t="s">
        <v>34</v>
      </c>
      <c r="E220" s="79" t="s">
        <v>41</v>
      </c>
      <c r="F220" s="80" t="s">
        <v>142</v>
      </c>
      <c r="G220" s="214" t="s">
        <v>143</v>
      </c>
      <c r="H220" s="67" t="s">
        <v>149</v>
      </c>
      <c r="I220" s="67"/>
      <c r="J220" s="61">
        <f>SUM(J221)</f>
        <v>0</v>
      </c>
    </row>
    <row r="221" spans="1:10" s="27" customFormat="1" ht="17.25">
      <c r="A221" s="75" t="s">
        <v>217</v>
      </c>
      <c r="B221" s="160">
        <v>927</v>
      </c>
      <c r="C221" s="22" t="s">
        <v>1</v>
      </c>
      <c r="D221" s="63" t="s">
        <v>34</v>
      </c>
      <c r="E221" s="82" t="s">
        <v>41</v>
      </c>
      <c r="F221" s="83" t="s">
        <v>20</v>
      </c>
      <c r="G221" s="216" t="s">
        <v>143</v>
      </c>
      <c r="H221" s="84" t="s">
        <v>149</v>
      </c>
      <c r="I221" s="64"/>
      <c r="J221" s="20">
        <f>SUM(J222)</f>
        <v>0</v>
      </c>
    </row>
    <row r="222" spans="1:10" s="192" customFormat="1" ht="17.25">
      <c r="A222" s="99" t="s">
        <v>218</v>
      </c>
      <c r="B222" s="288">
        <v>927</v>
      </c>
      <c r="C222" s="264" t="s">
        <v>1</v>
      </c>
      <c r="D222" s="265" t="s">
        <v>34</v>
      </c>
      <c r="E222" s="258" t="s">
        <v>41</v>
      </c>
      <c r="F222" s="266" t="s">
        <v>20</v>
      </c>
      <c r="G222" s="267" t="s">
        <v>7</v>
      </c>
      <c r="H222" s="263" t="s">
        <v>149</v>
      </c>
      <c r="I222" s="263"/>
      <c r="J222" s="251">
        <f>SUM(J223)</f>
        <v>0</v>
      </c>
    </row>
    <row r="223" spans="1:10" s="31" customFormat="1" ht="31.5">
      <c r="A223" s="28" t="s">
        <v>275</v>
      </c>
      <c r="B223" s="149">
        <v>927</v>
      </c>
      <c r="C223" s="29" t="s">
        <v>1</v>
      </c>
      <c r="D223" s="231" t="s">
        <v>34</v>
      </c>
      <c r="E223" s="231" t="s">
        <v>41</v>
      </c>
      <c r="F223" s="232" t="s">
        <v>20</v>
      </c>
      <c r="G223" s="213" t="s">
        <v>7</v>
      </c>
      <c r="H223" s="233" t="s">
        <v>42</v>
      </c>
      <c r="I223" s="233" t="s">
        <v>62</v>
      </c>
      <c r="J223" s="30"/>
    </row>
    <row r="224" spans="1:10" s="31" customFormat="1" ht="18.75">
      <c r="A224" s="242" t="s">
        <v>75</v>
      </c>
      <c r="B224" s="150">
        <v>927</v>
      </c>
      <c r="C224" s="94" t="s">
        <v>1</v>
      </c>
      <c r="D224" s="185" t="s">
        <v>38</v>
      </c>
      <c r="E224" s="185"/>
      <c r="F224" s="186"/>
      <c r="G224" s="243"/>
      <c r="H224" s="94"/>
      <c r="I224" s="94"/>
      <c r="J224" s="95">
        <f>SUM(J225)</f>
        <v>0</v>
      </c>
    </row>
    <row r="225" spans="1:10" s="31" customFormat="1" ht="66">
      <c r="A225" s="69" t="s">
        <v>215</v>
      </c>
      <c r="B225" s="163">
        <v>927</v>
      </c>
      <c r="C225" s="65" t="s">
        <v>1</v>
      </c>
      <c r="D225" s="66" t="s">
        <v>38</v>
      </c>
      <c r="E225" s="79" t="s">
        <v>41</v>
      </c>
      <c r="F225" s="80" t="s">
        <v>142</v>
      </c>
      <c r="G225" s="214" t="s">
        <v>143</v>
      </c>
      <c r="H225" s="67" t="s">
        <v>149</v>
      </c>
      <c r="I225" s="67"/>
      <c r="J225" s="61">
        <f>SUM(J227)</f>
        <v>0</v>
      </c>
    </row>
    <row r="226" spans="1:10" s="31" customFormat="1" ht="16.5">
      <c r="A226" s="75" t="s">
        <v>217</v>
      </c>
      <c r="B226" s="160">
        <v>927</v>
      </c>
      <c r="C226" s="22" t="s">
        <v>1</v>
      </c>
      <c r="D226" s="63" t="s">
        <v>38</v>
      </c>
      <c r="E226" s="82" t="s">
        <v>41</v>
      </c>
      <c r="F226" s="83" t="s">
        <v>20</v>
      </c>
      <c r="G226" s="216" t="s">
        <v>143</v>
      </c>
      <c r="H226" s="84" t="s">
        <v>149</v>
      </c>
      <c r="I226" s="64"/>
      <c r="J226" s="20">
        <f>SUM(J227)</f>
        <v>0</v>
      </c>
    </row>
    <row r="227" spans="1:10" s="31" customFormat="1" ht="34.5">
      <c r="A227" s="99" t="s">
        <v>313</v>
      </c>
      <c r="B227" s="288">
        <v>927</v>
      </c>
      <c r="C227" s="264" t="s">
        <v>1</v>
      </c>
      <c r="D227" s="265" t="s">
        <v>38</v>
      </c>
      <c r="E227" s="258" t="s">
        <v>41</v>
      </c>
      <c r="F227" s="266" t="s">
        <v>20</v>
      </c>
      <c r="G227" s="267" t="s">
        <v>17</v>
      </c>
      <c r="H227" s="263" t="s">
        <v>149</v>
      </c>
      <c r="I227" s="263"/>
      <c r="J227" s="251">
        <f>SUM(J228)</f>
        <v>0</v>
      </c>
    </row>
    <row r="228" spans="1:10" s="31" customFormat="1" ht="31.5">
      <c r="A228" s="28" t="s">
        <v>314</v>
      </c>
      <c r="B228" s="149">
        <v>927</v>
      </c>
      <c r="C228" s="29" t="s">
        <v>1</v>
      </c>
      <c r="D228" s="231" t="s">
        <v>38</v>
      </c>
      <c r="E228" s="231" t="s">
        <v>41</v>
      </c>
      <c r="F228" s="232" t="s">
        <v>20</v>
      </c>
      <c r="G228" s="213" t="s">
        <v>17</v>
      </c>
      <c r="H228" s="233" t="s">
        <v>315</v>
      </c>
      <c r="I228" s="233" t="s">
        <v>62</v>
      </c>
      <c r="J228" s="30"/>
    </row>
    <row r="229" spans="1:10" s="103" customFormat="1" ht="18.75">
      <c r="A229" s="86" t="s">
        <v>76</v>
      </c>
      <c r="B229" s="86">
        <v>927</v>
      </c>
      <c r="C229" s="100" t="s">
        <v>2</v>
      </c>
      <c r="D229" s="411"/>
      <c r="E229" s="412"/>
      <c r="F229" s="412"/>
      <c r="G229" s="412"/>
      <c r="H229" s="413"/>
      <c r="I229" s="101"/>
      <c r="J229" s="102">
        <f>SUM(J230)</f>
        <v>5115</v>
      </c>
    </row>
    <row r="230" spans="1:10" s="106" customFormat="1" ht="56.25">
      <c r="A230" s="104" t="s">
        <v>77</v>
      </c>
      <c r="B230" s="152">
        <v>927</v>
      </c>
      <c r="C230" s="92" t="s">
        <v>2</v>
      </c>
      <c r="D230" s="92" t="s">
        <v>19</v>
      </c>
      <c r="E230" s="107"/>
      <c r="F230" s="108"/>
      <c r="G230" s="221"/>
      <c r="H230" s="109"/>
      <c r="I230" s="110"/>
      <c r="J230" s="90">
        <f>SUM(J231)</f>
        <v>5115</v>
      </c>
    </row>
    <row r="231" spans="1:10" s="113" customFormat="1" ht="49.5">
      <c r="A231" s="69" t="s">
        <v>155</v>
      </c>
      <c r="B231" s="158">
        <v>927</v>
      </c>
      <c r="C231" s="56" t="s">
        <v>2</v>
      </c>
      <c r="D231" s="56" t="s">
        <v>19</v>
      </c>
      <c r="E231" s="57" t="s">
        <v>12</v>
      </c>
      <c r="F231" s="58" t="s">
        <v>142</v>
      </c>
      <c r="G231" s="222" t="s">
        <v>143</v>
      </c>
      <c r="H231" s="59" t="s">
        <v>149</v>
      </c>
      <c r="I231" s="114"/>
      <c r="J231" s="61">
        <f>SUM(J232)</f>
        <v>5115</v>
      </c>
    </row>
    <row r="232" spans="1:10" s="26" customFormat="1" ht="49.5">
      <c r="A232" s="75" t="s">
        <v>156</v>
      </c>
      <c r="B232" s="159">
        <v>927</v>
      </c>
      <c r="C232" s="15" t="s">
        <v>2</v>
      </c>
      <c r="D232" s="15" t="s">
        <v>19</v>
      </c>
      <c r="E232" s="45" t="s">
        <v>12</v>
      </c>
      <c r="F232" s="46" t="s">
        <v>20</v>
      </c>
      <c r="G232" s="223" t="s">
        <v>143</v>
      </c>
      <c r="H232" s="47" t="s">
        <v>149</v>
      </c>
      <c r="I232" s="115"/>
      <c r="J232" s="20">
        <f>SUM(J233)</f>
        <v>5115</v>
      </c>
    </row>
    <row r="233" spans="1:10" s="200" customFormat="1" ht="51.75">
      <c r="A233" s="99" t="s">
        <v>157</v>
      </c>
      <c r="B233" s="289">
        <v>927</v>
      </c>
      <c r="C233" s="253" t="s">
        <v>2</v>
      </c>
      <c r="D233" s="253" t="s">
        <v>19</v>
      </c>
      <c r="E233" s="290" t="s">
        <v>12</v>
      </c>
      <c r="F233" s="291" t="s">
        <v>20</v>
      </c>
      <c r="G233" s="292" t="s">
        <v>1</v>
      </c>
      <c r="H233" s="293" t="s">
        <v>149</v>
      </c>
      <c r="I233" s="294"/>
      <c r="J233" s="251">
        <f>SUM(J234)</f>
        <v>5115</v>
      </c>
    </row>
    <row r="234" spans="1:10" s="31" customFormat="1" ht="31.5">
      <c r="A234" s="28" t="s">
        <v>276</v>
      </c>
      <c r="B234" s="149">
        <v>927</v>
      </c>
      <c r="C234" s="29" t="s">
        <v>2</v>
      </c>
      <c r="D234" s="231" t="s">
        <v>19</v>
      </c>
      <c r="E234" s="231" t="s">
        <v>12</v>
      </c>
      <c r="F234" s="232" t="s">
        <v>20</v>
      </c>
      <c r="G234" s="213" t="s">
        <v>1</v>
      </c>
      <c r="H234" s="233" t="s">
        <v>27</v>
      </c>
      <c r="I234" s="233" t="s">
        <v>67</v>
      </c>
      <c r="J234" s="30">
        <v>5115</v>
      </c>
    </row>
    <row r="235" spans="1:10" s="126" customFormat="1" ht="18.75">
      <c r="A235" s="86" t="s">
        <v>79</v>
      </c>
      <c r="B235" s="86">
        <v>927</v>
      </c>
      <c r="C235" s="100" t="s">
        <v>7</v>
      </c>
      <c r="D235" s="411"/>
      <c r="E235" s="412"/>
      <c r="F235" s="412"/>
      <c r="G235" s="412"/>
      <c r="H235" s="413"/>
      <c r="I235" s="125"/>
      <c r="J235" s="102">
        <f>SUM(J236)</f>
        <v>102751.2</v>
      </c>
    </row>
    <row r="236" spans="1:10" s="138" customFormat="1" ht="18.75">
      <c r="A236" s="97" t="s">
        <v>81</v>
      </c>
      <c r="B236" s="35">
        <v>927</v>
      </c>
      <c r="C236" s="92" t="s">
        <v>7</v>
      </c>
      <c r="D236" s="92" t="s">
        <v>19</v>
      </c>
      <c r="E236" s="414"/>
      <c r="F236" s="415"/>
      <c r="G236" s="415"/>
      <c r="H236" s="416"/>
      <c r="I236" s="93"/>
      <c r="J236" s="90">
        <f>SUM(J237+J241)</f>
        <v>102751.2</v>
      </c>
    </row>
    <row r="237" spans="1:10" s="141" customFormat="1" ht="33">
      <c r="A237" s="69" t="s">
        <v>300</v>
      </c>
      <c r="B237" s="154">
        <v>927</v>
      </c>
      <c r="C237" s="56" t="s">
        <v>7</v>
      </c>
      <c r="D237" s="66" t="s">
        <v>19</v>
      </c>
      <c r="E237" s="79" t="s">
        <v>32</v>
      </c>
      <c r="F237" s="80" t="s">
        <v>142</v>
      </c>
      <c r="G237" s="214" t="s">
        <v>143</v>
      </c>
      <c r="H237" s="67" t="s">
        <v>149</v>
      </c>
      <c r="I237" s="67"/>
      <c r="J237" s="61">
        <f>SUM(J238)</f>
        <v>37647.699999999997</v>
      </c>
    </row>
    <row r="238" spans="1:10" s="140" customFormat="1" ht="33">
      <c r="A238" s="75" t="s">
        <v>161</v>
      </c>
      <c r="B238" s="155">
        <v>927</v>
      </c>
      <c r="C238" s="15" t="s">
        <v>7</v>
      </c>
      <c r="D238" s="63" t="s">
        <v>19</v>
      </c>
      <c r="E238" s="34" t="s">
        <v>32</v>
      </c>
      <c r="F238" s="81" t="s">
        <v>31</v>
      </c>
      <c r="G238" s="215" t="s">
        <v>143</v>
      </c>
      <c r="H238" s="64" t="s">
        <v>149</v>
      </c>
      <c r="I238" s="64"/>
      <c r="J238" s="20">
        <f>SUM(J239)</f>
        <v>37647.699999999997</v>
      </c>
    </row>
    <row r="239" spans="1:10" s="198" customFormat="1" ht="34.5">
      <c r="A239" s="202" t="s">
        <v>257</v>
      </c>
      <c r="B239" s="252">
        <v>927</v>
      </c>
      <c r="C239" s="253" t="s">
        <v>7</v>
      </c>
      <c r="D239" s="265" t="s">
        <v>19</v>
      </c>
      <c r="E239" s="258" t="s">
        <v>32</v>
      </c>
      <c r="F239" s="266" t="s">
        <v>31</v>
      </c>
      <c r="G239" s="267" t="s">
        <v>5</v>
      </c>
      <c r="H239" s="263" t="s">
        <v>149</v>
      </c>
      <c r="I239" s="263"/>
      <c r="J239" s="251">
        <f>SUM(J240)</f>
        <v>37647.699999999997</v>
      </c>
    </row>
    <row r="240" spans="1:10" s="31" customFormat="1" ht="31.5">
      <c r="A240" s="28" t="s">
        <v>299</v>
      </c>
      <c r="B240" s="149">
        <v>927</v>
      </c>
      <c r="C240" s="29" t="s">
        <v>7</v>
      </c>
      <c r="D240" s="231" t="s">
        <v>19</v>
      </c>
      <c r="E240" s="231" t="s">
        <v>32</v>
      </c>
      <c r="F240" s="232" t="s">
        <v>31</v>
      </c>
      <c r="G240" s="213" t="s">
        <v>5</v>
      </c>
      <c r="H240" s="233" t="s">
        <v>259</v>
      </c>
      <c r="I240" s="233" t="s">
        <v>67</v>
      </c>
      <c r="J240" s="30">
        <v>37647.699999999997</v>
      </c>
    </row>
    <row r="241" spans="1:10" s="141" customFormat="1" ht="17.25">
      <c r="A241" s="69" t="s">
        <v>380</v>
      </c>
      <c r="B241" s="154">
        <v>927</v>
      </c>
      <c r="C241" s="56" t="s">
        <v>7</v>
      </c>
      <c r="D241" s="66" t="s">
        <v>19</v>
      </c>
      <c r="E241" s="79" t="s">
        <v>385</v>
      </c>
      <c r="F241" s="80" t="s">
        <v>142</v>
      </c>
      <c r="G241" s="214" t="s">
        <v>143</v>
      </c>
      <c r="H241" s="67" t="s">
        <v>149</v>
      </c>
      <c r="I241" s="67"/>
      <c r="J241" s="61">
        <f>SUM(J242)</f>
        <v>65103.5</v>
      </c>
    </row>
    <row r="242" spans="1:10" s="140" customFormat="1" ht="17.25">
      <c r="A242" s="75" t="s">
        <v>381</v>
      </c>
      <c r="B242" s="155">
        <v>927</v>
      </c>
      <c r="C242" s="15" t="s">
        <v>7</v>
      </c>
      <c r="D242" s="63" t="s">
        <v>19</v>
      </c>
      <c r="E242" s="34" t="s">
        <v>385</v>
      </c>
      <c r="F242" s="81" t="s">
        <v>20</v>
      </c>
      <c r="G242" s="215" t="s">
        <v>143</v>
      </c>
      <c r="H242" s="64" t="s">
        <v>149</v>
      </c>
      <c r="I242" s="64"/>
      <c r="J242" s="20">
        <f>SUM(J243)</f>
        <v>65103.5</v>
      </c>
    </row>
    <row r="243" spans="1:10" s="198" customFormat="1" ht="17.25">
      <c r="A243" s="202" t="s">
        <v>382</v>
      </c>
      <c r="B243" s="252">
        <v>927</v>
      </c>
      <c r="C243" s="253" t="s">
        <v>7</v>
      </c>
      <c r="D243" s="265" t="s">
        <v>19</v>
      </c>
      <c r="E243" s="258" t="s">
        <v>385</v>
      </c>
      <c r="F243" s="266" t="s">
        <v>20</v>
      </c>
      <c r="G243" s="267" t="s">
        <v>1</v>
      </c>
      <c r="H243" s="263" t="s">
        <v>149</v>
      </c>
      <c r="I243" s="263"/>
      <c r="J243" s="251">
        <f>SUM(J244:J245)</f>
        <v>65103.5</v>
      </c>
    </row>
    <row r="244" spans="1:10" s="31" customFormat="1" ht="31.5">
      <c r="A244" s="28" t="s">
        <v>383</v>
      </c>
      <c r="B244" s="149">
        <v>927</v>
      </c>
      <c r="C244" s="29" t="s">
        <v>7</v>
      </c>
      <c r="D244" s="355" t="s">
        <v>19</v>
      </c>
      <c r="E244" s="355" t="s">
        <v>385</v>
      </c>
      <c r="F244" s="356" t="s">
        <v>20</v>
      </c>
      <c r="G244" s="213" t="s">
        <v>1</v>
      </c>
      <c r="H244" s="357" t="s">
        <v>386</v>
      </c>
      <c r="I244" s="357" t="s">
        <v>67</v>
      </c>
      <c r="J244" s="30">
        <v>34208.199999999997</v>
      </c>
    </row>
    <row r="245" spans="1:10" s="31" customFormat="1" ht="31.5">
      <c r="A245" s="28" t="s">
        <v>384</v>
      </c>
      <c r="B245" s="149">
        <v>927</v>
      </c>
      <c r="C245" s="29" t="s">
        <v>7</v>
      </c>
      <c r="D245" s="355" t="s">
        <v>19</v>
      </c>
      <c r="E245" s="355" t="s">
        <v>385</v>
      </c>
      <c r="F245" s="356" t="s">
        <v>20</v>
      </c>
      <c r="G245" s="213" t="s">
        <v>1</v>
      </c>
      <c r="H245" s="357" t="s">
        <v>387</v>
      </c>
      <c r="I245" s="357" t="s">
        <v>67</v>
      </c>
      <c r="J245" s="30">
        <v>30895.3</v>
      </c>
    </row>
    <row r="246" spans="1:10" s="126" customFormat="1" ht="18.75">
      <c r="A246" s="86" t="s">
        <v>83</v>
      </c>
      <c r="B246" s="86">
        <v>927</v>
      </c>
      <c r="C246" s="100" t="s">
        <v>12</v>
      </c>
      <c r="D246" s="411"/>
      <c r="E246" s="412"/>
      <c r="F246" s="412"/>
      <c r="G246" s="412"/>
      <c r="H246" s="413"/>
      <c r="I246" s="125"/>
      <c r="J246" s="102">
        <f>SUM(J247+J252)</f>
        <v>171108</v>
      </c>
    </row>
    <row r="247" spans="1:10" s="138" customFormat="1" ht="18.75">
      <c r="A247" s="97" t="s">
        <v>317</v>
      </c>
      <c r="B247" s="35">
        <v>927</v>
      </c>
      <c r="C247" s="92" t="s">
        <v>12</v>
      </c>
      <c r="D247" s="92" t="s">
        <v>2</v>
      </c>
      <c r="E247" s="424"/>
      <c r="F247" s="425"/>
      <c r="G247" s="425"/>
      <c r="H247" s="426"/>
      <c r="I247" s="93"/>
      <c r="J247" s="90">
        <f>SUM(J248)</f>
        <v>2278.8000000000002</v>
      </c>
    </row>
    <row r="248" spans="1:10" s="141" customFormat="1" ht="33">
      <c r="A248" s="69" t="s">
        <v>371</v>
      </c>
      <c r="B248" s="154">
        <v>927</v>
      </c>
      <c r="C248" s="56" t="s">
        <v>12</v>
      </c>
      <c r="D248" s="66" t="s">
        <v>2</v>
      </c>
      <c r="E248" s="79" t="s">
        <v>372</v>
      </c>
      <c r="F248" s="80" t="s">
        <v>142</v>
      </c>
      <c r="G248" s="214" t="s">
        <v>143</v>
      </c>
      <c r="H248" s="67" t="s">
        <v>149</v>
      </c>
      <c r="I248" s="67"/>
      <c r="J248" s="61">
        <f>SUM(J249)</f>
        <v>2278.8000000000002</v>
      </c>
    </row>
    <row r="249" spans="1:10" s="140" customFormat="1" ht="33">
      <c r="A249" s="75" t="s">
        <v>374</v>
      </c>
      <c r="B249" s="155">
        <v>927</v>
      </c>
      <c r="C249" s="15" t="s">
        <v>12</v>
      </c>
      <c r="D249" s="63" t="s">
        <v>2</v>
      </c>
      <c r="E249" s="34" t="s">
        <v>372</v>
      </c>
      <c r="F249" s="81" t="s">
        <v>20</v>
      </c>
      <c r="G249" s="215" t="s">
        <v>143</v>
      </c>
      <c r="H249" s="64" t="s">
        <v>149</v>
      </c>
      <c r="I249" s="64"/>
      <c r="J249" s="20">
        <f>SUM(J250)</f>
        <v>2278.8000000000002</v>
      </c>
    </row>
    <row r="250" spans="1:10" s="198" customFormat="1" ht="34.5">
      <c r="A250" s="202" t="s">
        <v>375</v>
      </c>
      <c r="B250" s="252">
        <v>927</v>
      </c>
      <c r="C250" s="253" t="s">
        <v>12</v>
      </c>
      <c r="D250" s="265" t="s">
        <v>2</v>
      </c>
      <c r="E250" s="258" t="s">
        <v>372</v>
      </c>
      <c r="F250" s="266" t="s">
        <v>20</v>
      </c>
      <c r="G250" s="267" t="s">
        <v>2</v>
      </c>
      <c r="H250" s="263" t="s">
        <v>149</v>
      </c>
      <c r="I250" s="263"/>
      <c r="J250" s="251">
        <f>SUM(J251)</f>
        <v>2278.8000000000002</v>
      </c>
    </row>
    <row r="251" spans="1:10" s="31" customFormat="1" ht="31.5">
      <c r="A251" s="28" t="s">
        <v>376</v>
      </c>
      <c r="B251" s="149">
        <v>927</v>
      </c>
      <c r="C251" s="29" t="s">
        <v>12</v>
      </c>
      <c r="D251" s="298" t="s">
        <v>2</v>
      </c>
      <c r="E251" s="355" t="s">
        <v>372</v>
      </c>
      <c r="F251" s="299" t="s">
        <v>20</v>
      </c>
      <c r="G251" s="213" t="s">
        <v>2</v>
      </c>
      <c r="H251" s="357" t="s">
        <v>373</v>
      </c>
      <c r="I251" s="300" t="s">
        <v>67</v>
      </c>
      <c r="J251" s="30">
        <v>2278.8000000000002</v>
      </c>
    </row>
    <row r="252" spans="1:10" s="106" customFormat="1" ht="18.75">
      <c r="A252" s="104" t="s">
        <v>332</v>
      </c>
      <c r="B252" s="152">
        <v>927</v>
      </c>
      <c r="C252" s="92" t="s">
        <v>12</v>
      </c>
      <c r="D252" s="92" t="s">
        <v>12</v>
      </c>
      <c r="E252" s="107"/>
      <c r="F252" s="108"/>
      <c r="G252" s="108"/>
      <c r="H252" s="109"/>
      <c r="I252" s="110"/>
      <c r="J252" s="90">
        <f>SUM(J253)</f>
        <v>168829.2</v>
      </c>
    </row>
    <row r="253" spans="1:10" s="113" customFormat="1" ht="49.5">
      <c r="A253" s="69" t="s">
        <v>333</v>
      </c>
      <c r="B253" s="158">
        <v>927</v>
      </c>
      <c r="C253" s="56" t="s">
        <v>12</v>
      </c>
      <c r="D253" s="56" t="s">
        <v>12</v>
      </c>
      <c r="E253" s="57" t="s">
        <v>334</v>
      </c>
      <c r="F253" s="58" t="s">
        <v>142</v>
      </c>
      <c r="G253" s="58" t="s">
        <v>143</v>
      </c>
      <c r="H253" s="59" t="s">
        <v>149</v>
      </c>
      <c r="I253" s="114"/>
      <c r="J253" s="61">
        <f>SUM(J254)</f>
        <v>168829.2</v>
      </c>
    </row>
    <row r="254" spans="1:10" s="26" customFormat="1" ht="33">
      <c r="A254" s="75" t="s">
        <v>335</v>
      </c>
      <c r="B254" s="159">
        <v>927</v>
      </c>
      <c r="C254" s="15" t="s">
        <v>12</v>
      </c>
      <c r="D254" s="15" t="s">
        <v>12</v>
      </c>
      <c r="E254" s="45" t="s">
        <v>334</v>
      </c>
      <c r="F254" s="46" t="s">
        <v>20</v>
      </c>
      <c r="G254" s="46" t="s">
        <v>143</v>
      </c>
      <c r="H254" s="47" t="s">
        <v>149</v>
      </c>
      <c r="I254" s="115"/>
      <c r="J254" s="20">
        <f>SUM(J255)</f>
        <v>168829.2</v>
      </c>
    </row>
    <row r="255" spans="1:10" s="200" customFormat="1" ht="34.5">
      <c r="A255" s="99" t="s">
        <v>338</v>
      </c>
      <c r="B255" s="333">
        <v>927</v>
      </c>
      <c r="C255" s="315" t="s">
        <v>12</v>
      </c>
      <c r="D255" s="315" t="s">
        <v>12</v>
      </c>
      <c r="E255" s="334" t="s">
        <v>334</v>
      </c>
      <c r="F255" s="335" t="s">
        <v>20</v>
      </c>
      <c r="G255" s="335" t="s">
        <v>5</v>
      </c>
      <c r="H255" s="336" t="s">
        <v>149</v>
      </c>
      <c r="I255" s="337"/>
      <c r="J255" s="319">
        <f>SUM(J256)</f>
        <v>168829.2</v>
      </c>
    </row>
    <row r="256" spans="1:10" s="31" customFormat="1" ht="47.25">
      <c r="A256" s="28" t="s">
        <v>336</v>
      </c>
      <c r="B256" s="149">
        <v>927</v>
      </c>
      <c r="C256" s="29" t="s">
        <v>12</v>
      </c>
      <c r="D256" s="330" t="s">
        <v>12</v>
      </c>
      <c r="E256" s="330" t="s">
        <v>334</v>
      </c>
      <c r="F256" s="331" t="s">
        <v>20</v>
      </c>
      <c r="G256" s="331" t="s">
        <v>5</v>
      </c>
      <c r="H256" s="332" t="s">
        <v>337</v>
      </c>
      <c r="I256" s="332" t="s">
        <v>67</v>
      </c>
      <c r="J256" s="30">
        <v>168829.2</v>
      </c>
    </row>
    <row r="257" spans="1:10" s="31" customFormat="1" ht="18.75">
      <c r="A257" s="86" t="s">
        <v>90</v>
      </c>
      <c r="B257" s="86">
        <v>927</v>
      </c>
      <c r="C257" s="100" t="s">
        <v>17</v>
      </c>
      <c r="D257" s="411"/>
      <c r="E257" s="412"/>
      <c r="F257" s="412"/>
      <c r="G257" s="412"/>
      <c r="H257" s="413"/>
      <c r="I257" s="125"/>
      <c r="J257" s="102">
        <f>SUM(J258)</f>
        <v>368.6</v>
      </c>
    </row>
    <row r="258" spans="1:10" s="31" customFormat="1" ht="18.75">
      <c r="A258" s="97" t="s">
        <v>91</v>
      </c>
      <c r="B258" s="35">
        <v>927</v>
      </c>
      <c r="C258" s="92" t="s">
        <v>17</v>
      </c>
      <c r="D258" s="92" t="s">
        <v>1</v>
      </c>
      <c r="E258" s="414"/>
      <c r="F258" s="415"/>
      <c r="G258" s="415"/>
      <c r="H258" s="416"/>
      <c r="I258" s="93"/>
      <c r="J258" s="90">
        <f>+J259</f>
        <v>368.6</v>
      </c>
    </row>
    <row r="259" spans="1:10" s="31" customFormat="1" ht="16.5">
      <c r="A259" s="69" t="s">
        <v>418</v>
      </c>
      <c r="B259" s="154">
        <v>927</v>
      </c>
      <c r="C259" s="56" t="s">
        <v>17</v>
      </c>
      <c r="D259" s="66" t="s">
        <v>1</v>
      </c>
      <c r="E259" s="79" t="s">
        <v>34</v>
      </c>
      <c r="F259" s="80" t="s">
        <v>142</v>
      </c>
      <c r="G259" s="214" t="s">
        <v>143</v>
      </c>
      <c r="H259" s="67" t="s">
        <v>149</v>
      </c>
      <c r="I259" s="67"/>
      <c r="J259" s="61">
        <f>SUM(J260+J264)</f>
        <v>368.6</v>
      </c>
    </row>
    <row r="260" spans="1:10" s="31" customFormat="1" ht="16.5">
      <c r="A260" s="75" t="s">
        <v>419</v>
      </c>
      <c r="B260" s="155">
        <v>927</v>
      </c>
      <c r="C260" s="15" t="s">
        <v>17</v>
      </c>
      <c r="D260" s="63" t="s">
        <v>1</v>
      </c>
      <c r="E260" s="34" t="s">
        <v>34</v>
      </c>
      <c r="F260" s="81" t="s">
        <v>20</v>
      </c>
      <c r="G260" s="215" t="s">
        <v>143</v>
      </c>
      <c r="H260" s="64" t="s">
        <v>149</v>
      </c>
      <c r="I260" s="64"/>
      <c r="J260" s="20">
        <f>SUM(J261)</f>
        <v>213.7</v>
      </c>
    </row>
    <row r="261" spans="1:10" s="31" customFormat="1" ht="34.5">
      <c r="A261" s="99" t="s">
        <v>420</v>
      </c>
      <c r="B261" s="252">
        <v>927</v>
      </c>
      <c r="C261" s="253" t="s">
        <v>17</v>
      </c>
      <c r="D261" s="265" t="s">
        <v>1</v>
      </c>
      <c r="E261" s="258" t="s">
        <v>34</v>
      </c>
      <c r="F261" s="266" t="s">
        <v>20</v>
      </c>
      <c r="G261" s="267" t="s">
        <v>7</v>
      </c>
      <c r="H261" s="263" t="s">
        <v>149</v>
      </c>
      <c r="I261" s="263"/>
      <c r="J261" s="251">
        <f>SUM(J262:J263)</f>
        <v>213.7</v>
      </c>
    </row>
    <row r="262" spans="1:10" s="31" customFormat="1" ht="31.5">
      <c r="A262" s="28" t="s">
        <v>394</v>
      </c>
      <c r="B262" s="149">
        <v>927</v>
      </c>
      <c r="C262" s="29" t="s">
        <v>17</v>
      </c>
      <c r="D262" s="231" t="s">
        <v>1</v>
      </c>
      <c r="E262" s="231" t="s">
        <v>34</v>
      </c>
      <c r="F262" s="232" t="s">
        <v>20</v>
      </c>
      <c r="G262" s="213" t="s">
        <v>7</v>
      </c>
      <c r="H262" s="142" t="s">
        <v>392</v>
      </c>
      <c r="I262" s="233" t="s">
        <v>67</v>
      </c>
      <c r="J262" s="30">
        <v>166.7</v>
      </c>
    </row>
    <row r="263" spans="1:10" s="31" customFormat="1" ht="31.5">
      <c r="A263" s="28" t="s">
        <v>395</v>
      </c>
      <c r="B263" s="149">
        <v>927</v>
      </c>
      <c r="C263" s="29" t="s">
        <v>17</v>
      </c>
      <c r="D263" s="355" t="s">
        <v>1</v>
      </c>
      <c r="E263" s="355" t="s">
        <v>34</v>
      </c>
      <c r="F263" s="356" t="s">
        <v>20</v>
      </c>
      <c r="G263" s="213" t="s">
        <v>7</v>
      </c>
      <c r="H263" s="142" t="s">
        <v>392</v>
      </c>
      <c r="I263" s="357" t="s">
        <v>67</v>
      </c>
      <c r="J263" s="30">
        <v>47</v>
      </c>
    </row>
    <row r="264" spans="1:10" s="31" customFormat="1" ht="16.5">
      <c r="A264" s="75" t="s">
        <v>421</v>
      </c>
      <c r="B264" s="155">
        <v>927</v>
      </c>
      <c r="C264" s="15" t="s">
        <v>17</v>
      </c>
      <c r="D264" s="63" t="s">
        <v>1</v>
      </c>
      <c r="E264" s="34" t="s">
        <v>34</v>
      </c>
      <c r="F264" s="81" t="s">
        <v>36</v>
      </c>
      <c r="G264" s="215" t="s">
        <v>143</v>
      </c>
      <c r="H264" s="64" t="s">
        <v>149</v>
      </c>
      <c r="I264" s="64"/>
      <c r="J264" s="20">
        <f>SUM(J265)</f>
        <v>154.9</v>
      </c>
    </row>
    <row r="265" spans="1:10" s="31" customFormat="1" ht="34.5">
      <c r="A265" s="99" t="s">
        <v>422</v>
      </c>
      <c r="B265" s="252">
        <v>927</v>
      </c>
      <c r="C265" s="253" t="s">
        <v>17</v>
      </c>
      <c r="D265" s="265" t="s">
        <v>1</v>
      </c>
      <c r="E265" s="258" t="s">
        <v>34</v>
      </c>
      <c r="F265" s="266" t="s">
        <v>36</v>
      </c>
      <c r="G265" s="267" t="s">
        <v>5</v>
      </c>
      <c r="H265" s="263" t="s">
        <v>149</v>
      </c>
      <c r="I265" s="263"/>
      <c r="J265" s="251">
        <f>SUM(J266:J267)</f>
        <v>154.9</v>
      </c>
    </row>
    <row r="266" spans="1:10" s="31" customFormat="1" ht="47.25">
      <c r="A266" s="28" t="s">
        <v>393</v>
      </c>
      <c r="B266" s="149">
        <v>927</v>
      </c>
      <c r="C266" s="29" t="s">
        <v>17</v>
      </c>
      <c r="D266" s="355" t="s">
        <v>1</v>
      </c>
      <c r="E266" s="355" t="s">
        <v>34</v>
      </c>
      <c r="F266" s="378" t="s">
        <v>36</v>
      </c>
      <c r="G266" s="213" t="s">
        <v>5</v>
      </c>
      <c r="H266" s="142" t="s">
        <v>392</v>
      </c>
      <c r="I266" s="357" t="s">
        <v>67</v>
      </c>
      <c r="J266" s="30">
        <v>120.9</v>
      </c>
    </row>
    <row r="267" spans="1:10" s="31" customFormat="1" ht="31.5">
      <c r="A267" s="28" t="s">
        <v>396</v>
      </c>
      <c r="B267" s="149">
        <v>927</v>
      </c>
      <c r="C267" s="29" t="s">
        <v>17</v>
      </c>
      <c r="D267" s="355" t="s">
        <v>1</v>
      </c>
      <c r="E267" s="355" t="s">
        <v>34</v>
      </c>
      <c r="F267" s="378" t="s">
        <v>36</v>
      </c>
      <c r="G267" s="213" t="s">
        <v>5</v>
      </c>
      <c r="H267" s="142" t="s">
        <v>392</v>
      </c>
      <c r="I267" s="357" t="s">
        <v>67</v>
      </c>
      <c r="J267" s="30">
        <v>34</v>
      </c>
    </row>
    <row r="268" spans="1:10" s="31" customFormat="1" ht="18.75">
      <c r="A268" s="86" t="s">
        <v>94</v>
      </c>
      <c r="B268" s="130">
        <v>927</v>
      </c>
      <c r="C268" s="229">
        <v>10</v>
      </c>
      <c r="D268" s="408"/>
      <c r="E268" s="409"/>
      <c r="F268" s="409"/>
      <c r="G268" s="409"/>
      <c r="H268" s="410"/>
      <c r="I268" s="29"/>
      <c r="J268" s="102">
        <f>SUM(J269+J282)</f>
        <v>15304.8</v>
      </c>
    </row>
    <row r="269" spans="1:10" s="31" customFormat="1" ht="18.75">
      <c r="A269" s="97" t="s">
        <v>96</v>
      </c>
      <c r="B269" s="143">
        <v>927</v>
      </c>
      <c r="C269" s="96" t="s">
        <v>32</v>
      </c>
      <c r="D269" s="92" t="s">
        <v>2</v>
      </c>
      <c r="E269" s="405"/>
      <c r="F269" s="406"/>
      <c r="G269" s="406"/>
      <c r="H269" s="407"/>
      <c r="I269" s="29"/>
      <c r="J269" s="95">
        <f>SUM(J270+J276)</f>
        <v>14304.8</v>
      </c>
    </row>
    <row r="270" spans="1:10" s="136" customFormat="1" ht="49.5">
      <c r="A270" s="69" t="s">
        <v>165</v>
      </c>
      <c r="B270" s="157">
        <v>927</v>
      </c>
      <c r="C270" s="65" t="s">
        <v>32</v>
      </c>
      <c r="D270" s="66" t="s">
        <v>2</v>
      </c>
      <c r="E270" s="79" t="s">
        <v>17</v>
      </c>
      <c r="F270" s="80" t="s">
        <v>142</v>
      </c>
      <c r="G270" s="214" t="s">
        <v>143</v>
      </c>
      <c r="H270" s="67" t="s">
        <v>149</v>
      </c>
      <c r="I270" s="67"/>
      <c r="J270" s="61">
        <f>SUM(J271)</f>
        <v>9793.4</v>
      </c>
    </row>
    <row r="271" spans="1:10" s="27" customFormat="1" ht="17.25">
      <c r="A271" s="75" t="s">
        <v>166</v>
      </c>
      <c r="B271" s="23">
        <v>927</v>
      </c>
      <c r="C271" s="22" t="s">
        <v>32</v>
      </c>
      <c r="D271" s="63" t="s">
        <v>2</v>
      </c>
      <c r="E271" s="34" t="s">
        <v>17</v>
      </c>
      <c r="F271" s="81" t="s">
        <v>31</v>
      </c>
      <c r="G271" s="215" t="s">
        <v>143</v>
      </c>
      <c r="H271" s="64" t="s">
        <v>149</v>
      </c>
      <c r="I271" s="64"/>
      <c r="J271" s="20">
        <f>SUM(J272)</f>
        <v>9793.4</v>
      </c>
    </row>
    <row r="272" spans="1:10" s="192" customFormat="1" ht="34.5">
      <c r="A272" s="99" t="s">
        <v>219</v>
      </c>
      <c r="B272" s="287">
        <v>927</v>
      </c>
      <c r="C272" s="264" t="s">
        <v>32</v>
      </c>
      <c r="D272" s="265" t="s">
        <v>2</v>
      </c>
      <c r="E272" s="258" t="s">
        <v>17</v>
      </c>
      <c r="F272" s="266" t="s">
        <v>31</v>
      </c>
      <c r="G272" s="267" t="s">
        <v>1</v>
      </c>
      <c r="H272" s="263" t="s">
        <v>149</v>
      </c>
      <c r="I272" s="263"/>
      <c r="J272" s="251">
        <f>SUM(J273:J275)</f>
        <v>9793.4</v>
      </c>
    </row>
    <row r="273" spans="1:10" s="31" customFormat="1" ht="47.25">
      <c r="A273" s="28" t="s">
        <v>388</v>
      </c>
      <c r="B273" s="149">
        <v>927</v>
      </c>
      <c r="C273" s="29" t="s">
        <v>32</v>
      </c>
      <c r="D273" s="343" t="s">
        <v>2</v>
      </c>
      <c r="E273" s="343" t="s">
        <v>17</v>
      </c>
      <c r="F273" s="344" t="s">
        <v>31</v>
      </c>
      <c r="G273" s="213" t="s">
        <v>1</v>
      </c>
      <c r="H273" s="345" t="s">
        <v>340</v>
      </c>
      <c r="I273" s="345" t="s">
        <v>65</v>
      </c>
      <c r="J273" s="30">
        <v>5548.5</v>
      </c>
    </row>
    <row r="274" spans="1:10" s="31" customFormat="1" ht="47.25">
      <c r="A274" s="28" t="s">
        <v>389</v>
      </c>
      <c r="B274" s="149">
        <v>927</v>
      </c>
      <c r="C274" s="29" t="s">
        <v>32</v>
      </c>
      <c r="D274" s="343" t="s">
        <v>2</v>
      </c>
      <c r="E274" s="343" t="s">
        <v>17</v>
      </c>
      <c r="F274" s="344" t="s">
        <v>31</v>
      </c>
      <c r="G274" s="213" t="s">
        <v>1</v>
      </c>
      <c r="H274" s="345" t="s">
        <v>340</v>
      </c>
      <c r="I274" s="345" t="s">
        <v>65</v>
      </c>
      <c r="J274" s="30">
        <v>3700.5</v>
      </c>
    </row>
    <row r="275" spans="1:10" s="31" customFormat="1" ht="47.25">
      <c r="A275" s="28" t="s">
        <v>390</v>
      </c>
      <c r="B275" s="149">
        <v>927</v>
      </c>
      <c r="C275" s="29" t="s">
        <v>32</v>
      </c>
      <c r="D275" s="231" t="s">
        <v>2</v>
      </c>
      <c r="E275" s="231" t="s">
        <v>17</v>
      </c>
      <c r="F275" s="232" t="s">
        <v>31</v>
      </c>
      <c r="G275" s="213" t="s">
        <v>1</v>
      </c>
      <c r="H275" s="345" t="s">
        <v>340</v>
      </c>
      <c r="I275" s="233" t="s">
        <v>65</v>
      </c>
      <c r="J275" s="30">
        <v>544.4</v>
      </c>
    </row>
    <row r="276" spans="1:10" s="136" customFormat="1" ht="49.5">
      <c r="A276" s="69" t="s">
        <v>220</v>
      </c>
      <c r="B276" s="147">
        <v>927</v>
      </c>
      <c r="C276" s="70" t="s">
        <v>32</v>
      </c>
      <c r="D276" s="79" t="s">
        <v>2</v>
      </c>
      <c r="E276" s="79" t="s">
        <v>52</v>
      </c>
      <c r="F276" s="80" t="s">
        <v>142</v>
      </c>
      <c r="G276" s="214" t="s">
        <v>143</v>
      </c>
      <c r="H276" s="67" t="s">
        <v>149</v>
      </c>
      <c r="I276" s="67"/>
      <c r="J276" s="61">
        <f>SUM(J277)</f>
        <v>4511.3999999999996</v>
      </c>
    </row>
    <row r="277" spans="1:10" s="27" customFormat="1" ht="17.25">
      <c r="A277" s="75" t="s">
        <v>423</v>
      </c>
      <c r="B277" s="148">
        <v>927</v>
      </c>
      <c r="C277" s="16" t="s">
        <v>32</v>
      </c>
      <c r="D277" s="34" t="s">
        <v>2</v>
      </c>
      <c r="E277" s="34" t="s">
        <v>52</v>
      </c>
      <c r="F277" s="81" t="s">
        <v>20</v>
      </c>
      <c r="G277" s="215" t="s">
        <v>143</v>
      </c>
      <c r="H277" s="64" t="s">
        <v>149</v>
      </c>
      <c r="I277" s="64"/>
      <c r="J277" s="20">
        <f>SUM(J278)</f>
        <v>4511.3999999999996</v>
      </c>
    </row>
    <row r="278" spans="1:10" s="192" customFormat="1" ht="34.5">
      <c r="A278" s="99" t="s">
        <v>221</v>
      </c>
      <c r="B278" s="244">
        <v>927</v>
      </c>
      <c r="C278" s="245" t="s">
        <v>32</v>
      </c>
      <c r="D278" s="258" t="s">
        <v>2</v>
      </c>
      <c r="E278" s="258" t="s">
        <v>52</v>
      </c>
      <c r="F278" s="266" t="s">
        <v>20</v>
      </c>
      <c r="G278" s="267" t="s">
        <v>1</v>
      </c>
      <c r="H278" s="263" t="s">
        <v>149</v>
      </c>
      <c r="I278" s="263"/>
      <c r="J278" s="251">
        <f>SUM(J279:J281)</f>
        <v>4511.3999999999996</v>
      </c>
    </row>
    <row r="279" spans="1:10" s="31" customFormat="1" ht="31.5">
      <c r="A279" s="28" t="s">
        <v>378</v>
      </c>
      <c r="B279" s="149">
        <v>927</v>
      </c>
      <c r="C279" s="29" t="s">
        <v>32</v>
      </c>
      <c r="D279" s="343" t="s">
        <v>2</v>
      </c>
      <c r="E279" s="343" t="s">
        <v>52</v>
      </c>
      <c r="F279" s="344" t="s">
        <v>20</v>
      </c>
      <c r="G279" s="213" t="s">
        <v>1</v>
      </c>
      <c r="H279" s="345" t="s">
        <v>339</v>
      </c>
      <c r="I279" s="353" t="s">
        <v>65</v>
      </c>
      <c r="J279" s="30">
        <v>1231.4000000000001</v>
      </c>
    </row>
    <row r="280" spans="1:10" s="31" customFormat="1" ht="31.5">
      <c r="A280" s="28" t="s">
        <v>379</v>
      </c>
      <c r="B280" s="149">
        <v>927</v>
      </c>
      <c r="C280" s="29" t="s">
        <v>32</v>
      </c>
      <c r="D280" s="343" t="s">
        <v>2</v>
      </c>
      <c r="E280" s="343" t="s">
        <v>52</v>
      </c>
      <c r="F280" s="344" t="s">
        <v>20</v>
      </c>
      <c r="G280" s="213" t="s">
        <v>1</v>
      </c>
      <c r="H280" s="345" t="s">
        <v>339</v>
      </c>
      <c r="I280" s="353" t="s">
        <v>65</v>
      </c>
      <c r="J280" s="30">
        <v>2010</v>
      </c>
    </row>
    <row r="281" spans="1:10" s="31" customFormat="1">
      <c r="A281" s="28" t="s">
        <v>377</v>
      </c>
      <c r="B281" s="149">
        <v>927</v>
      </c>
      <c r="C281" s="29" t="s">
        <v>32</v>
      </c>
      <c r="D281" s="231" t="s">
        <v>2</v>
      </c>
      <c r="E281" s="231" t="s">
        <v>52</v>
      </c>
      <c r="F281" s="232" t="s">
        <v>20</v>
      </c>
      <c r="G281" s="213" t="s">
        <v>1</v>
      </c>
      <c r="H281" s="340" t="s">
        <v>339</v>
      </c>
      <c r="I281" s="341" t="s">
        <v>67</v>
      </c>
      <c r="J281" s="30">
        <v>1270</v>
      </c>
    </row>
    <row r="282" spans="1:10" s="1" customFormat="1" ht="18.75">
      <c r="A282" s="97" t="s">
        <v>98</v>
      </c>
      <c r="B282" s="143">
        <v>927</v>
      </c>
      <c r="C282" s="92" t="s">
        <v>32</v>
      </c>
      <c r="D282" s="92" t="s">
        <v>3</v>
      </c>
      <c r="E282" s="392"/>
      <c r="F282" s="393"/>
      <c r="G282" s="393"/>
      <c r="H282" s="394"/>
      <c r="I282" s="93"/>
      <c r="J282" s="90">
        <f>SUM(J283)</f>
        <v>1000</v>
      </c>
    </row>
    <row r="283" spans="1:10" s="1" customFormat="1" ht="16.5">
      <c r="A283" s="69" t="s">
        <v>356</v>
      </c>
      <c r="B283" s="178">
        <v>927</v>
      </c>
      <c r="C283" s="56" t="s">
        <v>32</v>
      </c>
      <c r="D283" s="66" t="s">
        <v>3</v>
      </c>
      <c r="E283" s="71" t="s">
        <v>7</v>
      </c>
      <c r="F283" s="72" t="s">
        <v>142</v>
      </c>
      <c r="G283" s="211" t="s">
        <v>143</v>
      </c>
      <c r="H283" s="73" t="s">
        <v>149</v>
      </c>
      <c r="I283" s="67"/>
      <c r="J283" s="61">
        <f t="shared" ref="J283:J284" si="0">SUM(J284)</f>
        <v>1000</v>
      </c>
    </row>
    <row r="284" spans="1:10" s="1" customFormat="1" ht="33">
      <c r="A284" s="75" t="s">
        <v>358</v>
      </c>
      <c r="B284" s="151">
        <v>927</v>
      </c>
      <c r="C284" s="15" t="s">
        <v>32</v>
      </c>
      <c r="D284" s="63" t="s">
        <v>3</v>
      </c>
      <c r="E284" s="76" t="s">
        <v>7</v>
      </c>
      <c r="F284" s="77" t="s">
        <v>20</v>
      </c>
      <c r="G284" s="212" t="s">
        <v>143</v>
      </c>
      <c r="H284" s="78" t="s">
        <v>149</v>
      </c>
      <c r="I284" s="64"/>
      <c r="J284" s="20">
        <f t="shared" si="0"/>
        <v>1000</v>
      </c>
    </row>
    <row r="285" spans="1:10" s="201" customFormat="1" ht="86.25">
      <c r="A285" s="99" t="s">
        <v>359</v>
      </c>
      <c r="B285" s="287">
        <v>927</v>
      </c>
      <c r="C285" s="253" t="s">
        <v>32</v>
      </c>
      <c r="D285" s="265" t="s">
        <v>3</v>
      </c>
      <c r="E285" s="283" t="s">
        <v>7</v>
      </c>
      <c r="F285" s="284" t="s">
        <v>20</v>
      </c>
      <c r="G285" s="285" t="s">
        <v>32</v>
      </c>
      <c r="H285" s="286" t="s">
        <v>149</v>
      </c>
      <c r="I285" s="263"/>
      <c r="J285" s="251">
        <f>SUM(J286:J287)</f>
        <v>1000</v>
      </c>
    </row>
    <row r="286" spans="1:10" s="1" customFormat="1" ht="31.5">
      <c r="A286" s="28" t="s">
        <v>448</v>
      </c>
      <c r="B286" s="149">
        <v>927</v>
      </c>
      <c r="C286" s="29" t="s">
        <v>32</v>
      </c>
      <c r="D286" s="380" t="s">
        <v>3</v>
      </c>
      <c r="E286" s="120" t="s">
        <v>7</v>
      </c>
      <c r="F286" s="121" t="s">
        <v>20</v>
      </c>
      <c r="G286" s="219" t="s">
        <v>32</v>
      </c>
      <c r="H286" s="122" t="s">
        <v>357</v>
      </c>
      <c r="I286" s="381" t="s">
        <v>66</v>
      </c>
      <c r="J286" s="30">
        <v>780</v>
      </c>
    </row>
    <row r="287" spans="1:10" s="1" customFormat="1" ht="31.5">
      <c r="A287" s="28" t="s">
        <v>449</v>
      </c>
      <c r="B287" s="149">
        <v>927</v>
      </c>
      <c r="C287" s="29" t="s">
        <v>32</v>
      </c>
      <c r="D287" s="390" t="s">
        <v>3</v>
      </c>
      <c r="E287" s="120" t="s">
        <v>7</v>
      </c>
      <c r="F287" s="121" t="s">
        <v>20</v>
      </c>
      <c r="G287" s="219" t="s">
        <v>32</v>
      </c>
      <c r="H287" s="122" t="s">
        <v>357</v>
      </c>
      <c r="I287" s="391" t="s">
        <v>66</v>
      </c>
      <c r="J287" s="30">
        <v>220</v>
      </c>
    </row>
    <row r="288" spans="1:10" s="126" customFormat="1" ht="18.75">
      <c r="A288" s="86" t="s">
        <v>103</v>
      </c>
      <c r="B288" s="130">
        <v>927</v>
      </c>
      <c r="C288" s="229" t="s">
        <v>38</v>
      </c>
      <c r="D288" s="411"/>
      <c r="E288" s="412"/>
      <c r="F288" s="412"/>
      <c r="G288" s="412"/>
      <c r="H288" s="413"/>
      <c r="I288" s="125"/>
      <c r="J288" s="102">
        <f>SUM(J289)</f>
        <v>668.9</v>
      </c>
    </row>
    <row r="289" spans="1:10" s="91" customFormat="1" ht="18.75">
      <c r="A289" s="97" t="s">
        <v>104</v>
      </c>
      <c r="B289" s="143">
        <v>927</v>
      </c>
      <c r="C289" s="96" t="s">
        <v>38</v>
      </c>
      <c r="D289" s="92" t="s">
        <v>1</v>
      </c>
      <c r="E289" s="424"/>
      <c r="F289" s="425"/>
      <c r="G289" s="425"/>
      <c r="H289" s="426"/>
      <c r="I289" s="93"/>
      <c r="J289" s="90">
        <f>SUM(J290)</f>
        <v>668.9</v>
      </c>
    </row>
    <row r="290" spans="1:10" s="136" customFormat="1" ht="66">
      <c r="A290" s="69" t="s">
        <v>215</v>
      </c>
      <c r="B290" s="157">
        <v>927</v>
      </c>
      <c r="C290" s="65" t="s">
        <v>38</v>
      </c>
      <c r="D290" s="56" t="s">
        <v>1</v>
      </c>
      <c r="E290" s="79" t="s">
        <v>41</v>
      </c>
      <c r="F290" s="80" t="s">
        <v>142</v>
      </c>
      <c r="G290" s="214" t="s">
        <v>143</v>
      </c>
      <c r="H290" s="67" t="s">
        <v>149</v>
      </c>
      <c r="I290" s="70"/>
      <c r="J290" s="61">
        <f>SUM(J291)</f>
        <v>668.9</v>
      </c>
    </row>
    <row r="291" spans="1:10" s="27" customFormat="1" ht="17.25">
      <c r="A291" s="75" t="s">
        <v>217</v>
      </c>
      <c r="B291" s="23">
        <v>927</v>
      </c>
      <c r="C291" s="22" t="s">
        <v>38</v>
      </c>
      <c r="D291" s="15" t="s">
        <v>1</v>
      </c>
      <c r="E291" s="34" t="s">
        <v>41</v>
      </c>
      <c r="F291" s="81" t="s">
        <v>20</v>
      </c>
      <c r="G291" s="215" t="s">
        <v>143</v>
      </c>
      <c r="H291" s="64" t="s">
        <v>149</v>
      </c>
      <c r="I291" s="16"/>
      <c r="J291" s="20">
        <f>SUM(J292)</f>
        <v>668.9</v>
      </c>
    </row>
    <row r="292" spans="1:10" s="192" customFormat="1" ht="17.25">
      <c r="A292" s="99" t="s">
        <v>222</v>
      </c>
      <c r="B292" s="287">
        <v>927</v>
      </c>
      <c r="C292" s="264" t="s">
        <v>38</v>
      </c>
      <c r="D292" s="253" t="s">
        <v>1</v>
      </c>
      <c r="E292" s="254" t="s">
        <v>41</v>
      </c>
      <c r="F292" s="255" t="s">
        <v>20</v>
      </c>
      <c r="G292" s="256" t="s">
        <v>12</v>
      </c>
      <c r="H292" s="257" t="s">
        <v>149</v>
      </c>
      <c r="I292" s="245"/>
      <c r="J292" s="251">
        <f>SUM(J293)</f>
        <v>668.9</v>
      </c>
    </row>
    <row r="293" spans="1:10" s="31" customFormat="1" ht="31.5">
      <c r="A293" s="28" t="s">
        <v>277</v>
      </c>
      <c r="B293" s="149">
        <v>927</v>
      </c>
      <c r="C293" s="29" t="s">
        <v>38</v>
      </c>
      <c r="D293" s="231" t="s">
        <v>1</v>
      </c>
      <c r="E293" s="231" t="s">
        <v>41</v>
      </c>
      <c r="F293" s="232" t="s">
        <v>20</v>
      </c>
      <c r="G293" s="213" t="s">
        <v>12</v>
      </c>
      <c r="H293" s="233" t="s">
        <v>43</v>
      </c>
      <c r="I293" s="233" t="s">
        <v>68</v>
      </c>
      <c r="J293" s="30">
        <v>668.9</v>
      </c>
    </row>
    <row r="294" spans="1:10" s="126" customFormat="1" ht="18.75">
      <c r="A294" s="86" t="s">
        <v>105</v>
      </c>
      <c r="B294" s="130">
        <v>927</v>
      </c>
      <c r="C294" s="241" t="s">
        <v>40</v>
      </c>
      <c r="D294" s="447"/>
      <c r="E294" s="448"/>
      <c r="F294" s="448"/>
      <c r="G294" s="448"/>
      <c r="H294" s="449"/>
      <c r="I294" s="125"/>
      <c r="J294" s="102">
        <f>SUM(J295+J301+J306)</f>
        <v>165792</v>
      </c>
    </row>
    <row r="295" spans="1:10" s="91" customFormat="1" ht="37.5">
      <c r="A295" s="97" t="s">
        <v>106</v>
      </c>
      <c r="B295" s="143">
        <v>927</v>
      </c>
      <c r="C295" s="165" t="s">
        <v>40</v>
      </c>
      <c r="D295" s="166" t="s">
        <v>1</v>
      </c>
      <c r="E295" s="414"/>
      <c r="F295" s="415"/>
      <c r="G295" s="415"/>
      <c r="H295" s="416"/>
      <c r="I295" s="93"/>
      <c r="J295" s="90">
        <f>SUM(J299:J300)</f>
        <v>35878</v>
      </c>
    </row>
    <row r="296" spans="1:10" s="136" customFormat="1" ht="66">
      <c r="A296" s="69" t="s">
        <v>215</v>
      </c>
      <c r="B296" s="157">
        <v>927</v>
      </c>
      <c r="C296" s="167" t="s">
        <v>40</v>
      </c>
      <c r="D296" s="168" t="s">
        <v>1</v>
      </c>
      <c r="E296" s="79" t="s">
        <v>41</v>
      </c>
      <c r="F296" s="80" t="s">
        <v>142</v>
      </c>
      <c r="G296" s="214" t="s">
        <v>143</v>
      </c>
      <c r="H296" s="67" t="s">
        <v>149</v>
      </c>
      <c r="I296" s="67"/>
      <c r="J296" s="61">
        <f>SUM(J297)</f>
        <v>35878</v>
      </c>
    </row>
    <row r="297" spans="1:10" s="27" customFormat="1" ht="49.5">
      <c r="A297" s="75" t="s">
        <v>223</v>
      </c>
      <c r="B297" s="23">
        <v>927</v>
      </c>
      <c r="C297" s="24" t="s">
        <v>40</v>
      </c>
      <c r="D297" s="169" t="s">
        <v>1</v>
      </c>
      <c r="E297" s="34" t="s">
        <v>41</v>
      </c>
      <c r="F297" s="81" t="s">
        <v>31</v>
      </c>
      <c r="G297" s="215" t="s">
        <v>143</v>
      </c>
      <c r="H297" s="64" t="s">
        <v>149</v>
      </c>
      <c r="I297" s="64"/>
      <c r="J297" s="20">
        <f>SUM(J298)</f>
        <v>35878</v>
      </c>
    </row>
    <row r="298" spans="1:10" s="192" customFormat="1" ht="34.5">
      <c r="A298" s="99" t="s">
        <v>224</v>
      </c>
      <c r="B298" s="287">
        <v>927</v>
      </c>
      <c r="C298" s="295" t="s">
        <v>40</v>
      </c>
      <c r="D298" s="296" t="s">
        <v>1</v>
      </c>
      <c r="E298" s="258" t="s">
        <v>41</v>
      </c>
      <c r="F298" s="266" t="s">
        <v>31</v>
      </c>
      <c r="G298" s="267" t="s">
        <v>5</v>
      </c>
      <c r="H298" s="263" t="s">
        <v>149</v>
      </c>
      <c r="I298" s="263"/>
      <c r="J298" s="251">
        <f>SUM(J299:J300)</f>
        <v>35878</v>
      </c>
    </row>
    <row r="299" spans="1:10" s="31" customFormat="1" ht="31.5">
      <c r="A299" s="28" t="s">
        <v>278</v>
      </c>
      <c r="B299" s="149">
        <v>927</v>
      </c>
      <c r="C299" s="29" t="s">
        <v>40</v>
      </c>
      <c r="D299" s="231" t="s">
        <v>1</v>
      </c>
      <c r="E299" s="231" t="s">
        <v>41</v>
      </c>
      <c r="F299" s="232" t="s">
        <v>31</v>
      </c>
      <c r="G299" s="213" t="s">
        <v>5</v>
      </c>
      <c r="H299" s="170" t="s">
        <v>138</v>
      </c>
      <c r="I299" s="233" t="s">
        <v>67</v>
      </c>
      <c r="J299" s="30">
        <v>13878</v>
      </c>
    </row>
    <row r="300" spans="1:10" s="31" customFormat="1">
      <c r="A300" s="28" t="s">
        <v>136</v>
      </c>
      <c r="B300" s="149">
        <v>927</v>
      </c>
      <c r="C300" s="29" t="s">
        <v>40</v>
      </c>
      <c r="D300" s="231" t="s">
        <v>1</v>
      </c>
      <c r="E300" s="231" t="s">
        <v>41</v>
      </c>
      <c r="F300" s="232" t="s">
        <v>31</v>
      </c>
      <c r="G300" s="213" t="s">
        <v>5</v>
      </c>
      <c r="H300" s="233" t="s">
        <v>44</v>
      </c>
      <c r="I300" s="233" t="s">
        <v>67</v>
      </c>
      <c r="J300" s="30">
        <v>22000</v>
      </c>
    </row>
    <row r="301" spans="1:10" s="91" customFormat="1" ht="18.75">
      <c r="A301" s="97" t="s">
        <v>107</v>
      </c>
      <c r="B301" s="143">
        <v>927</v>
      </c>
      <c r="C301" s="165" t="s">
        <v>40</v>
      </c>
      <c r="D301" s="166" t="s">
        <v>5</v>
      </c>
      <c r="E301" s="420"/>
      <c r="F301" s="421"/>
      <c r="G301" s="421"/>
      <c r="H301" s="422"/>
      <c r="I301" s="93"/>
      <c r="J301" s="90">
        <f>SUM(J305)</f>
        <v>128514</v>
      </c>
    </row>
    <row r="302" spans="1:10" s="136" customFormat="1" ht="66">
      <c r="A302" s="69" t="s">
        <v>215</v>
      </c>
      <c r="B302" s="157">
        <v>927</v>
      </c>
      <c r="C302" s="167" t="s">
        <v>40</v>
      </c>
      <c r="D302" s="168" t="s">
        <v>5</v>
      </c>
      <c r="E302" s="79" t="s">
        <v>41</v>
      </c>
      <c r="F302" s="80" t="s">
        <v>142</v>
      </c>
      <c r="G302" s="214" t="s">
        <v>143</v>
      </c>
      <c r="H302" s="67" t="s">
        <v>149</v>
      </c>
      <c r="I302" s="67"/>
      <c r="J302" s="61">
        <f>SUM(J303)</f>
        <v>128514</v>
      </c>
    </row>
    <row r="303" spans="1:10" s="27" customFormat="1" ht="49.5">
      <c r="A303" s="75" t="s">
        <v>223</v>
      </c>
      <c r="B303" s="23">
        <v>927</v>
      </c>
      <c r="C303" s="24" t="s">
        <v>40</v>
      </c>
      <c r="D303" s="169" t="s">
        <v>5</v>
      </c>
      <c r="E303" s="34" t="s">
        <v>41</v>
      </c>
      <c r="F303" s="81" t="s">
        <v>31</v>
      </c>
      <c r="G303" s="215" t="s">
        <v>143</v>
      </c>
      <c r="H303" s="64" t="s">
        <v>149</v>
      </c>
      <c r="I303" s="64"/>
      <c r="J303" s="20">
        <f>SUM(J304)</f>
        <v>128514</v>
      </c>
    </row>
    <row r="304" spans="1:10" s="192" customFormat="1" ht="34.5">
      <c r="A304" s="99" t="s">
        <v>225</v>
      </c>
      <c r="B304" s="287">
        <v>927</v>
      </c>
      <c r="C304" s="295" t="s">
        <v>40</v>
      </c>
      <c r="D304" s="296" t="s">
        <v>5</v>
      </c>
      <c r="E304" s="258" t="s">
        <v>41</v>
      </c>
      <c r="F304" s="266" t="s">
        <v>31</v>
      </c>
      <c r="G304" s="267" t="s">
        <v>2</v>
      </c>
      <c r="H304" s="263" t="s">
        <v>149</v>
      </c>
      <c r="I304" s="263"/>
      <c r="J304" s="251">
        <f>SUM(J305)</f>
        <v>128514</v>
      </c>
    </row>
    <row r="305" spans="1:10" s="31" customFormat="1" ht="31.5">
      <c r="A305" s="28" t="s">
        <v>137</v>
      </c>
      <c r="B305" s="149">
        <v>927</v>
      </c>
      <c r="C305" s="29" t="s">
        <v>40</v>
      </c>
      <c r="D305" s="231" t="s">
        <v>5</v>
      </c>
      <c r="E305" s="231" t="s">
        <v>41</v>
      </c>
      <c r="F305" s="232" t="s">
        <v>31</v>
      </c>
      <c r="G305" s="213" t="s">
        <v>2</v>
      </c>
      <c r="H305" s="233" t="s">
        <v>45</v>
      </c>
      <c r="I305" s="233" t="s">
        <v>67</v>
      </c>
      <c r="J305" s="30">
        <v>128514</v>
      </c>
    </row>
    <row r="306" spans="1:10" s="91" customFormat="1" ht="18.75">
      <c r="A306" s="97" t="s">
        <v>233</v>
      </c>
      <c r="B306" s="143">
        <v>927</v>
      </c>
      <c r="C306" s="165" t="s">
        <v>40</v>
      </c>
      <c r="D306" s="166" t="s">
        <v>2</v>
      </c>
      <c r="E306" s="420"/>
      <c r="F306" s="421"/>
      <c r="G306" s="421"/>
      <c r="H306" s="422"/>
      <c r="I306" s="93"/>
      <c r="J306" s="90">
        <f>SUM(J310+J311)</f>
        <v>1400</v>
      </c>
    </row>
    <row r="307" spans="1:10" s="136" customFormat="1" ht="66">
      <c r="A307" s="69" t="s">
        <v>215</v>
      </c>
      <c r="B307" s="157">
        <v>927</v>
      </c>
      <c r="C307" s="167" t="s">
        <v>40</v>
      </c>
      <c r="D307" s="168" t="s">
        <v>2</v>
      </c>
      <c r="E307" s="79" t="s">
        <v>41</v>
      </c>
      <c r="F307" s="80" t="s">
        <v>142</v>
      </c>
      <c r="G307" s="214" t="s">
        <v>143</v>
      </c>
      <c r="H307" s="67" t="s">
        <v>149</v>
      </c>
      <c r="I307" s="67"/>
      <c r="J307" s="61">
        <f>SUM(J308)</f>
        <v>270</v>
      </c>
    </row>
    <row r="308" spans="1:10" s="27" customFormat="1" ht="49.5">
      <c r="A308" s="75" t="s">
        <v>223</v>
      </c>
      <c r="B308" s="23">
        <v>927</v>
      </c>
      <c r="C308" s="24" t="s">
        <v>40</v>
      </c>
      <c r="D308" s="169" t="s">
        <v>2</v>
      </c>
      <c r="E308" s="34" t="s">
        <v>41</v>
      </c>
      <c r="F308" s="81" t="s">
        <v>31</v>
      </c>
      <c r="G308" s="215" t="s">
        <v>143</v>
      </c>
      <c r="H308" s="64" t="s">
        <v>149</v>
      </c>
      <c r="I308" s="64"/>
      <c r="J308" s="20">
        <f>SUM(J309)</f>
        <v>270</v>
      </c>
    </row>
    <row r="309" spans="1:10" s="192" customFormat="1" ht="34.5">
      <c r="A309" s="99" t="s">
        <v>235</v>
      </c>
      <c r="B309" s="287">
        <v>927</v>
      </c>
      <c r="C309" s="295" t="s">
        <v>40</v>
      </c>
      <c r="D309" s="296" t="s">
        <v>2</v>
      </c>
      <c r="E309" s="258" t="s">
        <v>41</v>
      </c>
      <c r="F309" s="266" t="s">
        <v>31</v>
      </c>
      <c r="G309" s="267" t="s">
        <v>7</v>
      </c>
      <c r="H309" s="263" t="s">
        <v>149</v>
      </c>
      <c r="I309" s="263"/>
      <c r="J309" s="251">
        <f>SUM(J310)</f>
        <v>270</v>
      </c>
    </row>
    <row r="310" spans="1:10" s="31" customFormat="1" ht="63">
      <c r="A310" s="28" t="s">
        <v>236</v>
      </c>
      <c r="B310" s="149">
        <v>927</v>
      </c>
      <c r="C310" s="29" t="s">
        <v>40</v>
      </c>
      <c r="D310" s="231" t="s">
        <v>2</v>
      </c>
      <c r="E310" s="231" t="s">
        <v>41</v>
      </c>
      <c r="F310" s="232" t="s">
        <v>31</v>
      </c>
      <c r="G310" s="213" t="s">
        <v>7</v>
      </c>
      <c r="H310" s="233" t="s">
        <v>234</v>
      </c>
      <c r="I310" s="233" t="s">
        <v>67</v>
      </c>
      <c r="J310" s="30">
        <v>270</v>
      </c>
    </row>
    <row r="311" spans="1:10" s="136" customFormat="1" ht="66">
      <c r="A311" s="69" t="s">
        <v>400</v>
      </c>
      <c r="B311" s="157">
        <v>927</v>
      </c>
      <c r="C311" s="167" t="s">
        <v>40</v>
      </c>
      <c r="D311" s="168" t="s">
        <v>2</v>
      </c>
      <c r="E311" s="79" t="s">
        <v>404</v>
      </c>
      <c r="F311" s="80" t="s">
        <v>142</v>
      </c>
      <c r="G311" s="214" t="s">
        <v>143</v>
      </c>
      <c r="H311" s="67" t="s">
        <v>149</v>
      </c>
      <c r="I311" s="67"/>
      <c r="J311" s="61">
        <f>SUM(J312)</f>
        <v>1130</v>
      </c>
    </row>
    <row r="312" spans="1:10" s="27" customFormat="1" ht="17.25">
      <c r="A312" s="75" t="s">
        <v>401</v>
      </c>
      <c r="B312" s="23">
        <v>927</v>
      </c>
      <c r="C312" s="24" t="s">
        <v>40</v>
      </c>
      <c r="D312" s="169" t="s">
        <v>2</v>
      </c>
      <c r="E312" s="34" t="s">
        <v>404</v>
      </c>
      <c r="F312" s="81" t="s">
        <v>20</v>
      </c>
      <c r="G312" s="215" t="s">
        <v>143</v>
      </c>
      <c r="H312" s="64" t="s">
        <v>149</v>
      </c>
      <c r="I312" s="64"/>
      <c r="J312" s="20">
        <f>SUM(J313)</f>
        <v>1130</v>
      </c>
    </row>
    <row r="313" spans="1:10" s="192" customFormat="1" ht="34.5">
      <c r="A313" s="99" t="s">
        <v>402</v>
      </c>
      <c r="B313" s="287">
        <v>927</v>
      </c>
      <c r="C313" s="295" t="s">
        <v>40</v>
      </c>
      <c r="D313" s="296" t="s">
        <v>2</v>
      </c>
      <c r="E313" s="258" t="s">
        <v>404</v>
      </c>
      <c r="F313" s="266" t="s">
        <v>20</v>
      </c>
      <c r="G313" s="267" t="s">
        <v>7</v>
      </c>
      <c r="H313" s="263" t="s">
        <v>149</v>
      </c>
      <c r="I313" s="263"/>
      <c r="J313" s="251">
        <f>+J314+J315</f>
        <v>1130</v>
      </c>
    </row>
    <row r="314" spans="1:10" s="31" customFormat="1" ht="31.5">
      <c r="A314" s="28" t="s">
        <v>403</v>
      </c>
      <c r="B314" s="149">
        <v>927</v>
      </c>
      <c r="C314" s="29" t="s">
        <v>40</v>
      </c>
      <c r="D314" s="355" t="s">
        <v>2</v>
      </c>
      <c r="E314" s="355" t="s">
        <v>404</v>
      </c>
      <c r="F314" s="356" t="s">
        <v>20</v>
      </c>
      <c r="G314" s="213" t="s">
        <v>7</v>
      </c>
      <c r="H314" s="357" t="s">
        <v>397</v>
      </c>
      <c r="I314" s="357" t="s">
        <v>67</v>
      </c>
      <c r="J314" s="30">
        <v>1030</v>
      </c>
    </row>
    <row r="315" spans="1:10" s="31" customFormat="1" ht="47.25">
      <c r="A315" s="28" t="s">
        <v>446</v>
      </c>
      <c r="B315" s="149">
        <v>927</v>
      </c>
      <c r="C315" s="29" t="s">
        <v>40</v>
      </c>
      <c r="D315" s="358" t="s">
        <v>2</v>
      </c>
      <c r="E315" s="358" t="s">
        <v>404</v>
      </c>
      <c r="F315" s="359" t="s">
        <v>20</v>
      </c>
      <c r="G315" s="213" t="s">
        <v>7</v>
      </c>
      <c r="H315" s="379" t="s">
        <v>417</v>
      </c>
      <c r="I315" s="360" t="s">
        <v>67</v>
      </c>
      <c r="J315" s="30">
        <v>100</v>
      </c>
    </row>
    <row r="316" spans="1:10" s="172" customFormat="1" ht="20.25">
      <c r="A316" s="10" t="s">
        <v>226</v>
      </c>
      <c r="B316" s="171">
        <v>930</v>
      </c>
      <c r="C316" s="174"/>
      <c r="D316" s="175"/>
      <c r="E316" s="175"/>
      <c r="F316" s="175"/>
      <c r="G316" s="224"/>
      <c r="H316" s="176"/>
      <c r="I316" s="171"/>
      <c r="J316" s="145">
        <f t="shared" ref="J316:J321" si="1">SUM(J317)</f>
        <v>6351.8</v>
      </c>
    </row>
    <row r="317" spans="1:10" s="172" customFormat="1" ht="20.25">
      <c r="A317" s="86" t="s">
        <v>79</v>
      </c>
      <c r="B317" s="86">
        <v>930</v>
      </c>
      <c r="C317" s="173" t="s">
        <v>7</v>
      </c>
      <c r="D317" s="10"/>
      <c r="E317" s="10"/>
      <c r="F317" s="10"/>
      <c r="G317" s="225"/>
      <c r="H317" s="10"/>
      <c r="I317" s="171"/>
      <c r="J317" s="180">
        <f>SUM(J318)</f>
        <v>6351.8</v>
      </c>
    </row>
    <row r="318" spans="1:10" s="128" customFormat="1" ht="18.75">
      <c r="A318" s="97" t="s">
        <v>80</v>
      </c>
      <c r="B318" s="35">
        <v>930</v>
      </c>
      <c r="C318" s="92" t="s">
        <v>7</v>
      </c>
      <c r="D318" s="92" t="s">
        <v>12</v>
      </c>
      <c r="E318" s="441"/>
      <c r="F318" s="442"/>
      <c r="G318" s="442"/>
      <c r="H318" s="443"/>
      <c r="I318" s="93"/>
      <c r="J318" s="90">
        <f>SUM(J319+J323)</f>
        <v>6351.8</v>
      </c>
    </row>
    <row r="319" spans="1:10" s="132" customFormat="1" ht="49.5">
      <c r="A319" s="69" t="s">
        <v>165</v>
      </c>
      <c r="B319" s="154">
        <v>930</v>
      </c>
      <c r="C319" s="56" t="s">
        <v>7</v>
      </c>
      <c r="D319" s="56" t="s">
        <v>12</v>
      </c>
      <c r="E319" s="71" t="s">
        <v>17</v>
      </c>
      <c r="F319" s="72" t="s">
        <v>142</v>
      </c>
      <c r="G319" s="211" t="s">
        <v>143</v>
      </c>
      <c r="H319" s="73" t="s">
        <v>149</v>
      </c>
      <c r="I319" s="70"/>
      <c r="J319" s="61">
        <f t="shared" si="1"/>
        <v>5851.8</v>
      </c>
    </row>
    <row r="320" spans="1:10" s="133" customFormat="1" ht="17.25">
      <c r="A320" s="75" t="s">
        <v>227</v>
      </c>
      <c r="B320" s="155">
        <v>930</v>
      </c>
      <c r="C320" s="15" t="s">
        <v>7</v>
      </c>
      <c r="D320" s="15" t="s">
        <v>12</v>
      </c>
      <c r="E320" s="76" t="s">
        <v>17</v>
      </c>
      <c r="F320" s="77" t="s">
        <v>20</v>
      </c>
      <c r="G320" s="212" t="s">
        <v>143</v>
      </c>
      <c r="H320" s="78" t="s">
        <v>149</v>
      </c>
      <c r="I320" s="16"/>
      <c r="J320" s="20">
        <f t="shared" si="1"/>
        <v>5851.8</v>
      </c>
    </row>
    <row r="321" spans="1:10" s="196" customFormat="1" ht="17.25">
      <c r="A321" s="99" t="s">
        <v>316</v>
      </c>
      <c r="B321" s="252">
        <v>930</v>
      </c>
      <c r="C321" s="253" t="s">
        <v>7</v>
      </c>
      <c r="D321" s="253" t="s">
        <v>12</v>
      </c>
      <c r="E321" s="246" t="s">
        <v>17</v>
      </c>
      <c r="F321" s="247" t="s">
        <v>20</v>
      </c>
      <c r="G321" s="248" t="s">
        <v>1</v>
      </c>
      <c r="H321" s="249" t="s">
        <v>149</v>
      </c>
      <c r="I321" s="245"/>
      <c r="J321" s="251">
        <f t="shared" si="1"/>
        <v>5851.8</v>
      </c>
    </row>
    <row r="322" spans="1:10" s="31" customFormat="1" ht="31.5">
      <c r="A322" s="28" t="s">
        <v>124</v>
      </c>
      <c r="B322" s="149">
        <v>930</v>
      </c>
      <c r="C322" s="29" t="s">
        <v>7</v>
      </c>
      <c r="D322" s="231" t="s">
        <v>12</v>
      </c>
      <c r="E322" s="231" t="s">
        <v>17</v>
      </c>
      <c r="F322" s="232" t="s">
        <v>20</v>
      </c>
      <c r="G322" s="213" t="s">
        <v>1</v>
      </c>
      <c r="H322" s="233" t="s">
        <v>30</v>
      </c>
      <c r="I322" s="233" t="s">
        <v>66</v>
      </c>
      <c r="J322" s="30">
        <v>5851.8</v>
      </c>
    </row>
    <row r="323" spans="1:10" s="132" customFormat="1" ht="33">
      <c r="A323" s="69" t="s">
        <v>344</v>
      </c>
      <c r="B323" s="154">
        <v>930</v>
      </c>
      <c r="C323" s="56" t="s">
        <v>7</v>
      </c>
      <c r="D323" s="56" t="s">
        <v>12</v>
      </c>
      <c r="E323" s="71" t="s">
        <v>323</v>
      </c>
      <c r="F323" s="72" t="s">
        <v>142</v>
      </c>
      <c r="G323" s="211" t="s">
        <v>143</v>
      </c>
      <c r="H323" s="73" t="s">
        <v>149</v>
      </c>
      <c r="I323" s="70"/>
      <c r="J323" s="61">
        <f t="shared" ref="J323:J325" si="2">SUM(J324)</f>
        <v>500</v>
      </c>
    </row>
    <row r="324" spans="1:10" s="133" customFormat="1" ht="17.25">
      <c r="A324" s="75" t="s">
        <v>345</v>
      </c>
      <c r="B324" s="155">
        <v>930</v>
      </c>
      <c r="C324" s="15" t="s">
        <v>7</v>
      </c>
      <c r="D324" s="15" t="s">
        <v>12</v>
      </c>
      <c r="E324" s="76" t="s">
        <v>323</v>
      </c>
      <c r="F324" s="77" t="s">
        <v>188</v>
      </c>
      <c r="G324" s="212" t="s">
        <v>143</v>
      </c>
      <c r="H324" s="78" t="s">
        <v>149</v>
      </c>
      <c r="I324" s="16"/>
      <c r="J324" s="20">
        <f t="shared" si="2"/>
        <v>500</v>
      </c>
    </row>
    <row r="325" spans="1:10" s="196" customFormat="1" ht="34.5">
      <c r="A325" s="99" t="s">
        <v>346</v>
      </c>
      <c r="B325" s="252">
        <v>930</v>
      </c>
      <c r="C325" s="253" t="s">
        <v>7</v>
      </c>
      <c r="D325" s="253" t="s">
        <v>12</v>
      </c>
      <c r="E325" s="246" t="s">
        <v>323</v>
      </c>
      <c r="F325" s="247" t="s">
        <v>188</v>
      </c>
      <c r="G325" s="248" t="s">
        <v>2</v>
      </c>
      <c r="H325" s="249" t="s">
        <v>149</v>
      </c>
      <c r="I325" s="245"/>
      <c r="J325" s="251">
        <f t="shared" si="2"/>
        <v>500</v>
      </c>
    </row>
    <row r="326" spans="1:10" s="31" customFormat="1" ht="31.5">
      <c r="A326" s="28" t="s">
        <v>347</v>
      </c>
      <c r="B326" s="149">
        <v>930</v>
      </c>
      <c r="C326" s="29" t="s">
        <v>7</v>
      </c>
      <c r="D326" s="343" t="s">
        <v>12</v>
      </c>
      <c r="E326" s="343" t="s">
        <v>323</v>
      </c>
      <c r="F326" s="344" t="s">
        <v>188</v>
      </c>
      <c r="G326" s="213" t="s">
        <v>2</v>
      </c>
      <c r="H326" s="345" t="s">
        <v>348</v>
      </c>
      <c r="I326" s="345" t="s">
        <v>66</v>
      </c>
      <c r="J326" s="30">
        <v>500</v>
      </c>
    </row>
    <row r="327" spans="1:10" s="146" customFormat="1" ht="21">
      <c r="A327" s="33" t="s">
        <v>228</v>
      </c>
      <c r="B327" s="33">
        <v>937</v>
      </c>
      <c r="C327" s="395"/>
      <c r="D327" s="396"/>
      <c r="E327" s="397"/>
      <c r="F327" s="397"/>
      <c r="G327" s="397"/>
      <c r="H327" s="398"/>
      <c r="I327" s="9"/>
      <c r="J327" s="145">
        <f t="shared" ref="J327:J332" si="3">SUM(J328)</f>
        <v>50</v>
      </c>
    </row>
    <row r="328" spans="1:10" s="31" customFormat="1" ht="18.75">
      <c r="A328" s="86" t="s">
        <v>79</v>
      </c>
      <c r="B328" s="86">
        <v>937</v>
      </c>
      <c r="C328" s="173" t="s">
        <v>7</v>
      </c>
      <c r="D328" s="408"/>
      <c r="E328" s="409"/>
      <c r="F328" s="409"/>
      <c r="G328" s="409"/>
      <c r="H328" s="410"/>
      <c r="I328" s="29"/>
      <c r="J328" s="124">
        <f t="shared" si="3"/>
        <v>50</v>
      </c>
    </row>
    <row r="329" spans="1:10" s="31" customFormat="1" ht="18.75">
      <c r="A329" s="97" t="s">
        <v>82</v>
      </c>
      <c r="B329" s="35">
        <v>937</v>
      </c>
      <c r="C329" s="92" t="s">
        <v>7</v>
      </c>
      <c r="D329" s="92" t="s">
        <v>37</v>
      </c>
      <c r="E329" s="405"/>
      <c r="F329" s="406"/>
      <c r="G329" s="406"/>
      <c r="H329" s="407"/>
      <c r="I329" s="29"/>
      <c r="J329" s="90">
        <f t="shared" si="3"/>
        <v>50</v>
      </c>
    </row>
    <row r="330" spans="1:10" s="136" customFormat="1" ht="33">
      <c r="A330" s="69" t="s">
        <v>194</v>
      </c>
      <c r="B330" s="147">
        <v>937</v>
      </c>
      <c r="C330" s="70" t="s">
        <v>7</v>
      </c>
      <c r="D330" s="79" t="s">
        <v>37</v>
      </c>
      <c r="E330" s="79" t="s">
        <v>40</v>
      </c>
      <c r="F330" s="80" t="s">
        <v>142</v>
      </c>
      <c r="G330" s="214" t="s">
        <v>143</v>
      </c>
      <c r="H330" s="67" t="s">
        <v>149</v>
      </c>
      <c r="I330" s="67"/>
      <c r="J330" s="61">
        <f t="shared" si="3"/>
        <v>50</v>
      </c>
    </row>
    <row r="331" spans="1:10" s="27" customFormat="1" ht="17.25">
      <c r="A331" s="75" t="s">
        <v>195</v>
      </c>
      <c r="B331" s="148">
        <v>937</v>
      </c>
      <c r="C331" s="16" t="s">
        <v>7</v>
      </c>
      <c r="D331" s="34" t="s">
        <v>37</v>
      </c>
      <c r="E331" s="34" t="s">
        <v>40</v>
      </c>
      <c r="F331" s="81" t="s">
        <v>20</v>
      </c>
      <c r="G331" s="215" t="s">
        <v>143</v>
      </c>
      <c r="H331" s="64" t="s">
        <v>149</v>
      </c>
      <c r="I331" s="64"/>
      <c r="J331" s="20">
        <f t="shared" si="3"/>
        <v>50</v>
      </c>
    </row>
    <row r="332" spans="1:10" s="192" customFormat="1" ht="17.25">
      <c r="A332" s="99" t="s">
        <v>196</v>
      </c>
      <c r="B332" s="244">
        <v>937</v>
      </c>
      <c r="C332" s="245" t="s">
        <v>7</v>
      </c>
      <c r="D332" s="258" t="s">
        <v>37</v>
      </c>
      <c r="E332" s="258" t="s">
        <v>40</v>
      </c>
      <c r="F332" s="266" t="s">
        <v>20</v>
      </c>
      <c r="G332" s="267" t="s">
        <v>1</v>
      </c>
      <c r="H332" s="263" t="s">
        <v>149</v>
      </c>
      <c r="I332" s="263"/>
      <c r="J332" s="251">
        <f t="shared" si="3"/>
        <v>50</v>
      </c>
    </row>
    <row r="333" spans="1:10" s="31" customFormat="1" ht="31.5">
      <c r="A333" s="28" t="s">
        <v>124</v>
      </c>
      <c r="B333" s="149">
        <v>937</v>
      </c>
      <c r="C333" s="29" t="s">
        <v>7</v>
      </c>
      <c r="D333" s="231" t="s">
        <v>37</v>
      </c>
      <c r="E333" s="231" t="s">
        <v>40</v>
      </c>
      <c r="F333" s="232" t="s">
        <v>20</v>
      </c>
      <c r="G333" s="213" t="s">
        <v>1</v>
      </c>
      <c r="H333" s="233" t="s">
        <v>6</v>
      </c>
      <c r="I333" s="233" t="s">
        <v>66</v>
      </c>
      <c r="J333" s="30">
        <v>50</v>
      </c>
    </row>
    <row r="334" spans="1:10" s="146" customFormat="1" ht="21">
      <c r="A334" s="33" t="s">
        <v>229</v>
      </c>
      <c r="B334" s="68">
        <v>938</v>
      </c>
      <c r="C334" s="395"/>
      <c r="D334" s="396"/>
      <c r="E334" s="396"/>
      <c r="F334" s="396"/>
      <c r="G334" s="396"/>
      <c r="H334" s="423"/>
      <c r="I334" s="9"/>
      <c r="J334" s="145">
        <f t="shared" ref="J334:J338" si="4">SUM(J335)</f>
        <v>234</v>
      </c>
    </row>
    <row r="335" spans="1:10" s="146" customFormat="1" ht="21">
      <c r="A335" s="86" t="s">
        <v>94</v>
      </c>
      <c r="B335" s="130">
        <v>938</v>
      </c>
      <c r="C335" s="229">
        <v>10</v>
      </c>
      <c r="D335" s="395"/>
      <c r="E335" s="396"/>
      <c r="F335" s="396"/>
      <c r="G335" s="396"/>
      <c r="H335" s="423"/>
      <c r="I335" s="9"/>
      <c r="J335" s="102">
        <f t="shared" si="4"/>
        <v>234</v>
      </c>
    </row>
    <row r="336" spans="1:10" s="91" customFormat="1" ht="18.75">
      <c r="A336" s="97" t="s">
        <v>98</v>
      </c>
      <c r="B336" s="143">
        <v>938</v>
      </c>
      <c r="C336" s="143">
        <v>10</v>
      </c>
      <c r="D336" s="92" t="s">
        <v>3</v>
      </c>
      <c r="E336" s="392"/>
      <c r="F336" s="393"/>
      <c r="G336" s="393"/>
      <c r="H336" s="394"/>
      <c r="I336" s="93"/>
      <c r="J336" s="90">
        <f t="shared" si="4"/>
        <v>234</v>
      </c>
    </row>
    <row r="337" spans="1:10" s="164" customFormat="1" ht="33">
      <c r="A337" s="69" t="s">
        <v>197</v>
      </c>
      <c r="B337" s="178">
        <v>938</v>
      </c>
      <c r="C337" s="67" t="s">
        <v>32</v>
      </c>
      <c r="D337" s="79" t="s">
        <v>3</v>
      </c>
      <c r="E337" s="79" t="s">
        <v>2</v>
      </c>
      <c r="F337" s="80" t="s">
        <v>142</v>
      </c>
      <c r="G337" s="214" t="s">
        <v>143</v>
      </c>
      <c r="H337" s="67" t="s">
        <v>149</v>
      </c>
      <c r="I337" s="67"/>
      <c r="J337" s="61">
        <f t="shared" si="4"/>
        <v>234</v>
      </c>
    </row>
    <row r="338" spans="1:10" s="25" customFormat="1" ht="17.25">
      <c r="A338" s="75" t="s">
        <v>198</v>
      </c>
      <c r="B338" s="151">
        <v>938</v>
      </c>
      <c r="C338" s="64" t="s">
        <v>32</v>
      </c>
      <c r="D338" s="34" t="s">
        <v>3</v>
      </c>
      <c r="E338" s="34" t="s">
        <v>2</v>
      </c>
      <c r="F338" s="81" t="s">
        <v>20</v>
      </c>
      <c r="G338" s="215" t="s">
        <v>143</v>
      </c>
      <c r="H338" s="64" t="s">
        <v>149</v>
      </c>
      <c r="I338" s="64"/>
      <c r="J338" s="20">
        <f t="shared" si="4"/>
        <v>234</v>
      </c>
    </row>
    <row r="339" spans="1:10" s="192" customFormat="1" ht="17.25">
      <c r="A339" s="99" t="s">
        <v>230</v>
      </c>
      <c r="B339" s="287">
        <v>938</v>
      </c>
      <c r="C339" s="287">
        <v>10</v>
      </c>
      <c r="D339" s="265" t="s">
        <v>3</v>
      </c>
      <c r="E339" s="283" t="s">
        <v>2</v>
      </c>
      <c r="F339" s="284" t="s">
        <v>20</v>
      </c>
      <c r="G339" s="285" t="s">
        <v>12</v>
      </c>
      <c r="H339" s="286" t="s">
        <v>149</v>
      </c>
      <c r="I339" s="263"/>
      <c r="J339" s="251">
        <f>SUM(J340:J341)</f>
        <v>234</v>
      </c>
    </row>
    <row r="340" spans="1:10" s="31" customFormat="1" ht="47.25">
      <c r="A340" s="28" t="s">
        <v>434</v>
      </c>
      <c r="B340" s="149">
        <v>938</v>
      </c>
      <c r="C340" s="29" t="s">
        <v>32</v>
      </c>
      <c r="D340" s="387" t="s">
        <v>3</v>
      </c>
      <c r="E340" s="120" t="s">
        <v>2</v>
      </c>
      <c r="F340" s="121" t="s">
        <v>20</v>
      </c>
      <c r="G340" s="219" t="s">
        <v>12</v>
      </c>
      <c r="H340" s="122" t="s">
        <v>397</v>
      </c>
      <c r="I340" s="389" t="s">
        <v>66</v>
      </c>
      <c r="J340" s="30">
        <v>50</v>
      </c>
    </row>
    <row r="341" spans="1:10" s="31" customFormat="1" ht="31.5">
      <c r="A341" s="28" t="s">
        <v>134</v>
      </c>
      <c r="B341" s="149">
        <v>938</v>
      </c>
      <c r="C341" s="29" t="s">
        <v>32</v>
      </c>
      <c r="D341" s="231" t="s">
        <v>3</v>
      </c>
      <c r="E341" s="120" t="s">
        <v>2</v>
      </c>
      <c r="F341" s="121" t="s">
        <v>20</v>
      </c>
      <c r="G341" s="219" t="s">
        <v>12</v>
      </c>
      <c r="H341" s="122" t="s">
        <v>25</v>
      </c>
      <c r="I341" s="233" t="s">
        <v>66</v>
      </c>
      <c r="J341" s="30">
        <v>184</v>
      </c>
    </row>
    <row r="342" spans="1:10" s="146" customFormat="1" ht="21">
      <c r="A342" s="33" t="s">
        <v>231</v>
      </c>
      <c r="B342" s="68">
        <v>939</v>
      </c>
      <c r="C342" s="395"/>
      <c r="D342" s="396"/>
      <c r="E342" s="397"/>
      <c r="F342" s="397"/>
      <c r="G342" s="397"/>
      <c r="H342" s="398"/>
      <c r="I342" s="9"/>
      <c r="J342" s="145">
        <f t="shared" ref="J342:J354" si="5">SUM(J343)</f>
        <v>6500</v>
      </c>
    </row>
    <row r="343" spans="1:10" s="177" customFormat="1" ht="18.75">
      <c r="A343" s="86" t="s">
        <v>99</v>
      </c>
      <c r="B343" s="130">
        <v>939</v>
      </c>
      <c r="C343" s="229">
        <v>11</v>
      </c>
      <c r="D343" s="399"/>
      <c r="E343" s="400"/>
      <c r="F343" s="400"/>
      <c r="G343" s="400"/>
      <c r="H343" s="401"/>
      <c r="I343" s="179"/>
      <c r="J343" s="102">
        <f t="shared" si="5"/>
        <v>6500</v>
      </c>
    </row>
    <row r="344" spans="1:10" s="177" customFormat="1" ht="18.75">
      <c r="A344" s="97" t="s">
        <v>101</v>
      </c>
      <c r="B344" s="143">
        <v>939</v>
      </c>
      <c r="C344" s="96" t="s">
        <v>34</v>
      </c>
      <c r="D344" s="92" t="s">
        <v>5</v>
      </c>
      <c r="E344" s="444"/>
      <c r="F344" s="445"/>
      <c r="G344" s="445"/>
      <c r="H344" s="446"/>
      <c r="I344" s="179"/>
      <c r="J344" s="90">
        <f t="shared" si="5"/>
        <v>6500</v>
      </c>
    </row>
    <row r="345" spans="1:10" s="136" customFormat="1" ht="33">
      <c r="A345" s="69" t="s">
        <v>210</v>
      </c>
      <c r="B345" s="178">
        <v>939</v>
      </c>
      <c r="C345" s="67" t="s">
        <v>34</v>
      </c>
      <c r="D345" s="79" t="s">
        <v>5</v>
      </c>
      <c r="E345" s="71" t="s">
        <v>38</v>
      </c>
      <c r="F345" s="72" t="s">
        <v>142</v>
      </c>
      <c r="G345" s="211" t="s">
        <v>143</v>
      </c>
      <c r="H345" s="73" t="s">
        <v>149</v>
      </c>
      <c r="I345" s="67"/>
      <c r="J345" s="61">
        <f t="shared" si="5"/>
        <v>6500</v>
      </c>
    </row>
    <row r="346" spans="1:10" s="27" customFormat="1" ht="17.25">
      <c r="A346" s="144" t="s">
        <v>211</v>
      </c>
      <c r="B346" s="151">
        <v>939</v>
      </c>
      <c r="C346" s="64" t="s">
        <v>34</v>
      </c>
      <c r="D346" s="34" t="s">
        <v>5</v>
      </c>
      <c r="E346" s="76" t="s">
        <v>38</v>
      </c>
      <c r="F346" s="77" t="s">
        <v>20</v>
      </c>
      <c r="G346" s="212" t="s">
        <v>143</v>
      </c>
      <c r="H346" s="78" t="s">
        <v>149</v>
      </c>
      <c r="I346" s="64"/>
      <c r="J346" s="20">
        <f t="shared" si="5"/>
        <v>6500</v>
      </c>
    </row>
    <row r="347" spans="1:10" s="192" customFormat="1" ht="17.25">
      <c r="A347" s="99" t="s">
        <v>212</v>
      </c>
      <c r="B347" s="287">
        <v>939</v>
      </c>
      <c r="C347" s="264" t="s">
        <v>34</v>
      </c>
      <c r="D347" s="265" t="s">
        <v>5</v>
      </c>
      <c r="E347" s="258" t="s">
        <v>38</v>
      </c>
      <c r="F347" s="266" t="s">
        <v>20</v>
      </c>
      <c r="G347" s="267" t="s">
        <v>1</v>
      </c>
      <c r="H347" s="263" t="s">
        <v>149</v>
      </c>
      <c r="I347" s="263"/>
      <c r="J347" s="251">
        <f>SUM(J348:J349)</f>
        <v>6500</v>
      </c>
    </row>
    <row r="348" spans="1:10" s="31" customFormat="1" ht="47.25">
      <c r="A348" s="28" t="s">
        <v>434</v>
      </c>
      <c r="B348" s="149">
        <v>939</v>
      </c>
      <c r="C348" s="29" t="s">
        <v>34</v>
      </c>
      <c r="D348" s="387" t="s">
        <v>5</v>
      </c>
      <c r="E348" s="387" t="s">
        <v>38</v>
      </c>
      <c r="F348" s="388" t="s">
        <v>20</v>
      </c>
      <c r="G348" s="213" t="s">
        <v>1</v>
      </c>
      <c r="H348" s="389" t="s">
        <v>397</v>
      </c>
      <c r="I348" s="389" t="s">
        <v>66</v>
      </c>
      <c r="J348" s="30">
        <v>100</v>
      </c>
    </row>
    <row r="349" spans="1:10" s="31" customFormat="1" ht="31.5">
      <c r="A349" s="28" t="s">
        <v>124</v>
      </c>
      <c r="B349" s="149">
        <v>939</v>
      </c>
      <c r="C349" s="29" t="s">
        <v>34</v>
      </c>
      <c r="D349" s="231" t="s">
        <v>5</v>
      </c>
      <c r="E349" s="231" t="s">
        <v>38</v>
      </c>
      <c r="F349" s="232" t="s">
        <v>20</v>
      </c>
      <c r="G349" s="213" t="s">
        <v>1</v>
      </c>
      <c r="H349" s="233" t="s">
        <v>30</v>
      </c>
      <c r="I349" s="233" t="s">
        <v>66</v>
      </c>
      <c r="J349" s="30">
        <v>6400</v>
      </c>
    </row>
    <row r="350" spans="1:10" ht="20.25">
      <c r="A350" s="33" t="s">
        <v>237</v>
      </c>
      <c r="B350" s="68">
        <v>940</v>
      </c>
      <c r="C350" s="395"/>
      <c r="D350" s="396"/>
      <c r="E350" s="397"/>
      <c r="F350" s="397"/>
      <c r="G350" s="397"/>
      <c r="H350" s="398"/>
      <c r="I350" s="9"/>
      <c r="J350" s="145">
        <f t="shared" si="5"/>
        <v>57869.5</v>
      </c>
    </row>
    <row r="351" spans="1:10" ht="18.75">
      <c r="A351" s="86" t="s">
        <v>85</v>
      </c>
      <c r="B351" s="130">
        <v>940</v>
      </c>
      <c r="C351" s="229" t="s">
        <v>15</v>
      </c>
      <c r="D351" s="399"/>
      <c r="E351" s="400"/>
      <c r="F351" s="400"/>
      <c r="G351" s="400"/>
      <c r="H351" s="401"/>
      <c r="I351" s="179"/>
      <c r="J351" s="102">
        <f>SUM(J352+J361)</f>
        <v>57869.5</v>
      </c>
    </row>
    <row r="352" spans="1:10" ht="18.75">
      <c r="A352" s="97" t="s">
        <v>87</v>
      </c>
      <c r="B352" s="143">
        <v>940</v>
      </c>
      <c r="C352" s="92" t="s">
        <v>15</v>
      </c>
      <c r="D352" s="92" t="s">
        <v>5</v>
      </c>
      <c r="E352" s="392"/>
      <c r="F352" s="393"/>
      <c r="G352" s="393"/>
      <c r="H352" s="394"/>
      <c r="I352" s="93"/>
      <c r="J352" s="90">
        <f t="shared" si="5"/>
        <v>57670.9</v>
      </c>
    </row>
    <row r="353" spans="1:10" ht="16.5">
      <c r="A353" s="69" t="s">
        <v>168</v>
      </c>
      <c r="B353" s="178">
        <v>940</v>
      </c>
      <c r="C353" s="56" t="s">
        <v>15</v>
      </c>
      <c r="D353" s="66" t="s">
        <v>5</v>
      </c>
      <c r="E353" s="71" t="s">
        <v>5</v>
      </c>
      <c r="F353" s="72" t="s">
        <v>142</v>
      </c>
      <c r="G353" s="211" t="s">
        <v>143</v>
      </c>
      <c r="H353" s="73" t="s">
        <v>149</v>
      </c>
      <c r="I353" s="67"/>
      <c r="J353" s="61">
        <f t="shared" si="5"/>
        <v>57670.9</v>
      </c>
    </row>
    <row r="354" spans="1:10" ht="16.5">
      <c r="A354" s="75" t="s">
        <v>171</v>
      </c>
      <c r="B354" s="151">
        <v>940</v>
      </c>
      <c r="C354" s="15" t="s">
        <v>15</v>
      </c>
      <c r="D354" s="63" t="s">
        <v>5</v>
      </c>
      <c r="E354" s="76" t="s">
        <v>5</v>
      </c>
      <c r="F354" s="77" t="s">
        <v>31</v>
      </c>
      <c r="G354" s="212" t="s">
        <v>143</v>
      </c>
      <c r="H354" s="78" t="s">
        <v>149</v>
      </c>
      <c r="I354" s="64"/>
      <c r="J354" s="20">
        <f t="shared" si="5"/>
        <v>57670.9</v>
      </c>
    </row>
    <row r="355" spans="1:10" s="201" customFormat="1" ht="17.25">
      <c r="A355" s="99" t="s">
        <v>172</v>
      </c>
      <c r="B355" s="287">
        <v>940</v>
      </c>
      <c r="C355" s="253" t="s">
        <v>15</v>
      </c>
      <c r="D355" s="265" t="s">
        <v>5</v>
      </c>
      <c r="E355" s="283" t="s">
        <v>5</v>
      </c>
      <c r="F355" s="284" t="s">
        <v>31</v>
      </c>
      <c r="G355" s="285" t="s">
        <v>2</v>
      </c>
      <c r="H355" s="286" t="s">
        <v>149</v>
      </c>
      <c r="I355" s="263"/>
      <c r="J355" s="251">
        <f>SUM(J356:J360)</f>
        <v>57670.9</v>
      </c>
    </row>
    <row r="356" spans="1:10" ht="31.5">
      <c r="A356" s="28" t="s">
        <v>279</v>
      </c>
      <c r="B356" s="149">
        <v>940</v>
      </c>
      <c r="C356" s="29" t="s">
        <v>15</v>
      </c>
      <c r="D356" s="231" t="s">
        <v>5</v>
      </c>
      <c r="E356" s="120" t="s">
        <v>5</v>
      </c>
      <c r="F356" s="121">
        <v>2</v>
      </c>
      <c r="G356" s="219" t="s">
        <v>2</v>
      </c>
      <c r="H356" s="122" t="s">
        <v>6</v>
      </c>
      <c r="I356" s="233" t="s">
        <v>66</v>
      </c>
      <c r="J356" s="30">
        <v>14329.5</v>
      </c>
    </row>
    <row r="357" spans="1:10" s="1" customFormat="1" ht="47.25">
      <c r="A357" s="28" t="s">
        <v>399</v>
      </c>
      <c r="B357" s="149">
        <v>940</v>
      </c>
      <c r="C357" s="29" t="s">
        <v>15</v>
      </c>
      <c r="D357" s="387" t="s">
        <v>5</v>
      </c>
      <c r="E357" s="120" t="s">
        <v>5</v>
      </c>
      <c r="F357" s="121">
        <v>2</v>
      </c>
      <c r="G357" s="219" t="s">
        <v>2</v>
      </c>
      <c r="H357" s="122" t="s">
        <v>397</v>
      </c>
      <c r="I357" s="389" t="s">
        <v>66</v>
      </c>
      <c r="J357" s="30">
        <v>75</v>
      </c>
    </row>
    <row r="358" spans="1:10" ht="47.25">
      <c r="A358" s="28" t="s">
        <v>238</v>
      </c>
      <c r="B358" s="149">
        <v>940</v>
      </c>
      <c r="C358" s="29" t="s">
        <v>15</v>
      </c>
      <c r="D358" s="231" t="s">
        <v>5</v>
      </c>
      <c r="E358" s="120" t="s">
        <v>5</v>
      </c>
      <c r="F358" s="121">
        <v>2</v>
      </c>
      <c r="G358" s="219" t="s">
        <v>2</v>
      </c>
      <c r="H358" s="122">
        <v>78120</v>
      </c>
      <c r="I358" s="233" t="s">
        <v>66</v>
      </c>
      <c r="J358" s="30">
        <v>42746.9</v>
      </c>
    </row>
    <row r="359" spans="1:10" s="1" customFormat="1" ht="47.25">
      <c r="A359" s="28" t="s">
        <v>436</v>
      </c>
      <c r="B359" s="149">
        <v>940</v>
      </c>
      <c r="C359" s="29" t="s">
        <v>15</v>
      </c>
      <c r="D359" s="328" t="s">
        <v>5</v>
      </c>
      <c r="E359" s="120" t="s">
        <v>5</v>
      </c>
      <c r="F359" s="121">
        <v>2</v>
      </c>
      <c r="G359" s="219" t="s">
        <v>2</v>
      </c>
      <c r="H359" s="122" t="s">
        <v>349</v>
      </c>
      <c r="I359" s="329" t="s">
        <v>66</v>
      </c>
      <c r="J359" s="30">
        <v>335.3</v>
      </c>
    </row>
    <row r="360" spans="1:10" s="1" customFormat="1" ht="47.25">
      <c r="A360" s="28" t="s">
        <v>350</v>
      </c>
      <c r="B360" s="149">
        <v>940</v>
      </c>
      <c r="C360" s="29" t="s">
        <v>15</v>
      </c>
      <c r="D360" s="343" t="s">
        <v>5</v>
      </c>
      <c r="E360" s="120" t="s">
        <v>5</v>
      </c>
      <c r="F360" s="121">
        <v>2</v>
      </c>
      <c r="G360" s="219" t="s">
        <v>2</v>
      </c>
      <c r="H360" s="122" t="s">
        <v>349</v>
      </c>
      <c r="I360" s="345" t="s">
        <v>66</v>
      </c>
      <c r="J360" s="30">
        <v>184.2</v>
      </c>
    </row>
    <row r="361" spans="1:10" s="1" customFormat="1" ht="18.75">
      <c r="A361" s="97" t="s">
        <v>88</v>
      </c>
      <c r="B361" s="143">
        <v>940</v>
      </c>
      <c r="C361" s="92" t="s">
        <v>15</v>
      </c>
      <c r="D361" s="92" t="s">
        <v>15</v>
      </c>
      <c r="E361" s="392"/>
      <c r="F361" s="393"/>
      <c r="G361" s="393"/>
      <c r="H361" s="394"/>
      <c r="I361" s="93"/>
      <c r="J361" s="90">
        <f t="shared" ref="J361:J363" si="6">SUM(J362)</f>
        <v>198.60000000000002</v>
      </c>
    </row>
    <row r="362" spans="1:10" s="1" customFormat="1" ht="16.5">
      <c r="A362" s="69" t="s">
        <v>168</v>
      </c>
      <c r="B362" s="178">
        <v>940</v>
      </c>
      <c r="C362" s="56" t="s">
        <v>15</v>
      </c>
      <c r="D362" s="66" t="s">
        <v>15</v>
      </c>
      <c r="E362" s="71" t="s">
        <v>5</v>
      </c>
      <c r="F362" s="72" t="s">
        <v>142</v>
      </c>
      <c r="G362" s="211" t="s">
        <v>143</v>
      </c>
      <c r="H362" s="73" t="s">
        <v>149</v>
      </c>
      <c r="I362" s="67"/>
      <c r="J362" s="61">
        <f t="shared" si="6"/>
        <v>198.60000000000002</v>
      </c>
    </row>
    <row r="363" spans="1:10" s="1" customFormat="1" ht="16.5">
      <c r="A363" s="75" t="s">
        <v>364</v>
      </c>
      <c r="B363" s="151">
        <v>940</v>
      </c>
      <c r="C363" s="15" t="s">
        <v>15</v>
      </c>
      <c r="D363" s="63" t="s">
        <v>15</v>
      </c>
      <c r="E363" s="76" t="s">
        <v>5</v>
      </c>
      <c r="F363" s="77" t="s">
        <v>36</v>
      </c>
      <c r="G363" s="212" t="s">
        <v>143</v>
      </c>
      <c r="H363" s="78" t="s">
        <v>149</v>
      </c>
      <c r="I363" s="64"/>
      <c r="J363" s="20">
        <f t="shared" si="6"/>
        <v>198.60000000000002</v>
      </c>
    </row>
    <row r="364" spans="1:10" s="201" customFormat="1" ht="17.25">
      <c r="A364" s="99" t="s">
        <v>285</v>
      </c>
      <c r="B364" s="287">
        <v>940</v>
      </c>
      <c r="C364" s="253" t="s">
        <v>15</v>
      </c>
      <c r="D364" s="265" t="s">
        <v>15</v>
      </c>
      <c r="E364" s="283" t="s">
        <v>5</v>
      </c>
      <c r="F364" s="284" t="s">
        <v>36</v>
      </c>
      <c r="G364" s="285" t="s">
        <v>2</v>
      </c>
      <c r="H364" s="286" t="s">
        <v>149</v>
      </c>
      <c r="I364" s="263"/>
      <c r="J364" s="251">
        <f>+J365+J366</f>
        <v>198.60000000000002</v>
      </c>
    </row>
    <row r="365" spans="1:10" s="1" customFormat="1" ht="31.5">
      <c r="A365" s="28" t="s">
        <v>435</v>
      </c>
      <c r="B365" s="149">
        <v>940</v>
      </c>
      <c r="C365" s="29" t="s">
        <v>15</v>
      </c>
      <c r="D365" s="29" t="s">
        <v>15</v>
      </c>
      <c r="E365" s="121" t="s">
        <v>5</v>
      </c>
      <c r="F365" s="121" t="s">
        <v>36</v>
      </c>
      <c r="G365" s="219" t="s">
        <v>2</v>
      </c>
      <c r="H365" s="366" t="s">
        <v>353</v>
      </c>
      <c r="I365" s="329" t="s">
        <v>66</v>
      </c>
      <c r="J365" s="30">
        <v>186.3</v>
      </c>
    </row>
    <row r="366" spans="1:10" s="1" customFormat="1" ht="31.5">
      <c r="A366" s="28" t="s">
        <v>329</v>
      </c>
      <c r="B366" s="203">
        <v>940</v>
      </c>
      <c r="C366" s="29" t="s">
        <v>15</v>
      </c>
      <c r="D366" s="29" t="s">
        <v>15</v>
      </c>
      <c r="E366" s="364" t="s">
        <v>5</v>
      </c>
      <c r="F366" s="364" t="s">
        <v>36</v>
      </c>
      <c r="G366" s="365" t="s">
        <v>2</v>
      </c>
      <c r="H366" s="366" t="s">
        <v>353</v>
      </c>
      <c r="I366" s="363" t="s">
        <v>66</v>
      </c>
      <c r="J366" s="30">
        <v>12.3</v>
      </c>
    </row>
    <row r="367" spans="1:10" ht="40.5">
      <c r="A367" s="33" t="s">
        <v>240</v>
      </c>
      <c r="B367" s="68">
        <v>941</v>
      </c>
      <c r="C367" s="395"/>
      <c r="D367" s="396"/>
      <c r="E367" s="397"/>
      <c r="F367" s="397"/>
      <c r="G367" s="397"/>
      <c r="H367" s="398"/>
      <c r="I367" s="9"/>
      <c r="J367" s="145">
        <f>SUM(J368+J374+J447)</f>
        <v>1038380.1</v>
      </c>
    </row>
    <row r="368" spans="1:10" s="1" customFormat="1" ht="20.25">
      <c r="A368" s="86" t="s">
        <v>69</v>
      </c>
      <c r="B368" s="189">
        <v>941</v>
      </c>
      <c r="C368" s="239" t="s">
        <v>1</v>
      </c>
      <c r="D368" s="240"/>
      <c r="E368" s="182"/>
      <c r="F368" s="182"/>
      <c r="G368" s="226"/>
      <c r="H368" s="183"/>
      <c r="I368" s="184"/>
      <c r="J368" s="102">
        <f>SUM(J369)</f>
        <v>1398</v>
      </c>
    </row>
    <row r="369" spans="1:10" s="177" customFormat="1" ht="56.25">
      <c r="A369" s="98" t="s">
        <v>72</v>
      </c>
      <c r="B369" s="150">
        <v>941</v>
      </c>
      <c r="C369" s="185" t="s">
        <v>1</v>
      </c>
      <c r="D369" s="186" t="s">
        <v>7</v>
      </c>
      <c r="E369" s="187"/>
      <c r="F369" s="187"/>
      <c r="G369" s="227"/>
      <c r="H369" s="188"/>
      <c r="I369" s="94"/>
      <c r="J369" s="95">
        <f>SUM(J370)</f>
        <v>1398</v>
      </c>
    </row>
    <row r="370" spans="1:10" s="7" customFormat="1" ht="33">
      <c r="A370" s="69" t="s">
        <v>145</v>
      </c>
      <c r="B370" s="147">
        <v>941</v>
      </c>
      <c r="C370" s="70" t="s">
        <v>1</v>
      </c>
      <c r="D370" s="79" t="s">
        <v>7</v>
      </c>
      <c r="E370" s="79" t="s">
        <v>47</v>
      </c>
      <c r="F370" s="80" t="s">
        <v>142</v>
      </c>
      <c r="G370" s="214" t="s">
        <v>143</v>
      </c>
      <c r="H370" s="67" t="s">
        <v>149</v>
      </c>
      <c r="I370" s="67"/>
      <c r="J370" s="61">
        <f>SUM(J371)</f>
        <v>1398</v>
      </c>
    </row>
    <row r="371" spans="1:10" s="7" customFormat="1" ht="33">
      <c r="A371" s="75" t="s">
        <v>146</v>
      </c>
      <c r="B371" s="148">
        <v>941</v>
      </c>
      <c r="C371" s="16" t="s">
        <v>1</v>
      </c>
      <c r="D371" s="34" t="s">
        <v>7</v>
      </c>
      <c r="E371" s="34" t="s">
        <v>47</v>
      </c>
      <c r="F371" s="81" t="s">
        <v>35</v>
      </c>
      <c r="G371" s="215" t="s">
        <v>143</v>
      </c>
      <c r="H371" s="64" t="s">
        <v>149</v>
      </c>
      <c r="I371" s="64"/>
      <c r="J371" s="20">
        <f>SUM(J372)</f>
        <v>1398</v>
      </c>
    </row>
    <row r="372" spans="1:10" s="192" customFormat="1" ht="34.5">
      <c r="A372" s="99" t="s">
        <v>147</v>
      </c>
      <c r="B372" s="244">
        <v>941</v>
      </c>
      <c r="C372" s="245" t="s">
        <v>1</v>
      </c>
      <c r="D372" s="258" t="s">
        <v>7</v>
      </c>
      <c r="E372" s="258" t="s">
        <v>47</v>
      </c>
      <c r="F372" s="266" t="s">
        <v>35</v>
      </c>
      <c r="G372" s="267" t="s">
        <v>1</v>
      </c>
      <c r="H372" s="263" t="s">
        <v>149</v>
      </c>
      <c r="I372" s="263"/>
      <c r="J372" s="251">
        <f>SUM(J373)</f>
        <v>1398</v>
      </c>
    </row>
    <row r="373" spans="1:10" s="31" customFormat="1" ht="47.25">
      <c r="A373" s="28" t="s">
        <v>280</v>
      </c>
      <c r="B373" s="149">
        <v>941</v>
      </c>
      <c r="C373" s="29" t="s">
        <v>1</v>
      </c>
      <c r="D373" s="231" t="s">
        <v>7</v>
      </c>
      <c r="E373" s="231" t="s">
        <v>47</v>
      </c>
      <c r="F373" s="232" t="s">
        <v>35</v>
      </c>
      <c r="G373" s="213" t="s">
        <v>1</v>
      </c>
      <c r="H373" s="233" t="s">
        <v>46</v>
      </c>
      <c r="I373" s="233" t="s">
        <v>61</v>
      </c>
      <c r="J373" s="30">
        <v>1398</v>
      </c>
    </row>
    <row r="374" spans="1:10" s="126" customFormat="1" ht="18.75">
      <c r="A374" s="86" t="s">
        <v>85</v>
      </c>
      <c r="B374" s="86">
        <v>941</v>
      </c>
      <c r="C374" s="100" t="s">
        <v>15</v>
      </c>
      <c r="D374" s="411"/>
      <c r="E374" s="412"/>
      <c r="F374" s="412"/>
      <c r="G374" s="412"/>
      <c r="H374" s="413"/>
      <c r="I374" s="125"/>
      <c r="J374" s="102">
        <f>SUM(J375+J385+J406+J417+J430)</f>
        <v>1008943.7</v>
      </c>
    </row>
    <row r="375" spans="1:10" s="128" customFormat="1" ht="18.75">
      <c r="A375" s="98" t="s">
        <v>86</v>
      </c>
      <c r="B375" s="35">
        <v>941</v>
      </c>
      <c r="C375" s="92" t="s">
        <v>15</v>
      </c>
      <c r="D375" s="92" t="s">
        <v>1</v>
      </c>
      <c r="E375" s="414"/>
      <c r="F375" s="415"/>
      <c r="G375" s="415"/>
      <c r="H375" s="416"/>
      <c r="I375" s="93"/>
      <c r="J375" s="90">
        <f>SUM(J376)</f>
        <v>231356.49999999997</v>
      </c>
    </row>
    <row r="376" spans="1:10" s="132" customFormat="1" ht="17.25">
      <c r="A376" s="69" t="s">
        <v>168</v>
      </c>
      <c r="B376" s="154">
        <v>941</v>
      </c>
      <c r="C376" s="56" t="s">
        <v>15</v>
      </c>
      <c r="D376" s="66" t="s">
        <v>1</v>
      </c>
      <c r="E376" s="79" t="s">
        <v>5</v>
      </c>
      <c r="F376" s="80" t="s">
        <v>142</v>
      </c>
      <c r="G376" s="214" t="s">
        <v>143</v>
      </c>
      <c r="H376" s="67" t="s">
        <v>149</v>
      </c>
      <c r="I376" s="67"/>
      <c r="J376" s="61">
        <f>SUM(J377)</f>
        <v>231356.49999999997</v>
      </c>
    </row>
    <row r="377" spans="1:10" s="133" customFormat="1" ht="17.25">
      <c r="A377" s="75" t="s">
        <v>169</v>
      </c>
      <c r="B377" s="155">
        <v>941</v>
      </c>
      <c r="C377" s="15" t="s">
        <v>15</v>
      </c>
      <c r="D377" s="63" t="s">
        <v>1</v>
      </c>
      <c r="E377" s="34" t="s">
        <v>5</v>
      </c>
      <c r="F377" s="81" t="s">
        <v>20</v>
      </c>
      <c r="G377" s="215" t="s">
        <v>143</v>
      </c>
      <c r="H377" s="64" t="s">
        <v>149</v>
      </c>
      <c r="I377" s="64"/>
      <c r="J377" s="20">
        <f>SUM(J378)</f>
        <v>231356.49999999997</v>
      </c>
    </row>
    <row r="378" spans="1:10" s="196" customFormat="1" ht="17.25">
      <c r="A378" s="99" t="s">
        <v>170</v>
      </c>
      <c r="B378" s="252">
        <v>941</v>
      </c>
      <c r="C378" s="253" t="s">
        <v>15</v>
      </c>
      <c r="D378" s="265" t="s">
        <v>1</v>
      </c>
      <c r="E378" s="258" t="s">
        <v>5</v>
      </c>
      <c r="F378" s="266" t="s">
        <v>20</v>
      </c>
      <c r="G378" s="267" t="s">
        <v>1</v>
      </c>
      <c r="H378" s="263" t="s">
        <v>149</v>
      </c>
      <c r="I378" s="263"/>
      <c r="J378" s="251">
        <f>SUM(J379:J384)</f>
        <v>231356.49999999997</v>
      </c>
    </row>
    <row r="379" spans="1:10" s="31" customFormat="1" ht="47.25">
      <c r="A379" s="28" t="s">
        <v>252</v>
      </c>
      <c r="B379" s="149">
        <v>941</v>
      </c>
      <c r="C379" s="29" t="s">
        <v>15</v>
      </c>
      <c r="D379" s="231" t="s">
        <v>1</v>
      </c>
      <c r="E379" s="120" t="s">
        <v>5</v>
      </c>
      <c r="F379" s="121">
        <v>1</v>
      </c>
      <c r="G379" s="219" t="s">
        <v>1</v>
      </c>
      <c r="H379" s="122" t="s">
        <v>6</v>
      </c>
      <c r="I379" s="233" t="s">
        <v>61</v>
      </c>
      <c r="J379" s="30">
        <v>26428.2</v>
      </c>
    </row>
    <row r="380" spans="1:10" s="31" customFormat="1" ht="31.5">
      <c r="A380" s="28" t="s">
        <v>119</v>
      </c>
      <c r="B380" s="149">
        <v>941</v>
      </c>
      <c r="C380" s="29" t="s">
        <v>15</v>
      </c>
      <c r="D380" s="231" t="s">
        <v>1</v>
      </c>
      <c r="E380" s="120" t="s">
        <v>5</v>
      </c>
      <c r="F380" s="121">
        <v>1</v>
      </c>
      <c r="G380" s="219" t="s">
        <v>1</v>
      </c>
      <c r="H380" s="122" t="s">
        <v>6</v>
      </c>
      <c r="I380" s="233" t="s">
        <v>60</v>
      </c>
      <c r="J380" s="30">
        <v>68348.800000000003</v>
      </c>
    </row>
    <row r="381" spans="1:10" s="31" customFormat="1" ht="31.5">
      <c r="A381" s="28" t="s">
        <v>125</v>
      </c>
      <c r="B381" s="149">
        <v>941</v>
      </c>
      <c r="C381" s="29" t="s">
        <v>15</v>
      </c>
      <c r="D381" s="231" t="s">
        <v>1</v>
      </c>
      <c r="E381" s="120" t="s">
        <v>5</v>
      </c>
      <c r="F381" s="121">
        <v>1</v>
      </c>
      <c r="G381" s="219" t="s">
        <v>1</v>
      </c>
      <c r="H381" s="122" t="s">
        <v>6</v>
      </c>
      <c r="I381" s="233" t="s">
        <v>62</v>
      </c>
      <c r="J381" s="30">
        <v>1443.4</v>
      </c>
    </row>
    <row r="382" spans="1:10" s="31" customFormat="1" ht="31.5">
      <c r="A382" s="28" t="s">
        <v>398</v>
      </c>
      <c r="B382" s="149">
        <v>941</v>
      </c>
      <c r="C382" s="29" t="s">
        <v>15</v>
      </c>
      <c r="D382" s="355" t="s">
        <v>1</v>
      </c>
      <c r="E382" s="120" t="s">
        <v>5</v>
      </c>
      <c r="F382" s="121">
        <v>1</v>
      </c>
      <c r="G382" s="219" t="s">
        <v>1</v>
      </c>
      <c r="H382" s="122" t="s">
        <v>397</v>
      </c>
      <c r="I382" s="357" t="s">
        <v>60</v>
      </c>
      <c r="J382" s="30">
        <v>30</v>
      </c>
    </row>
    <row r="383" spans="1:10" s="31" customFormat="1" ht="47.25">
      <c r="A383" s="28" t="s">
        <v>126</v>
      </c>
      <c r="B383" s="149">
        <v>941</v>
      </c>
      <c r="C383" s="29" t="s">
        <v>15</v>
      </c>
      <c r="D383" s="231" t="s">
        <v>1</v>
      </c>
      <c r="E383" s="120" t="s">
        <v>5</v>
      </c>
      <c r="F383" s="121">
        <v>1</v>
      </c>
      <c r="G383" s="219" t="s">
        <v>1</v>
      </c>
      <c r="H383" s="122">
        <v>78290</v>
      </c>
      <c r="I383" s="233" t="s">
        <v>61</v>
      </c>
      <c r="J383" s="30">
        <v>126985.2</v>
      </c>
    </row>
    <row r="384" spans="1:10" s="31" customFormat="1" ht="31.5">
      <c r="A384" s="28" t="s">
        <v>127</v>
      </c>
      <c r="B384" s="149">
        <v>941</v>
      </c>
      <c r="C384" s="29" t="s">
        <v>15</v>
      </c>
      <c r="D384" s="231" t="s">
        <v>1</v>
      </c>
      <c r="E384" s="120" t="s">
        <v>5</v>
      </c>
      <c r="F384" s="121">
        <v>1</v>
      </c>
      <c r="G384" s="219" t="s">
        <v>1</v>
      </c>
      <c r="H384" s="122">
        <v>78290</v>
      </c>
      <c r="I384" s="233" t="s">
        <v>60</v>
      </c>
      <c r="J384" s="30">
        <v>8120.9</v>
      </c>
    </row>
    <row r="385" spans="1:10" s="123" customFormat="1" ht="18.75">
      <c r="A385" s="97" t="s">
        <v>87</v>
      </c>
      <c r="B385" s="35">
        <v>941</v>
      </c>
      <c r="C385" s="92" t="s">
        <v>15</v>
      </c>
      <c r="D385" s="92" t="s">
        <v>5</v>
      </c>
      <c r="E385" s="392"/>
      <c r="F385" s="393"/>
      <c r="G385" s="393"/>
      <c r="H385" s="394"/>
      <c r="I385" s="93"/>
      <c r="J385" s="90">
        <f>SUM(J386+J402)</f>
        <v>632355.9</v>
      </c>
    </row>
    <row r="386" spans="1:10" s="134" customFormat="1" ht="17.25">
      <c r="A386" s="69" t="s">
        <v>168</v>
      </c>
      <c r="B386" s="154">
        <v>941</v>
      </c>
      <c r="C386" s="56" t="s">
        <v>15</v>
      </c>
      <c r="D386" s="66" t="s">
        <v>5</v>
      </c>
      <c r="E386" s="71" t="s">
        <v>5</v>
      </c>
      <c r="F386" s="72" t="s">
        <v>142</v>
      </c>
      <c r="G386" s="211" t="s">
        <v>143</v>
      </c>
      <c r="H386" s="73" t="s">
        <v>149</v>
      </c>
      <c r="I386" s="67"/>
      <c r="J386" s="61">
        <f>SUM(J387)</f>
        <v>631348.9</v>
      </c>
    </row>
    <row r="387" spans="1:10" s="135" customFormat="1" ht="17.25">
      <c r="A387" s="75" t="s">
        <v>171</v>
      </c>
      <c r="B387" s="155">
        <v>941</v>
      </c>
      <c r="C387" s="15" t="s">
        <v>15</v>
      </c>
      <c r="D387" s="63" t="s">
        <v>5</v>
      </c>
      <c r="E387" s="76" t="s">
        <v>5</v>
      </c>
      <c r="F387" s="77" t="s">
        <v>31</v>
      </c>
      <c r="G387" s="212" t="s">
        <v>143</v>
      </c>
      <c r="H387" s="78" t="s">
        <v>149</v>
      </c>
      <c r="I387" s="64"/>
      <c r="J387" s="20">
        <f>SUM(J388)</f>
        <v>631348.9</v>
      </c>
    </row>
    <row r="388" spans="1:10" s="197" customFormat="1" ht="17.25">
      <c r="A388" s="99" t="s">
        <v>172</v>
      </c>
      <c r="B388" s="252">
        <v>941</v>
      </c>
      <c r="C388" s="253" t="s">
        <v>15</v>
      </c>
      <c r="D388" s="265" t="s">
        <v>5</v>
      </c>
      <c r="E388" s="283" t="s">
        <v>5</v>
      </c>
      <c r="F388" s="284" t="s">
        <v>31</v>
      </c>
      <c r="G388" s="285" t="s">
        <v>2</v>
      </c>
      <c r="H388" s="286" t="s">
        <v>149</v>
      </c>
      <c r="I388" s="263"/>
      <c r="J388" s="251">
        <f>SUM(J389:J401)</f>
        <v>631348.9</v>
      </c>
    </row>
    <row r="389" spans="1:10" s="31" customFormat="1" ht="31.5">
      <c r="A389" s="28" t="s">
        <v>119</v>
      </c>
      <c r="B389" s="149">
        <v>941</v>
      </c>
      <c r="C389" s="29" t="s">
        <v>15</v>
      </c>
      <c r="D389" s="231" t="s">
        <v>5</v>
      </c>
      <c r="E389" s="120" t="s">
        <v>5</v>
      </c>
      <c r="F389" s="121">
        <v>2</v>
      </c>
      <c r="G389" s="219" t="s">
        <v>2</v>
      </c>
      <c r="H389" s="122" t="s">
        <v>6</v>
      </c>
      <c r="I389" s="233" t="s">
        <v>60</v>
      </c>
      <c r="J389" s="30">
        <v>157893.70000000001</v>
      </c>
    </row>
    <row r="390" spans="1:10" s="31" customFormat="1" ht="31.5">
      <c r="A390" s="28" t="s">
        <v>125</v>
      </c>
      <c r="B390" s="149">
        <v>941</v>
      </c>
      <c r="C390" s="29" t="s">
        <v>15</v>
      </c>
      <c r="D390" s="231" t="s">
        <v>5</v>
      </c>
      <c r="E390" s="120" t="s">
        <v>5</v>
      </c>
      <c r="F390" s="121">
        <v>2</v>
      </c>
      <c r="G390" s="219" t="s">
        <v>2</v>
      </c>
      <c r="H390" s="122" t="s">
        <v>6</v>
      </c>
      <c r="I390" s="233" t="s">
        <v>62</v>
      </c>
      <c r="J390" s="30">
        <v>4678.7</v>
      </c>
    </row>
    <row r="391" spans="1:10" s="31" customFormat="1" ht="31.5">
      <c r="A391" s="28" t="s">
        <v>398</v>
      </c>
      <c r="B391" s="149">
        <v>941</v>
      </c>
      <c r="C391" s="29" t="s">
        <v>15</v>
      </c>
      <c r="D391" s="355" t="s">
        <v>5</v>
      </c>
      <c r="E391" s="120" t="s">
        <v>5</v>
      </c>
      <c r="F391" s="121" t="s">
        <v>31</v>
      </c>
      <c r="G391" s="219" t="s">
        <v>2</v>
      </c>
      <c r="H391" s="122" t="s">
        <v>397</v>
      </c>
      <c r="I391" s="357" t="s">
        <v>60</v>
      </c>
      <c r="J391" s="30"/>
    </row>
    <row r="392" spans="1:10" s="31" customFormat="1" ht="31.5">
      <c r="A392" s="28" t="s">
        <v>437</v>
      </c>
      <c r="B392" s="149">
        <v>941</v>
      </c>
      <c r="C392" s="29" t="s">
        <v>15</v>
      </c>
      <c r="D392" s="372" t="s">
        <v>5</v>
      </c>
      <c r="E392" s="120" t="s">
        <v>5</v>
      </c>
      <c r="F392" s="121">
        <v>2</v>
      </c>
      <c r="G392" s="219" t="s">
        <v>2</v>
      </c>
      <c r="H392" s="122" t="s">
        <v>444</v>
      </c>
      <c r="I392" s="373" t="s">
        <v>60</v>
      </c>
      <c r="J392" s="30">
        <v>100</v>
      </c>
    </row>
    <row r="393" spans="1:10" s="31" customFormat="1" ht="47.25">
      <c r="A393" s="28" t="s">
        <v>128</v>
      </c>
      <c r="B393" s="149">
        <v>941</v>
      </c>
      <c r="C393" s="29" t="s">
        <v>15</v>
      </c>
      <c r="D393" s="231" t="s">
        <v>5</v>
      </c>
      <c r="E393" s="120" t="s">
        <v>5</v>
      </c>
      <c r="F393" s="121">
        <v>2</v>
      </c>
      <c r="G393" s="219" t="s">
        <v>2</v>
      </c>
      <c r="H393" s="122">
        <v>78120</v>
      </c>
      <c r="I393" s="233" t="s">
        <v>61</v>
      </c>
      <c r="J393" s="30">
        <v>432945.3</v>
      </c>
    </row>
    <row r="394" spans="1:10" s="31" customFormat="1" ht="31.5">
      <c r="A394" s="28" t="s">
        <v>129</v>
      </c>
      <c r="B394" s="149">
        <v>941</v>
      </c>
      <c r="C394" s="29" t="s">
        <v>15</v>
      </c>
      <c r="D394" s="231" t="s">
        <v>5</v>
      </c>
      <c r="E394" s="120" t="s">
        <v>5</v>
      </c>
      <c r="F394" s="121">
        <v>2</v>
      </c>
      <c r="G394" s="219" t="s">
        <v>2</v>
      </c>
      <c r="H394" s="122">
        <v>78120</v>
      </c>
      <c r="I394" s="233" t="s">
        <v>60</v>
      </c>
      <c r="J394" s="30">
        <v>15908.4</v>
      </c>
    </row>
    <row r="395" spans="1:10" s="31" customFormat="1" ht="31.5">
      <c r="A395" s="28" t="s">
        <v>438</v>
      </c>
      <c r="B395" s="149">
        <v>941</v>
      </c>
      <c r="C395" s="29" t="s">
        <v>15</v>
      </c>
      <c r="D395" s="304" t="s">
        <v>5</v>
      </c>
      <c r="E395" s="120" t="s">
        <v>5</v>
      </c>
      <c r="F395" s="121">
        <v>2</v>
      </c>
      <c r="G395" s="219" t="s">
        <v>2</v>
      </c>
      <c r="H395" s="122" t="s">
        <v>349</v>
      </c>
      <c r="I395" s="305" t="s">
        <v>60</v>
      </c>
      <c r="J395" s="30">
        <v>4224.7</v>
      </c>
    </row>
    <row r="396" spans="1:10" s="31" customFormat="1" ht="31.5">
      <c r="A396" s="28" t="s">
        <v>321</v>
      </c>
      <c r="B396" s="149">
        <v>941</v>
      </c>
      <c r="C396" s="29" t="s">
        <v>15</v>
      </c>
      <c r="D396" s="343" t="s">
        <v>5</v>
      </c>
      <c r="E396" s="120" t="s">
        <v>5</v>
      </c>
      <c r="F396" s="121">
        <v>2</v>
      </c>
      <c r="G396" s="219" t="s">
        <v>2</v>
      </c>
      <c r="H396" s="122" t="s">
        <v>349</v>
      </c>
      <c r="I396" s="345" t="s">
        <v>60</v>
      </c>
      <c r="J396" s="30">
        <v>3640.8</v>
      </c>
    </row>
    <row r="397" spans="1:10" s="31" customFormat="1" ht="31.5">
      <c r="A397" s="28" t="s">
        <v>439</v>
      </c>
      <c r="B397" s="149">
        <v>941</v>
      </c>
      <c r="C397" s="29" t="s">
        <v>15</v>
      </c>
      <c r="D397" s="382" t="s">
        <v>5</v>
      </c>
      <c r="E397" s="120" t="s">
        <v>5</v>
      </c>
      <c r="F397" s="121">
        <v>2</v>
      </c>
      <c r="G397" s="219" t="s">
        <v>2</v>
      </c>
      <c r="H397" s="122" t="s">
        <v>426</v>
      </c>
      <c r="I397" s="383" t="s">
        <v>60</v>
      </c>
      <c r="J397" s="30">
        <v>10337.9</v>
      </c>
    </row>
    <row r="398" spans="1:10" s="31" customFormat="1" ht="31.5">
      <c r="A398" s="28" t="s">
        <v>427</v>
      </c>
      <c r="B398" s="149">
        <v>941</v>
      </c>
      <c r="C398" s="29" t="s">
        <v>15</v>
      </c>
      <c r="D398" s="382" t="s">
        <v>5</v>
      </c>
      <c r="E398" s="120" t="s">
        <v>5</v>
      </c>
      <c r="F398" s="121">
        <v>2</v>
      </c>
      <c r="G398" s="219" t="s">
        <v>2</v>
      </c>
      <c r="H398" s="122" t="s">
        <v>426</v>
      </c>
      <c r="I398" s="383" t="s">
        <v>60</v>
      </c>
      <c r="J398" s="30">
        <v>104.4</v>
      </c>
    </row>
    <row r="399" spans="1:10" s="31" customFormat="1" ht="47.25">
      <c r="A399" s="28" t="s">
        <v>369</v>
      </c>
      <c r="B399" s="149">
        <v>941</v>
      </c>
      <c r="C399" s="29" t="s">
        <v>15</v>
      </c>
      <c r="D399" s="343" t="s">
        <v>5</v>
      </c>
      <c r="E399" s="120" t="s">
        <v>5</v>
      </c>
      <c r="F399" s="121">
        <v>2</v>
      </c>
      <c r="G399" s="219" t="s">
        <v>2</v>
      </c>
      <c r="H399" s="122" t="s">
        <v>351</v>
      </c>
      <c r="I399" s="345" t="s">
        <v>60</v>
      </c>
      <c r="J399" s="30">
        <v>1170</v>
      </c>
    </row>
    <row r="400" spans="1:10" s="31" customFormat="1" ht="47.25">
      <c r="A400" s="28" t="s">
        <v>370</v>
      </c>
      <c r="B400" s="149">
        <v>941</v>
      </c>
      <c r="C400" s="29" t="s">
        <v>15</v>
      </c>
      <c r="D400" s="355" t="s">
        <v>5</v>
      </c>
      <c r="E400" s="120" t="s">
        <v>5</v>
      </c>
      <c r="F400" s="121">
        <v>2</v>
      </c>
      <c r="G400" s="219" t="s">
        <v>2</v>
      </c>
      <c r="H400" s="122" t="s">
        <v>351</v>
      </c>
      <c r="I400" s="357" t="s">
        <v>60</v>
      </c>
      <c r="J400" s="30">
        <v>330</v>
      </c>
    </row>
    <row r="401" spans="1:10" s="31" customFormat="1" ht="47.25">
      <c r="A401" s="28" t="s">
        <v>368</v>
      </c>
      <c r="B401" s="149">
        <v>941</v>
      </c>
      <c r="C401" s="29" t="s">
        <v>15</v>
      </c>
      <c r="D401" s="328" t="s">
        <v>5</v>
      </c>
      <c r="E401" s="120" t="s">
        <v>5</v>
      </c>
      <c r="F401" s="121">
        <v>2</v>
      </c>
      <c r="G401" s="219" t="s">
        <v>2</v>
      </c>
      <c r="H401" s="122" t="s">
        <v>351</v>
      </c>
      <c r="I401" s="329" t="s">
        <v>60</v>
      </c>
      <c r="J401" s="30">
        <v>15</v>
      </c>
    </row>
    <row r="402" spans="1:10" s="136" customFormat="1" ht="33">
      <c r="A402" s="69" t="s">
        <v>179</v>
      </c>
      <c r="B402" s="147">
        <v>941</v>
      </c>
      <c r="C402" s="70" t="s">
        <v>15</v>
      </c>
      <c r="D402" s="79" t="s">
        <v>5</v>
      </c>
      <c r="E402" s="79" t="s">
        <v>37</v>
      </c>
      <c r="F402" s="80" t="s">
        <v>142</v>
      </c>
      <c r="G402" s="214" t="s">
        <v>143</v>
      </c>
      <c r="H402" s="67" t="s">
        <v>149</v>
      </c>
      <c r="I402" s="67"/>
      <c r="J402" s="61">
        <f>SUM(J403)</f>
        <v>1007</v>
      </c>
    </row>
    <row r="403" spans="1:10" s="27" customFormat="1" ht="17.25">
      <c r="A403" s="75" t="s">
        <v>180</v>
      </c>
      <c r="B403" s="148">
        <v>941</v>
      </c>
      <c r="C403" s="16" t="s">
        <v>15</v>
      </c>
      <c r="D403" s="34" t="s">
        <v>5</v>
      </c>
      <c r="E403" s="34" t="s">
        <v>37</v>
      </c>
      <c r="F403" s="81" t="s">
        <v>20</v>
      </c>
      <c r="G403" s="215" t="s">
        <v>143</v>
      </c>
      <c r="H403" s="64" t="s">
        <v>149</v>
      </c>
      <c r="I403" s="64"/>
      <c r="J403" s="20">
        <f>SUM(J404)</f>
        <v>1007</v>
      </c>
    </row>
    <row r="404" spans="1:10" s="192" customFormat="1" ht="17.25">
      <c r="A404" s="99" t="s">
        <v>281</v>
      </c>
      <c r="B404" s="244">
        <v>941</v>
      </c>
      <c r="C404" s="245" t="s">
        <v>15</v>
      </c>
      <c r="D404" s="258" t="s">
        <v>5</v>
      </c>
      <c r="E404" s="258" t="s">
        <v>37</v>
      </c>
      <c r="F404" s="266" t="s">
        <v>20</v>
      </c>
      <c r="G404" s="267" t="s">
        <v>1</v>
      </c>
      <c r="H404" s="263" t="s">
        <v>149</v>
      </c>
      <c r="I404" s="263"/>
      <c r="J404" s="251">
        <f>SUM(J405)</f>
        <v>1007</v>
      </c>
    </row>
    <row r="405" spans="1:10" s="31" customFormat="1" ht="31.5">
      <c r="A405" s="28" t="s">
        <v>282</v>
      </c>
      <c r="B405" s="149">
        <v>941</v>
      </c>
      <c r="C405" s="29" t="s">
        <v>15</v>
      </c>
      <c r="D405" s="231" t="s">
        <v>5</v>
      </c>
      <c r="E405" s="231" t="s">
        <v>37</v>
      </c>
      <c r="F405" s="232" t="s">
        <v>20</v>
      </c>
      <c r="G405" s="213" t="s">
        <v>1</v>
      </c>
      <c r="H405" s="233" t="s">
        <v>6</v>
      </c>
      <c r="I405" s="233" t="s">
        <v>60</v>
      </c>
      <c r="J405" s="30">
        <v>1007</v>
      </c>
    </row>
    <row r="406" spans="1:10" s="206" customFormat="1" ht="18.75">
      <c r="A406" s="204" t="s">
        <v>301</v>
      </c>
      <c r="B406" s="205">
        <v>941</v>
      </c>
      <c r="C406" s="36" t="s">
        <v>15</v>
      </c>
      <c r="D406" s="237" t="s">
        <v>2</v>
      </c>
      <c r="E406" s="37"/>
      <c r="F406" s="38"/>
      <c r="G406" s="210"/>
      <c r="H406" s="39"/>
      <c r="I406" s="238"/>
      <c r="J406" s="90">
        <f>SUM(J407)</f>
        <v>63413.899999999994</v>
      </c>
    </row>
    <row r="407" spans="1:10" s="134" customFormat="1" ht="17.25">
      <c r="A407" s="69" t="s">
        <v>168</v>
      </c>
      <c r="B407" s="154">
        <v>941</v>
      </c>
      <c r="C407" s="56" t="s">
        <v>15</v>
      </c>
      <c r="D407" s="66" t="s">
        <v>2</v>
      </c>
      <c r="E407" s="71" t="s">
        <v>5</v>
      </c>
      <c r="F407" s="72" t="s">
        <v>142</v>
      </c>
      <c r="G407" s="211" t="s">
        <v>143</v>
      </c>
      <c r="H407" s="73" t="s">
        <v>149</v>
      </c>
      <c r="I407" s="67"/>
      <c r="J407" s="61">
        <f>SUM(J408)</f>
        <v>63413.899999999994</v>
      </c>
    </row>
    <row r="408" spans="1:10" s="27" customFormat="1" ht="17.25">
      <c r="A408" s="75" t="s">
        <v>173</v>
      </c>
      <c r="B408" s="148">
        <v>941</v>
      </c>
      <c r="C408" s="16" t="s">
        <v>15</v>
      </c>
      <c r="D408" s="34" t="s">
        <v>2</v>
      </c>
      <c r="E408" s="76" t="s">
        <v>5</v>
      </c>
      <c r="F408" s="77" t="s">
        <v>35</v>
      </c>
      <c r="G408" s="212" t="s">
        <v>1</v>
      </c>
      <c r="H408" s="78" t="s">
        <v>149</v>
      </c>
      <c r="I408" s="64"/>
      <c r="J408" s="20">
        <f>SUM(J409+J413+J415)</f>
        <v>63413.899999999994</v>
      </c>
    </row>
    <row r="409" spans="1:10" s="192" customFormat="1" ht="34.5">
      <c r="A409" s="99" t="s">
        <v>174</v>
      </c>
      <c r="B409" s="244">
        <v>941</v>
      </c>
      <c r="C409" s="245" t="s">
        <v>15</v>
      </c>
      <c r="D409" s="258" t="s">
        <v>2</v>
      </c>
      <c r="E409" s="283" t="s">
        <v>5</v>
      </c>
      <c r="F409" s="284" t="s">
        <v>35</v>
      </c>
      <c r="G409" s="285" t="s">
        <v>1</v>
      </c>
      <c r="H409" s="286" t="s">
        <v>149</v>
      </c>
      <c r="I409" s="263"/>
      <c r="J409" s="251">
        <f>SUM(J410:J412)</f>
        <v>16500.2</v>
      </c>
    </row>
    <row r="410" spans="1:10" s="31" customFormat="1" ht="31.5">
      <c r="A410" s="28" t="s">
        <v>119</v>
      </c>
      <c r="B410" s="149">
        <v>941</v>
      </c>
      <c r="C410" s="29" t="s">
        <v>15</v>
      </c>
      <c r="D410" s="231" t="s">
        <v>2</v>
      </c>
      <c r="E410" s="120" t="s">
        <v>5</v>
      </c>
      <c r="F410" s="121">
        <v>3</v>
      </c>
      <c r="G410" s="219" t="s">
        <v>1</v>
      </c>
      <c r="H410" s="122" t="s">
        <v>6</v>
      </c>
      <c r="I410" s="233" t="s">
        <v>60</v>
      </c>
      <c r="J410" s="30">
        <v>15963</v>
      </c>
    </row>
    <row r="411" spans="1:10" s="31" customFormat="1" ht="31.5">
      <c r="A411" s="28" t="s">
        <v>125</v>
      </c>
      <c r="B411" s="149">
        <v>941</v>
      </c>
      <c r="C411" s="29" t="s">
        <v>15</v>
      </c>
      <c r="D411" s="231" t="s">
        <v>2</v>
      </c>
      <c r="E411" s="120" t="s">
        <v>5</v>
      </c>
      <c r="F411" s="121">
        <v>3</v>
      </c>
      <c r="G411" s="219" t="s">
        <v>1</v>
      </c>
      <c r="H411" s="122" t="s">
        <v>6</v>
      </c>
      <c r="I411" s="233" t="s">
        <v>62</v>
      </c>
      <c r="J411" s="30">
        <v>68.599999999999994</v>
      </c>
    </row>
    <row r="412" spans="1:10" s="31" customFormat="1" ht="31.5">
      <c r="A412" s="28" t="s">
        <v>398</v>
      </c>
      <c r="B412" s="149">
        <v>941</v>
      </c>
      <c r="C412" s="29" t="s">
        <v>15</v>
      </c>
      <c r="D412" s="355" t="s">
        <v>2</v>
      </c>
      <c r="E412" s="120" t="s">
        <v>5</v>
      </c>
      <c r="F412" s="121" t="s">
        <v>35</v>
      </c>
      <c r="G412" s="219" t="s">
        <v>1</v>
      </c>
      <c r="H412" s="122" t="s">
        <v>397</v>
      </c>
      <c r="I412" s="357" t="s">
        <v>60</v>
      </c>
      <c r="J412" s="30">
        <v>468.6</v>
      </c>
    </row>
    <row r="413" spans="1:10" s="192" customFormat="1" ht="17.25">
      <c r="A413" s="99" t="s">
        <v>175</v>
      </c>
      <c r="B413" s="244">
        <v>941</v>
      </c>
      <c r="C413" s="245" t="s">
        <v>15</v>
      </c>
      <c r="D413" s="258" t="s">
        <v>2</v>
      </c>
      <c r="E413" s="283" t="s">
        <v>5</v>
      </c>
      <c r="F413" s="284" t="s">
        <v>35</v>
      </c>
      <c r="G413" s="285" t="s">
        <v>5</v>
      </c>
      <c r="H413" s="286" t="s">
        <v>149</v>
      </c>
      <c r="I413" s="263"/>
      <c r="J413" s="251">
        <f>SUM(J414)</f>
        <v>45844.2</v>
      </c>
    </row>
    <row r="414" spans="1:10" s="31" customFormat="1" ht="47.25">
      <c r="A414" s="28" t="s">
        <v>252</v>
      </c>
      <c r="B414" s="149">
        <v>941</v>
      </c>
      <c r="C414" s="29" t="s">
        <v>15</v>
      </c>
      <c r="D414" s="231" t="s">
        <v>2</v>
      </c>
      <c r="E414" s="120" t="s">
        <v>5</v>
      </c>
      <c r="F414" s="121">
        <v>3</v>
      </c>
      <c r="G414" s="219" t="s">
        <v>5</v>
      </c>
      <c r="H414" s="122" t="s">
        <v>6</v>
      </c>
      <c r="I414" s="233" t="s">
        <v>61</v>
      </c>
      <c r="J414" s="30">
        <v>45844.2</v>
      </c>
    </row>
    <row r="415" spans="1:10" s="192" customFormat="1" ht="17.25">
      <c r="A415" s="99" t="s">
        <v>232</v>
      </c>
      <c r="B415" s="244">
        <v>941</v>
      </c>
      <c r="C415" s="245" t="s">
        <v>15</v>
      </c>
      <c r="D415" s="258" t="s">
        <v>2</v>
      </c>
      <c r="E415" s="283" t="s">
        <v>5</v>
      </c>
      <c r="F415" s="284" t="s">
        <v>35</v>
      </c>
      <c r="G415" s="285" t="s">
        <v>2</v>
      </c>
      <c r="H415" s="286" t="s">
        <v>149</v>
      </c>
      <c r="I415" s="263"/>
      <c r="J415" s="251">
        <f>SUM(J416)</f>
        <v>1069.5</v>
      </c>
    </row>
    <row r="416" spans="1:10" s="31" customFormat="1" ht="31.5">
      <c r="A416" s="28" t="s">
        <v>119</v>
      </c>
      <c r="B416" s="149">
        <v>941</v>
      </c>
      <c r="C416" s="29" t="s">
        <v>15</v>
      </c>
      <c r="D416" s="231" t="s">
        <v>2</v>
      </c>
      <c r="E416" s="120" t="s">
        <v>5</v>
      </c>
      <c r="F416" s="121">
        <v>3</v>
      </c>
      <c r="G416" s="219" t="s">
        <v>2</v>
      </c>
      <c r="H416" s="122" t="s">
        <v>6</v>
      </c>
      <c r="I416" s="233" t="s">
        <v>60</v>
      </c>
      <c r="J416" s="30">
        <v>1069.5</v>
      </c>
    </row>
    <row r="417" spans="1:10" s="123" customFormat="1" ht="18.75">
      <c r="A417" s="97" t="s">
        <v>88</v>
      </c>
      <c r="B417" s="35">
        <v>941</v>
      </c>
      <c r="C417" s="92" t="s">
        <v>15</v>
      </c>
      <c r="D417" s="92" t="s">
        <v>15</v>
      </c>
      <c r="E417" s="424"/>
      <c r="F417" s="425"/>
      <c r="G417" s="425"/>
      <c r="H417" s="426"/>
      <c r="I417" s="93"/>
      <c r="J417" s="90">
        <f>SUM(J418)</f>
        <v>8215.7000000000007</v>
      </c>
    </row>
    <row r="418" spans="1:10" s="112" customFormat="1" ht="17.25">
      <c r="A418" s="69" t="s">
        <v>168</v>
      </c>
      <c r="B418" s="154">
        <v>941</v>
      </c>
      <c r="C418" s="56" t="s">
        <v>15</v>
      </c>
      <c r="D418" s="56" t="s">
        <v>15</v>
      </c>
      <c r="E418" s="79" t="s">
        <v>5</v>
      </c>
      <c r="F418" s="80" t="s">
        <v>142</v>
      </c>
      <c r="G418" s="214" t="s">
        <v>143</v>
      </c>
      <c r="H418" s="67" t="s">
        <v>149</v>
      </c>
      <c r="I418" s="60"/>
      <c r="J418" s="61">
        <f>SUM(J419+J427)</f>
        <v>8215.7000000000007</v>
      </c>
    </row>
    <row r="419" spans="1:10" s="111" customFormat="1" ht="17.25">
      <c r="A419" s="75" t="s">
        <v>181</v>
      </c>
      <c r="B419" s="155">
        <v>941</v>
      </c>
      <c r="C419" s="15" t="s">
        <v>15</v>
      </c>
      <c r="D419" s="15" t="s">
        <v>15</v>
      </c>
      <c r="E419" s="34" t="s">
        <v>5</v>
      </c>
      <c r="F419" s="81" t="s">
        <v>36</v>
      </c>
      <c r="G419" s="215" t="s">
        <v>143</v>
      </c>
      <c r="H419" s="64" t="s">
        <v>149</v>
      </c>
      <c r="I419" s="19"/>
      <c r="J419" s="20">
        <f>SUM(J420)</f>
        <v>8215.7000000000007</v>
      </c>
    </row>
    <row r="420" spans="1:10" s="197" customFormat="1" ht="17.25">
      <c r="A420" s="202" t="s">
        <v>285</v>
      </c>
      <c r="B420" s="252">
        <v>941</v>
      </c>
      <c r="C420" s="253" t="s">
        <v>15</v>
      </c>
      <c r="D420" s="253" t="s">
        <v>15</v>
      </c>
      <c r="E420" s="254" t="s">
        <v>5</v>
      </c>
      <c r="F420" s="255" t="s">
        <v>36</v>
      </c>
      <c r="G420" s="256" t="s">
        <v>2</v>
      </c>
      <c r="H420" s="257" t="s">
        <v>149</v>
      </c>
      <c r="I420" s="245"/>
      <c r="J420" s="251">
        <f>SUM(J421:J426)</f>
        <v>8215.7000000000007</v>
      </c>
    </row>
    <row r="421" spans="1:10" s="31" customFormat="1" ht="31.5">
      <c r="A421" s="28" t="s">
        <v>284</v>
      </c>
      <c r="B421" s="149">
        <v>941</v>
      </c>
      <c r="C421" s="29" t="s">
        <v>15</v>
      </c>
      <c r="D421" s="231" t="s">
        <v>15</v>
      </c>
      <c r="E421" s="120" t="s">
        <v>5</v>
      </c>
      <c r="F421" s="121">
        <v>4</v>
      </c>
      <c r="G421" s="219" t="s">
        <v>2</v>
      </c>
      <c r="H421" s="122">
        <v>80280</v>
      </c>
      <c r="I421" s="233" t="s">
        <v>60</v>
      </c>
      <c r="J421" s="30">
        <v>0</v>
      </c>
    </row>
    <row r="422" spans="1:10" s="31" customFormat="1" ht="31.5">
      <c r="A422" s="28" t="s">
        <v>296</v>
      </c>
      <c r="B422" s="149">
        <v>941</v>
      </c>
      <c r="C422" s="29" t="s">
        <v>15</v>
      </c>
      <c r="D422" s="231" t="s">
        <v>15</v>
      </c>
      <c r="E422" s="120" t="s">
        <v>5</v>
      </c>
      <c r="F422" s="121">
        <v>4</v>
      </c>
      <c r="G422" s="219" t="s">
        <v>2</v>
      </c>
      <c r="H422" s="122">
        <v>80280</v>
      </c>
      <c r="I422" s="233" t="s">
        <v>62</v>
      </c>
      <c r="J422" s="30"/>
    </row>
    <row r="423" spans="1:10" s="31" customFormat="1" ht="31.5">
      <c r="A423" s="28" t="s">
        <v>440</v>
      </c>
      <c r="B423" s="149">
        <v>941</v>
      </c>
      <c r="C423" s="29" t="s">
        <v>15</v>
      </c>
      <c r="D423" s="304" t="s">
        <v>15</v>
      </c>
      <c r="E423" s="120" t="s">
        <v>5</v>
      </c>
      <c r="F423" s="121">
        <v>4</v>
      </c>
      <c r="G423" s="219" t="s">
        <v>2</v>
      </c>
      <c r="H423" s="122" t="s">
        <v>353</v>
      </c>
      <c r="I423" s="305" t="s">
        <v>60</v>
      </c>
      <c r="J423" s="30">
        <v>4437.5</v>
      </c>
    </row>
    <row r="424" spans="1:10" s="31" customFormat="1" ht="31.5">
      <c r="A424" s="28" t="s">
        <v>352</v>
      </c>
      <c r="B424" s="149">
        <v>941</v>
      </c>
      <c r="C424" s="29" t="s">
        <v>15</v>
      </c>
      <c r="D424" s="343" t="s">
        <v>15</v>
      </c>
      <c r="E424" s="120" t="s">
        <v>5</v>
      </c>
      <c r="F424" s="121">
        <v>4</v>
      </c>
      <c r="G424" s="219" t="s">
        <v>2</v>
      </c>
      <c r="H424" s="122" t="s">
        <v>353</v>
      </c>
      <c r="I424" s="345" t="s">
        <v>60</v>
      </c>
      <c r="J424" s="30">
        <v>516</v>
      </c>
    </row>
    <row r="425" spans="1:10" s="31" customFormat="1">
      <c r="A425" s="28" t="s">
        <v>441</v>
      </c>
      <c r="B425" s="149">
        <v>941</v>
      </c>
      <c r="C425" s="29" t="s">
        <v>15</v>
      </c>
      <c r="D425" s="343" t="s">
        <v>15</v>
      </c>
      <c r="E425" s="120" t="s">
        <v>5</v>
      </c>
      <c r="F425" s="121">
        <v>4</v>
      </c>
      <c r="G425" s="219" t="s">
        <v>2</v>
      </c>
      <c r="H425" s="122" t="s">
        <v>355</v>
      </c>
      <c r="I425" s="354" t="s">
        <v>62</v>
      </c>
      <c r="J425" s="30">
        <v>3262.2</v>
      </c>
    </row>
    <row r="426" spans="1:10" s="31" customFormat="1" ht="31.5">
      <c r="A426" s="28" t="s">
        <v>354</v>
      </c>
      <c r="B426" s="149">
        <v>941</v>
      </c>
      <c r="C426" s="29" t="s">
        <v>15</v>
      </c>
      <c r="D426" s="343" t="s">
        <v>15</v>
      </c>
      <c r="E426" s="120" t="s">
        <v>5</v>
      </c>
      <c r="F426" s="121">
        <v>4</v>
      </c>
      <c r="G426" s="219" t="s">
        <v>2</v>
      </c>
      <c r="H426" s="122" t="s">
        <v>355</v>
      </c>
      <c r="I426" s="345" t="s">
        <v>62</v>
      </c>
      <c r="J426" s="30">
        <v>0</v>
      </c>
    </row>
    <row r="427" spans="1:10" s="25" customFormat="1" ht="33">
      <c r="A427" s="75" t="s">
        <v>182</v>
      </c>
      <c r="B427" s="156">
        <v>941</v>
      </c>
      <c r="C427" s="16" t="s">
        <v>15</v>
      </c>
      <c r="D427" s="34" t="s">
        <v>15</v>
      </c>
      <c r="E427" s="76" t="s">
        <v>5</v>
      </c>
      <c r="F427" s="77" t="s">
        <v>59</v>
      </c>
      <c r="G427" s="212" t="s">
        <v>143</v>
      </c>
      <c r="H427" s="78" t="s">
        <v>149</v>
      </c>
      <c r="I427" s="85"/>
      <c r="J427" s="20">
        <f>SUM(J428)</f>
        <v>0</v>
      </c>
    </row>
    <row r="428" spans="1:10" s="192" customFormat="1" ht="51.75">
      <c r="A428" s="202" t="s">
        <v>286</v>
      </c>
      <c r="B428" s="244">
        <v>941</v>
      </c>
      <c r="C428" s="245" t="s">
        <v>15</v>
      </c>
      <c r="D428" s="258" t="s">
        <v>15</v>
      </c>
      <c r="E428" s="283" t="s">
        <v>5</v>
      </c>
      <c r="F428" s="284" t="s">
        <v>59</v>
      </c>
      <c r="G428" s="285" t="s">
        <v>2</v>
      </c>
      <c r="H428" s="286" t="s">
        <v>149</v>
      </c>
      <c r="I428" s="263"/>
      <c r="J428" s="251">
        <f>SUM(J429)</f>
        <v>0</v>
      </c>
    </row>
    <row r="429" spans="1:10" s="31" customFormat="1" ht="31.5">
      <c r="A429" s="28" t="s">
        <v>284</v>
      </c>
      <c r="B429" s="149">
        <v>941</v>
      </c>
      <c r="C429" s="29" t="s">
        <v>15</v>
      </c>
      <c r="D429" s="231" t="s">
        <v>15</v>
      </c>
      <c r="E429" s="120" t="s">
        <v>5</v>
      </c>
      <c r="F429" s="121" t="s">
        <v>59</v>
      </c>
      <c r="G429" s="219" t="s">
        <v>2</v>
      </c>
      <c r="H429" s="122" t="s">
        <v>63</v>
      </c>
      <c r="I429" s="233" t="s">
        <v>60</v>
      </c>
      <c r="J429" s="30"/>
    </row>
    <row r="430" spans="1:10" s="91" customFormat="1" ht="18.75">
      <c r="A430" s="98" t="s">
        <v>89</v>
      </c>
      <c r="B430" s="35">
        <v>941</v>
      </c>
      <c r="C430" s="92" t="s">
        <v>15</v>
      </c>
      <c r="D430" s="92" t="s">
        <v>19</v>
      </c>
      <c r="E430" s="392"/>
      <c r="F430" s="393"/>
      <c r="G430" s="393"/>
      <c r="H430" s="394"/>
      <c r="I430" s="93"/>
      <c r="J430" s="90">
        <f>SUM(J431+J440)</f>
        <v>73601.7</v>
      </c>
    </row>
    <row r="431" spans="1:10" s="136" customFormat="1" ht="17.25">
      <c r="A431" s="69" t="s">
        <v>168</v>
      </c>
      <c r="B431" s="154">
        <v>941</v>
      </c>
      <c r="C431" s="56" t="s">
        <v>15</v>
      </c>
      <c r="D431" s="66" t="s">
        <v>19</v>
      </c>
      <c r="E431" s="71" t="s">
        <v>5</v>
      </c>
      <c r="F431" s="72" t="s">
        <v>142</v>
      </c>
      <c r="G431" s="211" t="s">
        <v>143</v>
      </c>
      <c r="H431" s="73" t="s">
        <v>149</v>
      </c>
      <c r="I431" s="67"/>
      <c r="J431" s="61">
        <f>SUM(J432)</f>
        <v>19035.599999999999</v>
      </c>
    </row>
    <row r="432" spans="1:10" s="27" customFormat="1" ht="17.25">
      <c r="A432" s="75" t="s">
        <v>183</v>
      </c>
      <c r="B432" s="155">
        <v>941</v>
      </c>
      <c r="C432" s="15" t="s">
        <v>15</v>
      </c>
      <c r="D432" s="63" t="s">
        <v>19</v>
      </c>
      <c r="E432" s="76" t="s">
        <v>5</v>
      </c>
      <c r="F432" s="77" t="s">
        <v>8</v>
      </c>
      <c r="G432" s="212" t="s">
        <v>143</v>
      </c>
      <c r="H432" s="78" t="s">
        <v>149</v>
      </c>
      <c r="I432" s="64"/>
      <c r="J432" s="20">
        <f>SUM(J433+J436)</f>
        <v>19035.599999999999</v>
      </c>
    </row>
    <row r="433" spans="1:10" s="192" customFormat="1" ht="51.75">
      <c r="A433" s="99" t="s">
        <v>184</v>
      </c>
      <c r="B433" s="252">
        <v>941</v>
      </c>
      <c r="C433" s="253" t="s">
        <v>15</v>
      </c>
      <c r="D433" s="265" t="s">
        <v>19</v>
      </c>
      <c r="E433" s="283" t="s">
        <v>5</v>
      </c>
      <c r="F433" s="284" t="s">
        <v>8</v>
      </c>
      <c r="G433" s="285" t="s">
        <v>1</v>
      </c>
      <c r="H433" s="286" t="s">
        <v>149</v>
      </c>
      <c r="I433" s="263"/>
      <c r="J433" s="251">
        <f>SUM(J434:J435)</f>
        <v>10031.299999999999</v>
      </c>
    </row>
    <row r="434" spans="1:10" s="31" customFormat="1" ht="31.5">
      <c r="A434" s="28" t="s">
        <v>287</v>
      </c>
      <c r="B434" s="149">
        <v>941</v>
      </c>
      <c r="C434" s="29" t="s">
        <v>15</v>
      </c>
      <c r="D434" s="231" t="s">
        <v>19</v>
      </c>
      <c r="E434" s="120" t="s">
        <v>5</v>
      </c>
      <c r="F434" s="121" t="s">
        <v>8</v>
      </c>
      <c r="G434" s="219" t="s">
        <v>1</v>
      </c>
      <c r="H434" s="122">
        <v>80300</v>
      </c>
      <c r="I434" s="233" t="s">
        <v>61</v>
      </c>
      <c r="J434" s="30">
        <v>8882.9</v>
      </c>
    </row>
    <row r="435" spans="1:10" s="31" customFormat="1">
      <c r="A435" s="28" t="s">
        <v>288</v>
      </c>
      <c r="B435" s="149">
        <v>941</v>
      </c>
      <c r="C435" s="29" t="s">
        <v>15</v>
      </c>
      <c r="D435" s="231" t="s">
        <v>19</v>
      </c>
      <c r="E435" s="120" t="s">
        <v>5</v>
      </c>
      <c r="F435" s="121" t="s">
        <v>8</v>
      </c>
      <c r="G435" s="219" t="s">
        <v>1</v>
      </c>
      <c r="H435" s="122">
        <v>80300</v>
      </c>
      <c r="I435" s="233" t="s">
        <v>60</v>
      </c>
      <c r="J435" s="30">
        <v>1148.4000000000001</v>
      </c>
    </row>
    <row r="436" spans="1:10" s="192" customFormat="1" ht="34.5">
      <c r="A436" s="99" t="s">
        <v>185</v>
      </c>
      <c r="B436" s="244">
        <v>941</v>
      </c>
      <c r="C436" s="245" t="s">
        <v>15</v>
      </c>
      <c r="D436" s="258" t="s">
        <v>19</v>
      </c>
      <c r="E436" s="283" t="s">
        <v>5</v>
      </c>
      <c r="F436" s="284" t="s">
        <v>8</v>
      </c>
      <c r="G436" s="285" t="s">
        <v>5</v>
      </c>
      <c r="H436" s="286" t="s">
        <v>149</v>
      </c>
      <c r="I436" s="263"/>
      <c r="J436" s="251">
        <f>SUM(J437:J439)</f>
        <v>9004.3000000000011</v>
      </c>
    </row>
    <row r="437" spans="1:10" s="31" customFormat="1" ht="31.5">
      <c r="A437" s="28" t="s">
        <v>290</v>
      </c>
      <c r="B437" s="149">
        <v>941</v>
      </c>
      <c r="C437" s="29" t="s">
        <v>15</v>
      </c>
      <c r="D437" s="231" t="s">
        <v>19</v>
      </c>
      <c r="E437" s="120" t="s">
        <v>5</v>
      </c>
      <c r="F437" s="121">
        <v>5</v>
      </c>
      <c r="G437" s="219" t="s">
        <v>5</v>
      </c>
      <c r="H437" s="122">
        <v>80300</v>
      </c>
      <c r="I437" s="233" t="s">
        <v>61</v>
      </c>
      <c r="J437" s="30">
        <v>7606.5</v>
      </c>
    </row>
    <row r="438" spans="1:10" s="31" customFormat="1">
      <c r="A438" s="28" t="s">
        <v>288</v>
      </c>
      <c r="B438" s="149">
        <v>941</v>
      </c>
      <c r="C438" s="29" t="s">
        <v>15</v>
      </c>
      <c r="D438" s="231" t="s">
        <v>19</v>
      </c>
      <c r="E438" s="120" t="s">
        <v>5</v>
      </c>
      <c r="F438" s="121">
        <v>5</v>
      </c>
      <c r="G438" s="219" t="s">
        <v>5</v>
      </c>
      <c r="H438" s="122">
        <v>80300</v>
      </c>
      <c r="I438" s="233" t="s">
        <v>60</v>
      </c>
      <c r="J438" s="30">
        <v>1397.2</v>
      </c>
    </row>
    <row r="439" spans="1:10" s="31" customFormat="1">
      <c r="A439" s="28" t="s">
        <v>289</v>
      </c>
      <c r="B439" s="149">
        <v>941</v>
      </c>
      <c r="C439" s="29" t="s">
        <v>15</v>
      </c>
      <c r="D439" s="231" t="s">
        <v>19</v>
      </c>
      <c r="E439" s="120" t="s">
        <v>5</v>
      </c>
      <c r="F439" s="121">
        <v>5</v>
      </c>
      <c r="G439" s="219" t="s">
        <v>5</v>
      </c>
      <c r="H439" s="122">
        <v>80300</v>
      </c>
      <c r="I439" s="233" t="s">
        <v>62</v>
      </c>
      <c r="J439" s="30">
        <v>0.6</v>
      </c>
    </row>
    <row r="440" spans="1:10" s="31" customFormat="1" ht="16.5">
      <c r="A440" s="75" t="s">
        <v>424</v>
      </c>
      <c r="B440" s="155">
        <v>941</v>
      </c>
      <c r="C440" s="15" t="s">
        <v>15</v>
      </c>
      <c r="D440" s="63" t="s">
        <v>19</v>
      </c>
      <c r="E440" s="76" t="s">
        <v>5</v>
      </c>
      <c r="F440" s="77" t="s">
        <v>188</v>
      </c>
      <c r="G440" s="212" t="s">
        <v>143</v>
      </c>
      <c r="H440" s="78" t="s">
        <v>149</v>
      </c>
      <c r="I440" s="64"/>
      <c r="J440" s="20">
        <f>SUM(J441+J445)</f>
        <v>54566.1</v>
      </c>
    </row>
    <row r="441" spans="1:10" s="192" customFormat="1" ht="34.5">
      <c r="A441" s="99" t="s">
        <v>187</v>
      </c>
      <c r="B441" s="244">
        <v>941</v>
      </c>
      <c r="C441" s="245" t="s">
        <v>15</v>
      </c>
      <c r="D441" s="245" t="s">
        <v>19</v>
      </c>
      <c r="E441" s="284" t="s">
        <v>5</v>
      </c>
      <c r="F441" s="284" t="s">
        <v>188</v>
      </c>
      <c r="G441" s="285" t="s">
        <v>5</v>
      </c>
      <c r="H441" s="286" t="s">
        <v>149</v>
      </c>
      <c r="I441" s="263"/>
      <c r="J441" s="251">
        <f>SUM(J442:J444)</f>
        <v>38087.5</v>
      </c>
    </row>
    <row r="442" spans="1:10" s="192" customFormat="1" ht="17.25">
      <c r="A442" s="28" t="s">
        <v>288</v>
      </c>
      <c r="B442" s="149">
        <v>941</v>
      </c>
      <c r="C442" s="29" t="s">
        <v>15</v>
      </c>
      <c r="D442" s="29" t="s">
        <v>19</v>
      </c>
      <c r="E442" s="121" t="s">
        <v>5</v>
      </c>
      <c r="F442" s="121" t="s">
        <v>188</v>
      </c>
      <c r="G442" s="219" t="s">
        <v>5</v>
      </c>
      <c r="H442" s="122" t="s">
        <v>29</v>
      </c>
      <c r="I442" s="367" t="s">
        <v>60</v>
      </c>
      <c r="J442" s="30"/>
    </row>
    <row r="443" spans="1:10" s="31" customFormat="1">
      <c r="A443" s="181" t="s">
        <v>416</v>
      </c>
      <c r="B443" s="149">
        <v>941</v>
      </c>
      <c r="C443" s="29" t="s">
        <v>15</v>
      </c>
      <c r="D443" s="29" t="s">
        <v>19</v>
      </c>
      <c r="E443" s="121" t="s">
        <v>5</v>
      </c>
      <c r="F443" s="121">
        <v>6</v>
      </c>
      <c r="G443" s="219" t="s">
        <v>5</v>
      </c>
      <c r="H443" s="122" t="s">
        <v>415</v>
      </c>
      <c r="I443" s="377" t="s">
        <v>60</v>
      </c>
      <c r="J443" s="30">
        <v>30935.3</v>
      </c>
    </row>
    <row r="444" spans="1:10" s="31" customFormat="1" ht="31.5">
      <c r="A444" s="181" t="s">
        <v>262</v>
      </c>
      <c r="B444" s="149">
        <v>941</v>
      </c>
      <c r="C444" s="29" t="s">
        <v>15</v>
      </c>
      <c r="D444" s="29" t="s">
        <v>19</v>
      </c>
      <c r="E444" s="121" t="s">
        <v>5</v>
      </c>
      <c r="F444" s="121">
        <v>6</v>
      </c>
      <c r="G444" s="219" t="s">
        <v>5</v>
      </c>
      <c r="H444" s="122">
        <v>88100</v>
      </c>
      <c r="I444" s="338" t="s">
        <v>64</v>
      </c>
      <c r="J444" s="30">
        <v>7152.2</v>
      </c>
    </row>
    <row r="445" spans="1:10" s="31" customFormat="1" ht="17.25">
      <c r="A445" s="99" t="s">
        <v>425</v>
      </c>
      <c r="B445" s="339">
        <v>941</v>
      </c>
      <c r="C445" s="279" t="s">
        <v>15</v>
      </c>
      <c r="D445" s="273" t="s">
        <v>19</v>
      </c>
      <c r="E445" s="276" t="s">
        <v>5</v>
      </c>
      <c r="F445" s="276" t="s">
        <v>188</v>
      </c>
      <c r="G445" s="277" t="s">
        <v>2</v>
      </c>
      <c r="H445" s="278" t="s">
        <v>149</v>
      </c>
      <c r="I445" s="279"/>
      <c r="J445" s="280">
        <f>SUM(J446)</f>
        <v>16478.599999999999</v>
      </c>
    </row>
    <row r="446" spans="1:10" s="31" customFormat="1" ht="31.5">
      <c r="A446" s="181" t="s">
        <v>262</v>
      </c>
      <c r="B446" s="203">
        <v>941</v>
      </c>
      <c r="C446" s="233" t="s">
        <v>15</v>
      </c>
      <c r="D446" s="29" t="s">
        <v>19</v>
      </c>
      <c r="E446" s="121" t="s">
        <v>5</v>
      </c>
      <c r="F446" s="121" t="s">
        <v>188</v>
      </c>
      <c r="G446" s="219" t="s">
        <v>2</v>
      </c>
      <c r="H446" s="122" t="s">
        <v>29</v>
      </c>
      <c r="I446" s="233" t="s">
        <v>64</v>
      </c>
      <c r="J446" s="30">
        <v>16478.599999999999</v>
      </c>
    </row>
    <row r="447" spans="1:10" s="126" customFormat="1" ht="18.75">
      <c r="A447" s="86" t="s">
        <v>94</v>
      </c>
      <c r="B447" s="130">
        <v>941</v>
      </c>
      <c r="C447" s="229">
        <v>10</v>
      </c>
      <c r="D447" s="411"/>
      <c r="E447" s="412"/>
      <c r="F447" s="412"/>
      <c r="G447" s="412"/>
      <c r="H447" s="413"/>
      <c r="I447" s="125"/>
      <c r="J447" s="102">
        <f>SUM(J448)</f>
        <v>28038.400000000001</v>
      </c>
    </row>
    <row r="448" spans="1:10" s="131" customFormat="1" ht="18.75">
      <c r="A448" s="98" t="s">
        <v>97</v>
      </c>
      <c r="B448" s="143">
        <v>941</v>
      </c>
      <c r="C448" s="96" t="s">
        <v>32</v>
      </c>
      <c r="D448" s="92" t="s">
        <v>7</v>
      </c>
      <c r="E448" s="417"/>
      <c r="F448" s="418"/>
      <c r="G448" s="418"/>
      <c r="H448" s="419"/>
      <c r="I448" s="36"/>
      <c r="J448" s="90">
        <f>SUM(J449)</f>
        <v>28038.400000000001</v>
      </c>
    </row>
    <row r="449" spans="1:10" s="136" customFormat="1" ht="17.25">
      <c r="A449" s="69" t="s">
        <v>168</v>
      </c>
      <c r="B449" s="157">
        <v>941</v>
      </c>
      <c r="C449" s="65" t="s">
        <v>32</v>
      </c>
      <c r="D449" s="66" t="s">
        <v>7</v>
      </c>
      <c r="E449" s="79" t="s">
        <v>5</v>
      </c>
      <c r="F449" s="80" t="s">
        <v>142</v>
      </c>
      <c r="G449" s="214" t="s">
        <v>143</v>
      </c>
      <c r="H449" s="67" t="s">
        <v>149</v>
      </c>
      <c r="I449" s="67"/>
      <c r="J449" s="61">
        <f>SUM(J450)</f>
        <v>28038.400000000001</v>
      </c>
    </row>
    <row r="450" spans="1:10" s="27" customFormat="1" ht="33">
      <c r="A450" s="75" t="s">
        <v>203</v>
      </c>
      <c r="B450" s="23">
        <v>941</v>
      </c>
      <c r="C450" s="22" t="s">
        <v>32</v>
      </c>
      <c r="D450" s="63" t="s">
        <v>7</v>
      </c>
      <c r="E450" s="34" t="s">
        <v>5</v>
      </c>
      <c r="F450" s="81" t="s">
        <v>9</v>
      </c>
      <c r="G450" s="215" t="s">
        <v>143</v>
      </c>
      <c r="H450" s="64" t="s">
        <v>149</v>
      </c>
      <c r="I450" s="64"/>
      <c r="J450" s="20">
        <f>SUM(J451+J453+J457+J459+J461+J455)</f>
        <v>28038.400000000001</v>
      </c>
    </row>
    <row r="451" spans="1:10" s="192" customFormat="1" ht="34.5">
      <c r="A451" s="99" t="s">
        <v>204</v>
      </c>
      <c r="B451" s="287">
        <v>941</v>
      </c>
      <c r="C451" s="264" t="s">
        <v>32</v>
      </c>
      <c r="D451" s="265" t="s">
        <v>7</v>
      </c>
      <c r="E451" s="258" t="s">
        <v>5</v>
      </c>
      <c r="F451" s="266" t="s">
        <v>9</v>
      </c>
      <c r="G451" s="267" t="s">
        <v>1</v>
      </c>
      <c r="H451" s="263" t="s">
        <v>149</v>
      </c>
      <c r="I451" s="263"/>
      <c r="J451" s="251">
        <f>SUM(J452)</f>
        <v>553.4</v>
      </c>
    </row>
    <row r="452" spans="1:10" s="31" customFormat="1" ht="47.25">
      <c r="A452" s="28" t="s">
        <v>131</v>
      </c>
      <c r="B452" s="149">
        <v>941</v>
      </c>
      <c r="C452" s="29" t="s">
        <v>32</v>
      </c>
      <c r="D452" s="231" t="s">
        <v>7</v>
      </c>
      <c r="E452" s="120" t="s">
        <v>5</v>
      </c>
      <c r="F452" s="121" t="s">
        <v>9</v>
      </c>
      <c r="G452" s="219" t="s">
        <v>1</v>
      </c>
      <c r="H452" s="122" t="s">
        <v>10</v>
      </c>
      <c r="I452" s="233" t="s">
        <v>65</v>
      </c>
      <c r="J452" s="30">
        <v>553.4</v>
      </c>
    </row>
    <row r="453" spans="1:10" s="192" customFormat="1" ht="17.25">
      <c r="A453" s="202" t="s">
        <v>205</v>
      </c>
      <c r="B453" s="244">
        <v>941</v>
      </c>
      <c r="C453" s="245" t="s">
        <v>32</v>
      </c>
      <c r="D453" s="258" t="s">
        <v>7</v>
      </c>
      <c r="E453" s="283" t="s">
        <v>5</v>
      </c>
      <c r="F453" s="284" t="s">
        <v>9</v>
      </c>
      <c r="G453" s="285" t="s">
        <v>7</v>
      </c>
      <c r="H453" s="286" t="s">
        <v>149</v>
      </c>
      <c r="I453" s="263"/>
      <c r="J453" s="251">
        <f>SUM(J454)</f>
        <v>6279.5</v>
      </c>
    </row>
    <row r="454" spans="1:10" s="31" customFormat="1" ht="31.5">
      <c r="A454" s="28" t="s">
        <v>270</v>
      </c>
      <c r="B454" s="149">
        <v>941</v>
      </c>
      <c r="C454" s="29" t="s">
        <v>32</v>
      </c>
      <c r="D454" s="231" t="s">
        <v>7</v>
      </c>
      <c r="E454" s="120" t="s">
        <v>5</v>
      </c>
      <c r="F454" s="121" t="s">
        <v>9</v>
      </c>
      <c r="G454" s="219" t="s">
        <v>7</v>
      </c>
      <c r="H454" s="122" t="s">
        <v>11</v>
      </c>
      <c r="I454" s="233" t="s">
        <v>65</v>
      </c>
      <c r="J454" s="30">
        <v>6279.5</v>
      </c>
    </row>
    <row r="455" spans="1:10" s="31" customFormat="1" ht="17.25">
      <c r="A455" s="202" t="s">
        <v>207</v>
      </c>
      <c r="B455" s="244">
        <v>941</v>
      </c>
      <c r="C455" s="245" t="s">
        <v>32</v>
      </c>
      <c r="D455" s="258" t="s">
        <v>7</v>
      </c>
      <c r="E455" s="283" t="s">
        <v>5</v>
      </c>
      <c r="F455" s="284" t="s">
        <v>9</v>
      </c>
      <c r="G455" s="285" t="s">
        <v>3</v>
      </c>
      <c r="H455" s="286" t="s">
        <v>149</v>
      </c>
      <c r="I455" s="263"/>
      <c r="J455" s="251">
        <f>SUM(J456)</f>
        <v>19667.900000000001</v>
      </c>
    </row>
    <row r="456" spans="1:10" s="31" customFormat="1" ht="31.5">
      <c r="A456" s="28" t="s">
        <v>271</v>
      </c>
      <c r="B456" s="149">
        <v>941</v>
      </c>
      <c r="C456" s="29" t="s">
        <v>32</v>
      </c>
      <c r="D456" s="231" t="s">
        <v>7</v>
      </c>
      <c r="E456" s="120" t="s">
        <v>5</v>
      </c>
      <c r="F456" s="121" t="s">
        <v>9</v>
      </c>
      <c r="G456" s="219" t="s">
        <v>3</v>
      </c>
      <c r="H456" s="122" t="s">
        <v>14</v>
      </c>
      <c r="I456" s="233" t="s">
        <v>65</v>
      </c>
      <c r="J456" s="30">
        <v>19667.900000000001</v>
      </c>
    </row>
    <row r="457" spans="1:10" s="192" customFormat="1" ht="34.5">
      <c r="A457" s="99" t="s">
        <v>208</v>
      </c>
      <c r="B457" s="244">
        <v>941</v>
      </c>
      <c r="C457" s="245" t="s">
        <v>32</v>
      </c>
      <c r="D457" s="258" t="s">
        <v>7</v>
      </c>
      <c r="E457" s="283" t="s">
        <v>5</v>
      </c>
      <c r="F457" s="284" t="s">
        <v>9</v>
      </c>
      <c r="G457" s="285" t="s">
        <v>15</v>
      </c>
      <c r="H457" s="286" t="s">
        <v>149</v>
      </c>
      <c r="I457" s="263"/>
      <c r="J457" s="251">
        <f>SUM(J458)</f>
        <v>8.9</v>
      </c>
    </row>
    <row r="458" spans="1:10" s="31" customFormat="1" ht="31.5">
      <c r="A458" s="28" t="s">
        <v>132</v>
      </c>
      <c r="B458" s="149">
        <v>941</v>
      </c>
      <c r="C458" s="29" t="s">
        <v>32</v>
      </c>
      <c r="D458" s="231" t="s">
        <v>7</v>
      </c>
      <c r="E458" s="120" t="s">
        <v>5</v>
      </c>
      <c r="F458" s="121" t="s">
        <v>9</v>
      </c>
      <c r="G458" s="219" t="s">
        <v>15</v>
      </c>
      <c r="H458" s="122" t="s">
        <v>16</v>
      </c>
      <c r="I458" s="233" t="s">
        <v>65</v>
      </c>
      <c r="J458" s="30">
        <v>8.9</v>
      </c>
    </row>
    <row r="459" spans="1:10" s="192" customFormat="1" ht="17.25">
      <c r="A459" s="199" t="s">
        <v>209</v>
      </c>
      <c r="B459" s="244">
        <v>941</v>
      </c>
      <c r="C459" s="245" t="s">
        <v>32</v>
      </c>
      <c r="D459" s="258" t="s">
        <v>7</v>
      </c>
      <c r="E459" s="283" t="s">
        <v>5</v>
      </c>
      <c r="F459" s="284" t="s">
        <v>9</v>
      </c>
      <c r="G459" s="285" t="s">
        <v>17</v>
      </c>
      <c r="H459" s="286" t="s">
        <v>149</v>
      </c>
      <c r="I459" s="263"/>
      <c r="J459" s="251">
        <f>SUM(J460)</f>
        <v>110.8</v>
      </c>
    </row>
    <row r="460" spans="1:10" s="31" customFormat="1" ht="47.25">
      <c r="A460" s="28" t="s">
        <v>133</v>
      </c>
      <c r="B460" s="149">
        <v>941</v>
      </c>
      <c r="C460" s="29" t="s">
        <v>32</v>
      </c>
      <c r="D460" s="231" t="s">
        <v>7</v>
      </c>
      <c r="E460" s="120" t="s">
        <v>5</v>
      </c>
      <c r="F460" s="121" t="s">
        <v>9</v>
      </c>
      <c r="G460" s="219" t="s">
        <v>17</v>
      </c>
      <c r="H460" s="122" t="s">
        <v>18</v>
      </c>
      <c r="I460" s="233" t="s">
        <v>65</v>
      </c>
      <c r="J460" s="30">
        <v>110.8</v>
      </c>
    </row>
    <row r="461" spans="1:10" s="192" customFormat="1" ht="69">
      <c r="A461" s="199" t="s">
        <v>293</v>
      </c>
      <c r="B461" s="244">
        <v>941</v>
      </c>
      <c r="C461" s="245" t="s">
        <v>32</v>
      </c>
      <c r="D461" s="258" t="s">
        <v>7</v>
      </c>
      <c r="E461" s="283" t="s">
        <v>5</v>
      </c>
      <c r="F461" s="284" t="s">
        <v>9</v>
      </c>
      <c r="G461" s="285" t="s">
        <v>19</v>
      </c>
      <c r="H461" s="286" t="s">
        <v>149</v>
      </c>
      <c r="I461" s="263"/>
      <c r="J461" s="251">
        <f>SUM(J462)</f>
        <v>1417.9</v>
      </c>
    </row>
    <row r="462" spans="1:10" s="31" customFormat="1" ht="63">
      <c r="A462" s="28" t="s">
        <v>294</v>
      </c>
      <c r="B462" s="149">
        <v>941</v>
      </c>
      <c r="C462" s="29" t="s">
        <v>32</v>
      </c>
      <c r="D462" s="231" t="s">
        <v>7</v>
      </c>
      <c r="E462" s="120" t="s">
        <v>5</v>
      </c>
      <c r="F462" s="121" t="s">
        <v>9</v>
      </c>
      <c r="G462" s="219" t="s">
        <v>19</v>
      </c>
      <c r="H462" s="122" t="s">
        <v>295</v>
      </c>
      <c r="I462" s="233" t="s">
        <v>65</v>
      </c>
      <c r="J462" s="30">
        <v>1417.9</v>
      </c>
    </row>
    <row r="463" spans="1:10" s="1" customFormat="1" ht="20.25">
      <c r="A463" s="33" t="s">
        <v>304</v>
      </c>
      <c r="B463" s="68">
        <v>942</v>
      </c>
      <c r="C463" s="395"/>
      <c r="D463" s="396"/>
      <c r="E463" s="397"/>
      <c r="F463" s="397"/>
      <c r="G463" s="397"/>
      <c r="H463" s="398"/>
      <c r="I463" s="9"/>
      <c r="J463" s="145">
        <f>SUM(J464+J472)</f>
        <v>18578.699999999997</v>
      </c>
    </row>
    <row r="464" spans="1:10" s="1" customFormat="1" ht="18.75">
      <c r="A464" s="86" t="s">
        <v>85</v>
      </c>
      <c r="B464" s="130">
        <v>942</v>
      </c>
      <c r="C464" s="229" t="s">
        <v>15</v>
      </c>
      <c r="D464" s="399"/>
      <c r="E464" s="400"/>
      <c r="F464" s="400"/>
      <c r="G464" s="400"/>
      <c r="H464" s="401"/>
      <c r="I464" s="179"/>
      <c r="J464" s="102">
        <f t="shared" ref="J464:J467" si="7">SUM(J465)</f>
        <v>18568.699999999997</v>
      </c>
    </row>
    <row r="465" spans="1:10" s="1" customFormat="1" ht="18.75">
      <c r="A465" s="97" t="s">
        <v>87</v>
      </c>
      <c r="B465" s="143">
        <v>942</v>
      </c>
      <c r="C465" s="92" t="s">
        <v>15</v>
      </c>
      <c r="D465" s="92" t="s">
        <v>1</v>
      </c>
      <c r="E465" s="392"/>
      <c r="F465" s="393"/>
      <c r="G465" s="393"/>
      <c r="H465" s="394"/>
      <c r="I465" s="93"/>
      <c r="J465" s="90">
        <f>SUM(J466)</f>
        <v>18568.699999999997</v>
      </c>
    </row>
    <row r="466" spans="1:10" s="1" customFormat="1" ht="16.5">
      <c r="A466" s="69" t="s">
        <v>168</v>
      </c>
      <c r="B466" s="178">
        <v>942</v>
      </c>
      <c r="C466" s="56" t="s">
        <v>15</v>
      </c>
      <c r="D466" s="66" t="s">
        <v>1</v>
      </c>
      <c r="E466" s="71" t="s">
        <v>5</v>
      </c>
      <c r="F466" s="72" t="s">
        <v>142</v>
      </c>
      <c r="G466" s="211" t="s">
        <v>143</v>
      </c>
      <c r="H466" s="73" t="s">
        <v>149</v>
      </c>
      <c r="I466" s="67"/>
      <c r="J466" s="61">
        <f t="shared" si="7"/>
        <v>18568.699999999997</v>
      </c>
    </row>
    <row r="467" spans="1:10" s="1" customFormat="1" ht="16.5">
      <c r="A467" s="75" t="s">
        <v>171</v>
      </c>
      <c r="B467" s="151">
        <v>942</v>
      </c>
      <c r="C467" s="15" t="s">
        <v>15</v>
      </c>
      <c r="D467" s="63" t="s">
        <v>1</v>
      </c>
      <c r="E467" s="76" t="s">
        <v>5</v>
      </c>
      <c r="F467" s="77" t="s">
        <v>20</v>
      </c>
      <c r="G467" s="212" t="s">
        <v>143</v>
      </c>
      <c r="H467" s="78" t="s">
        <v>149</v>
      </c>
      <c r="I467" s="64"/>
      <c r="J467" s="20">
        <f t="shared" si="7"/>
        <v>18568.699999999997</v>
      </c>
    </row>
    <row r="468" spans="1:10" s="201" customFormat="1" ht="17.25">
      <c r="A468" s="99" t="s">
        <v>172</v>
      </c>
      <c r="B468" s="287">
        <v>942</v>
      </c>
      <c r="C468" s="253" t="s">
        <v>15</v>
      </c>
      <c r="D468" s="265" t="s">
        <v>1</v>
      </c>
      <c r="E468" s="283" t="s">
        <v>5</v>
      </c>
      <c r="F468" s="284" t="s">
        <v>20</v>
      </c>
      <c r="G468" s="285" t="s">
        <v>1</v>
      </c>
      <c r="H468" s="286" t="s">
        <v>149</v>
      </c>
      <c r="I468" s="263"/>
      <c r="J468" s="251">
        <f>SUM(J469:J471)</f>
        <v>18568.699999999997</v>
      </c>
    </row>
    <row r="469" spans="1:10" s="1" customFormat="1" ht="31.5">
      <c r="A469" s="28" t="s">
        <v>279</v>
      </c>
      <c r="B469" s="149">
        <v>942</v>
      </c>
      <c r="C469" s="29" t="s">
        <v>15</v>
      </c>
      <c r="D469" s="231" t="s">
        <v>1</v>
      </c>
      <c r="E469" s="120" t="s">
        <v>5</v>
      </c>
      <c r="F469" s="121" t="s">
        <v>20</v>
      </c>
      <c r="G469" s="219" t="s">
        <v>1</v>
      </c>
      <c r="H469" s="122" t="s">
        <v>6</v>
      </c>
      <c r="I469" s="233" t="s">
        <v>66</v>
      </c>
      <c r="J469" s="30">
        <v>9031.9</v>
      </c>
    </row>
    <row r="470" spans="1:10" s="31" customFormat="1" ht="47.25">
      <c r="A470" s="28" t="s">
        <v>399</v>
      </c>
      <c r="B470" s="149">
        <v>942</v>
      </c>
      <c r="C470" s="29" t="s">
        <v>15</v>
      </c>
      <c r="D470" s="355" t="s">
        <v>1</v>
      </c>
      <c r="E470" s="120" t="s">
        <v>5</v>
      </c>
      <c r="F470" s="121" t="s">
        <v>20</v>
      </c>
      <c r="G470" s="219" t="s">
        <v>1</v>
      </c>
      <c r="H470" s="122" t="s">
        <v>397</v>
      </c>
      <c r="I470" s="357" t="s">
        <v>66</v>
      </c>
      <c r="J470" s="30">
        <v>50</v>
      </c>
    </row>
    <row r="471" spans="1:10" s="1" customFormat="1" ht="47.25">
      <c r="A471" s="28" t="s">
        <v>303</v>
      </c>
      <c r="B471" s="149">
        <v>942</v>
      </c>
      <c r="C471" s="29" t="s">
        <v>15</v>
      </c>
      <c r="D471" s="231" t="s">
        <v>1</v>
      </c>
      <c r="E471" s="120" t="s">
        <v>5</v>
      </c>
      <c r="F471" s="121" t="s">
        <v>20</v>
      </c>
      <c r="G471" s="219" t="s">
        <v>1</v>
      </c>
      <c r="H471" s="122" t="s">
        <v>302</v>
      </c>
      <c r="I471" s="233" t="s">
        <v>66</v>
      </c>
      <c r="J471" s="30">
        <v>9486.7999999999993</v>
      </c>
    </row>
    <row r="472" spans="1:10" s="1" customFormat="1" ht="18.75">
      <c r="A472" s="86" t="s">
        <v>94</v>
      </c>
      <c r="B472" s="130">
        <v>942</v>
      </c>
      <c r="C472" s="342" t="s">
        <v>32</v>
      </c>
      <c r="D472" s="399"/>
      <c r="E472" s="400"/>
      <c r="F472" s="400"/>
      <c r="G472" s="400"/>
      <c r="H472" s="401"/>
      <c r="I472" s="179"/>
      <c r="J472" s="102">
        <f t="shared" ref="J472:J475" si="8">SUM(J473)</f>
        <v>10</v>
      </c>
    </row>
    <row r="473" spans="1:10" s="1" customFormat="1" ht="18.75">
      <c r="A473" s="97" t="s">
        <v>98</v>
      </c>
      <c r="B473" s="143">
        <v>942</v>
      </c>
      <c r="C473" s="92" t="s">
        <v>32</v>
      </c>
      <c r="D473" s="92" t="s">
        <v>3</v>
      </c>
      <c r="E473" s="392"/>
      <c r="F473" s="393"/>
      <c r="G473" s="393"/>
      <c r="H473" s="394"/>
      <c r="I473" s="93"/>
      <c r="J473" s="90">
        <f>SUM(J474)</f>
        <v>10</v>
      </c>
    </row>
    <row r="474" spans="1:10" s="1" customFormat="1" ht="16.5">
      <c r="A474" s="69" t="s">
        <v>356</v>
      </c>
      <c r="B474" s="178">
        <v>942</v>
      </c>
      <c r="C474" s="56" t="s">
        <v>32</v>
      </c>
      <c r="D474" s="66" t="s">
        <v>3</v>
      </c>
      <c r="E474" s="71" t="s">
        <v>7</v>
      </c>
      <c r="F474" s="72" t="s">
        <v>142</v>
      </c>
      <c r="G474" s="211" t="s">
        <v>143</v>
      </c>
      <c r="H474" s="73" t="s">
        <v>149</v>
      </c>
      <c r="I474" s="67"/>
      <c r="J474" s="61">
        <f t="shared" si="8"/>
        <v>10</v>
      </c>
    </row>
    <row r="475" spans="1:10" s="1" customFormat="1" ht="33">
      <c r="A475" s="75" t="s">
        <v>358</v>
      </c>
      <c r="B475" s="151">
        <v>942</v>
      </c>
      <c r="C475" s="15" t="s">
        <v>32</v>
      </c>
      <c r="D475" s="63" t="s">
        <v>3</v>
      </c>
      <c r="E475" s="76" t="s">
        <v>7</v>
      </c>
      <c r="F475" s="77" t="s">
        <v>20</v>
      </c>
      <c r="G475" s="212" t="s">
        <v>143</v>
      </c>
      <c r="H475" s="78" t="s">
        <v>149</v>
      </c>
      <c r="I475" s="64"/>
      <c r="J475" s="20">
        <f t="shared" si="8"/>
        <v>10</v>
      </c>
    </row>
    <row r="476" spans="1:10" s="201" customFormat="1" ht="86.25">
      <c r="A476" s="99" t="s">
        <v>359</v>
      </c>
      <c r="B476" s="287">
        <v>942</v>
      </c>
      <c r="C476" s="253" t="s">
        <v>32</v>
      </c>
      <c r="D476" s="265" t="s">
        <v>3</v>
      </c>
      <c r="E476" s="283" t="s">
        <v>7</v>
      </c>
      <c r="F476" s="284" t="s">
        <v>20</v>
      </c>
      <c r="G476" s="285" t="s">
        <v>32</v>
      </c>
      <c r="H476" s="286" t="s">
        <v>149</v>
      </c>
      <c r="I476" s="263"/>
      <c r="J476" s="251">
        <f>SUM(J477)</f>
        <v>10</v>
      </c>
    </row>
    <row r="477" spans="1:10" s="1" customFormat="1" ht="31.5">
      <c r="A477" s="28" t="s">
        <v>279</v>
      </c>
      <c r="B477" s="149">
        <v>942</v>
      </c>
      <c r="C477" s="29" t="s">
        <v>32</v>
      </c>
      <c r="D477" s="343" t="s">
        <v>3</v>
      </c>
      <c r="E477" s="120" t="s">
        <v>7</v>
      </c>
      <c r="F477" s="121" t="s">
        <v>20</v>
      </c>
      <c r="G477" s="219" t="s">
        <v>32</v>
      </c>
      <c r="H477" s="122" t="s">
        <v>357</v>
      </c>
      <c r="I477" s="345" t="s">
        <v>66</v>
      </c>
      <c r="J477" s="30">
        <v>10</v>
      </c>
    </row>
    <row r="478" spans="1:10" ht="20.25">
      <c r="A478" s="33" t="s">
        <v>361</v>
      </c>
      <c r="B478" s="68">
        <v>943</v>
      </c>
      <c r="C478" s="395"/>
      <c r="D478" s="396"/>
      <c r="E478" s="397"/>
      <c r="F478" s="397"/>
      <c r="G478" s="397"/>
      <c r="H478" s="398"/>
      <c r="I478" s="9"/>
      <c r="J478" s="145">
        <f>SUM(J479)</f>
        <v>7538.2999999999993</v>
      </c>
    </row>
    <row r="479" spans="1:10" ht="18.75">
      <c r="A479" s="86" t="s">
        <v>85</v>
      </c>
      <c r="B479" s="130">
        <v>943</v>
      </c>
      <c r="C479" s="351" t="s">
        <v>15</v>
      </c>
      <c r="D479" s="399"/>
      <c r="E479" s="400"/>
      <c r="F479" s="400"/>
      <c r="G479" s="400"/>
      <c r="H479" s="401"/>
      <c r="I479" s="179"/>
      <c r="J479" s="102">
        <f t="shared" ref="J479:J482" si="9">SUM(J480)</f>
        <v>7538.2999999999993</v>
      </c>
    </row>
    <row r="480" spans="1:10" ht="18.75">
      <c r="A480" s="97" t="s">
        <v>87</v>
      </c>
      <c r="B480" s="143">
        <v>943</v>
      </c>
      <c r="C480" s="92" t="s">
        <v>15</v>
      </c>
      <c r="D480" s="92" t="s">
        <v>1</v>
      </c>
      <c r="E480" s="392"/>
      <c r="F480" s="393"/>
      <c r="G480" s="393"/>
      <c r="H480" s="394"/>
      <c r="I480" s="93"/>
      <c r="J480" s="90">
        <f>SUM(J481)</f>
        <v>7538.2999999999993</v>
      </c>
    </row>
    <row r="481" spans="1:10" ht="16.5">
      <c r="A481" s="69" t="s">
        <v>168</v>
      </c>
      <c r="B481" s="178">
        <v>943</v>
      </c>
      <c r="C481" s="56" t="s">
        <v>15</v>
      </c>
      <c r="D481" s="66" t="s">
        <v>1</v>
      </c>
      <c r="E481" s="71" t="s">
        <v>5</v>
      </c>
      <c r="F481" s="72" t="s">
        <v>142</v>
      </c>
      <c r="G481" s="211" t="s">
        <v>143</v>
      </c>
      <c r="H481" s="73" t="s">
        <v>149</v>
      </c>
      <c r="I481" s="67"/>
      <c r="J481" s="61">
        <f t="shared" si="9"/>
        <v>7538.2999999999993</v>
      </c>
    </row>
    <row r="482" spans="1:10" ht="16.5">
      <c r="A482" s="75" t="s">
        <v>171</v>
      </c>
      <c r="B482" s="151">
        <v>943</v>
      </c>
      <c r="C482" s="15" t="s">
        <v>15</v>
      </c>
      <c r="D482" s="63" t="s">
        <v>1</v>
      </c>
      <c r="E482" s="76" t="s">
        <v>5</v>
      </c>
      <c r="F482" s="77" t="s">
        <v>20</v>
      </c>
      <c r="G482" s="212" t="s">
        <v>143</v>
      </c>
      <c r="H482" s="78" t="s">
        <v>149</v>
      </c>
      <c r="I482" s="64"/>
      <c r="J482" s="20">
        <f t="shared" si="9"/>
        <v>7538.2999999999993</v>
      </c>
    </row>
    <row r="483" spans="1:10" ht="17.25">
      <c r="A483" s="99" t="s">
        <v>172</v>
      </c>
      <c r="B483" s="287">
        <v>943</v>
      </c>
      <c r="C483" s="253" t="s">
        <v>15</v>
      </c>
      <c r="D483" s="265" t="s">
        <v>1</v>
      </c>
      <c r="E483" s="283" t="s">
        <v>5</v>
      </c>
      <c r="F483" s="284" t="s">
        <v>20</v>
      </c>
      <c r="G483" s="285" t="s">
        <v>1</v>
      </c>
      <c r="H483" s="286" t="s">
        <v>149</v>
      </c>
      <c r="I483" s="263"/>
      <c r="J483" s="251">
        <f>SUM(J484:J486)</f>
        <v>7538.2999999999993</v>
      </c>
    </row>
    <row r="484" spans="1:10" ht="31.5">
      <c r="A484" s="28" t="s">
        <v>279</v>
      </c>
      <c r="B484" s="149">
        <v>943</v>
      </c>
      <c r="C484" s="29" t="s">
        <v>15</v>
      </c>
      <c r="D484" s="349" t="s">
        <v>1</v>
      </c>
      <c r="E484" s="120" t="s">
        <v>5</v>
      </c>
      <c r="F484" s="121" t="s">
        <v>20</v>
      </c>
      <c r="G484" s="219" t="s">
        <v>1</v>
      </c>
      <c r="H484" s="122" t="s">
        <v>6</v>
      </c>
      <c r="I484" s="350" t="s">
        <v>66</v>
      </c>
      <c r="J484" s="30">
        <v>2984.1</v>
      </c>
    </row>
    <row r="485" spans="1:10" s="31" customFormat="1" ht="47.25">
      <c r="A485" s="28" t="s">
        <v>399</v>
      </c>
      <c r="B485" s="149">
        <v>943</v>
      </c>
      <c r="C485" s="29" t="s">
        <v>15</v>
      </c>
      <c r="D485" s="355" t="s">
        <v>1</v>
      </c>
      <c r="E485" s="120" t="s">
        <v>5</v>
      </c>
      <c r="F485" s="121" t="s">
        <v>20</v>
      </c>
      <c r="G485" s="219" t="s">
        <v>1</v>
      </c>
      <c r="H485" s="122" t="s">
        <v>397</v>
      </c>
      <c r="I485" s="357" t="s">
        <v>66</v>
      </c>
      <c r="J485" s="30">
        <v>148</v>
      </c>
    </row>
    <row r="486" spans="1:10" ht="47.25">
      <c r="A486" s="28" t="s">
        <v>303</v>
      </c>
      <c r="B486" s="149">
        <v>943</v>
      </c>
      <c r="C486" s="29" t="s">
        <v>15</v>
      </c>
      <c r="D486" s="349" t="s">
        <v>1</v>
      </c>
      <c r="E486" s="120" t="s">
        <v>5</v>
      </c>
      <c r="F486" s="121" t="s">
        <v>20</v>
      </c>
      <c r="G486" s="219" t="s">
        <v>1</v>
      </c>
      <c r="H486" s="122" t="s">
        <v>302</v>
      </c>
      <c r="I486" s="350" t="s">
        <v>66</v>
      </c>
      <c r="J486" s="30">
        <v>4406.2</v>
      </c>
    </row>
    <row r="487" spans="1:10" ht="20.25">
      <c r="A487" s="33" t="s">
        <v>362</v>
      </c>
      <c r="B487" s="68">
        <v>944</v>
      </c>
      <c r="C487" s="395"/>
      <c r="D487" s="396"/>
      <c r="E487" s="397"/>
      <c r="F487" s="397"/>
      <c r="G487" s="397"/>
      <c r="H487" s="398"/>
      <c r="I487" s="9"/>
      <c r="J487" s="145">
        <f>SUM(J488+J526)</f>
        <v>4713.2999999999993</v>
      </c>
    </row>
    <row r="488" spans="1:10" ht="18.75">
      <c r="A488" s="86" t="s">
        <v>85</v>
      </c>
      <c r="B488" s="130">
        <v>944</v>
      </c>
      <c r="C488" s="351" t="s">
        <v>15</v>
      </c>
      <c r="D488" s="399"/>
      <c r="E488" s="400"/>
      <c r="F488" s="400"/>
      <c r="G488" s="400"/>
      <c r="H488" s="401"/>
      <c r="I488" s="179"/>
      <c r="J488" s="102">
        <f t="shared" ref="J488:J491" si="10">SUM(J489)</f>
        <v>4713.2999999999993</v>
      </c>
    </row>
    <row r="489" spans="1:10" ht="18.75">
      <c r="A489" s="97" t="s">
        <v>87</v>
      </c>
      <c r="B489" s="143">
        <v>944</v>
      </c>
      <c r="C489" s="92" t="s">
        <v>15</v>
      </c>
      <c r="D489" s="92" t="s">
        <v>1</v>
      </c>
      <c r="E489" s="392"/>
      <c r="F489" s="393"/>
      <c r="G489" s="393"/>
      <c r="H489" s="394"/>
      <c r="I489" s="93"/>
      <c r="J489" s="90">
        <f>SUM(J490+J521)</f>
        <v>4713.2999999999993</v>
      </c>
    </row>
    <row r="490" spans="1:10" ht="16.5">
      <c r="A490" s="69" t="s">
        <v>168</v>
      </c>
      <c r="B490" s="178">
        <v>944</v>
      </c>
      <c r="C490" s="56" t="s">
        <v>15</v>
      </c>
      <c r="D490" s="66" t="s">
        <v>1</v>
      </c>
      <c r="E490" s="71" t="s">
        <v>5</v>
      </c>
      <c r="F490" s="72" t="s">
        <v>142</v>
      </c>
      <c r="G490" s="211" t="s">
        <v>143</v>
      </c>
      <c r="H490" s="73" t="s">
        <v>149</v>
      </c>
      <c r="I490" s="67"/>
      <c r="J490" s="61">
        <f t="shared" si="10"/>
        <v>4713.2999999999993</v>
      </c>
    </row>
    <row r="491" spans="1:10" ht="16.5">
      <c r="A491" s="75" t="s">
        <v>171</v>
      </c>
      <c r="B491" s="151">
        <v>944</v>
      </c>
      <c r="C491" s="15" t="s">
        <v>15</v>
      </c>
      <c r="D491" s="63" t="s">
        <v>1</v>
      </c>
      <c r="E491" s="76" t="s">
        <v>5</v>
      </c>
      <c r="F491" s="77" t="s">
        <v>20</v>
      </c>
      <c r="G491" s="212" t="s">
        <v>143</v>
      </c>
      <c r="H491" s="78" t="s">
        <v>149</v>
      </c>
      <c r="I491" s="64"/>
      <c r="J491" s="20">
        <f t="shared" si="10"/>
        <v>4713.2999999999993</v>
      </c>
    </row>
    <row r="492" spans="1:10" ht="17.25">
      <c r="A492" s="99" t="s">
        <v>172</v>
      </c>
      <c r="B492" s="287">
        <v>944</v>
      </c>
      <c r="C492" s="253" t="s">
        <v>15</v>
      </c>
      <c r="D492" s="265" t="s">
        <v>1</v>
      </c>
      <c r="E492" s="283" t="s">
        <v>5</v>
      </c>
      <c r="F492" s="284" t="s">
        <v>20</v>
      </c>
      <c r="G492" s="285" t="s">
        <v>1</v>
      </c>
      <c r="H492" s="286" t="s">
        <v>149</v>
      </c>
      <c r="I492" s="263"/>
      <c r="J492" s="251">
        <f>SUM(J493:J494)</f>
        <v>4713.2999999999993</v>
      </c>
    </row>
    <row r="493" spans="1:10" ht="31.5">
      <c r="A493" s="28" t="s">
        <v>279</v>
      </c>
      <c r="B493" s="149">
        <v>944</v>
      </c>
      <c r="C493" s="29" t="s">
        <v>15</v>
      </c>
      <c r="D493" s="349" t="s">
        <v>1</v>
      </c>
      <c r="E493" s="120" t="s">
        <v>5</v>
      </c>
      <c r="F493" s="121" t="s">
        <v>20</v>
      </c>
      <c r="G493" s="219" t="s">
        <v>1</v>
      </c>
      <c r="H493" s="122" t="s">
        <v>6</v>
      </c>
      <c r="I493" s="350" t="s">
        <v>66</v>
      </c>
      <c r="J493" s="30">
        <v>1851.1</v>
      </c>
    </row>
    <row r="494" spans="1:10" ht="47.25">
      <c r="A494" s="28" t="s">
        <v>303</v>
      </c>
      <c r="B494" s="149">
        <v>944</v>
      </c>
      <c r="C494" s="29" t="s">
        <v>15</v>
      </c>
      <c r="D494" s="349" t="s">
        <v>1</v>
      </c>
      <c r="E494" s="120" t="s">
        <v>5</v>
      </c>
      <c r="F494" s="121" t="s">
        <v>20</v>
      </c>
      <c r="G494" s="219" t="s">
        <v>1</v>
      </c>
      <c r="H494" s="122" t="s">
        <v>302</v>
      </c>
      <c r="I494" s="350" t="s">
        <v>66</v>
      </c>
      <c r="J494" s="30">
        <v>2862.2</v>
      </c>
    </row>
    <row r="495" spans="1:10" s="1" customFormat="1" ht="20.25">
      <c r="A495" s="33" t="s">
        <v>411</v>
      </c>
      <c r="B495" s="68">
        <v>945</v>
      </c>
      <c r="C495" s="395"/>
      <c r="D495" s="396"/>
      <c r="E495" s="397"/>
      <c r="F495" s="397"/>
      <c r="G495" s="397"/>
      <c r="H495" s="398"/>
      <c r="I495" s="9"/>
      <c r="J495" s="145">
        <f>SUM(J496+J534)</f>
        <v>0</v>
      </c>
    </row>
    <row r="496" spans="1:10" s="1" customFormat="1" ht="18.75">
      <c r="A496" s="86" t="s">
        <v>85</v>
      </c>
      <c r="B496" s="130">
        <v>945</v>
      </c>
      <c r="C496" s="368" t="s">
        <v>15</v>
      </c>
      <c r="D496" s="399"/>
      <c r="E496" s="400"/>
      <c r="F496" s="400"/>
      <c r="G496" s="400"/>
      <c r="H496" s="401"/>
      <c r="I496" s="179"/>
      <c r="J496" s="102">
        <f t="shared" ref="J496:J499" si="11">SUM(J497)</f>
        <v>0</v>
      </c>
    </row>
    <row r="497" spans="1:10" s="1" customFormat="1" ht="18.75">
      <c r="A497" s="97" t="s">
        <v>87</v>
      </c>
      <c r="B497" s="143">
        <v>945</v>
      </c>
      <c r="C497" s="92" t="s">
        <v>15</v>
      </c>
      <c r="D497" s="92" t="s">
        <v>5</v>
      </c>
      <c r="E497" s="392"/>
      <c r="F497" s="393"/>
      <c r="G497" s="393"/>
      <c r="H497" s="394"/>
      <c r="I497" s="93"/>
      <c r="J497" s="90">
        <f>SUM(J498+J529)</f>
        <v>0</v>
      </c>
    </row>
    <row r="498" spans="1:10" s="1" customFormat="1" ht="16.5">
      <c r="A498" s="69" t="s">
        <v>168</v>
      </c>
      <c r="B498" s="178">
        <v>945</v>
      </c>
      <c r="C498" s="56" t="s">
        <v>15</v>
      </c>
      <c r="D498" s="66" t="s">
        <v>5</v>
      </c>
      <c r="E498" s="71" t="s">
        <v>5</v>
      </c>
      <c r="F498" s="72" t="s">
        <v>142</v>
      </c>
      <c r="G498" s="211" t="s">
        <v>143</v>
      </c>
      <c r="H498" s="73" t="s">
        <v>149</v>
      </c>
      <c r="I498" s="67"/>
      <c r="J498" s="61">
        <f t="shared" si="11"/>
        <v>0</v>
      </c>
    </row>
    <row r="499" spans="1:10" s="1" customFormat="1" ht="16.5">
      <c r="A499" s="75" t="s">
        <v>171</v>
      </c>
      <c r="B499" s="151">
        <v>945</v>
      </c>
      <c r="C499" s="15" t="s">
        <v>15</v>
      </c>
      <c r="D499" s="63" t="s">
        <v>5</v>
      </c>
      <c r="E499" s="76" t="s">
        <v>5</v>
      </c>
      <c r="F499" s="77" t="s">
        <v>31</v>
      </c>
      <c r="G499" s="212" t="s">
        <v>143</v>
      </c>
      <c r="H499" s="78" t="s">
        <v>149</v>
      </c>
      <c r="I499" s="64"/>
      <c r="J499" s="20">
        <f t="shared" si="11"/>
        <v>0</v>
      </c>
    </row>
    <row r="500" spans="1:10" s="1" customFormat="1" ht="17.25">
      <c r="A500" s="99" t="s">
        <v>172</v>
      </c>
      <c r="B500" s="287">
        <v>945</v>
      </c>
      <c r="C500" s="253" t="s">
        <v>15</v>
      </c>
      <c r="D500" s="265" t="s">
        <v>5</v>
      </c>
      <c r="E500" s="283" t="s">
        <v>5</v>
      </c>
      <c r="F500" s="284" t="s">
        <v>31</v>
      </c>
      <c r="G500" s="285" t="s">
        <v>2</v>
      </c>
      <c r="H500" s="286" t="s">
        <v>149</v>
      </c>
      <c r="I500" s="263"/>
      <c r="J500" s="251">
        <f>SUM(J501:J504)</f>
        <v>0</v>
      </c>
    </row>
    <row r="501" spans="1:10" s="1" customFormat="1" ht="31.5">
      <c r="A501" s="28" t="s">
        <v>279</v>
      </c>
      <c r="B501" s="149">
        <v>945</v>
      </c>
      <c r="C501" s="29" t="s">
        <v>15</v>
      </c>
      <c r="D501" s="369" t="s">
        <v>5</v>
      </c>
      <c r="E501" s="120" t="s">
        <v>5</v>
      </c>
      <c r="F501" s="121" t="s">
        <v>31</v>
      </c>
      <c r="G501" s="219" t="s">
        <v>2</v>
      </c>
      <c r="H501" s="122" t="s">
        <v>6</v>
      </c>
      <c r="I501" s="371" t="s">
        <v>66</v>
      </c>
      <c r="J501" s="30"/>
    </row>
    <row r="502" spans="1:10" s="1" customFormat="1" ht="47.25">
      <c r="A502" s="28" t="s">
        <v>303</v>
      </c>
      <c r="B502" s="149">
        <v>945</v>
      </c>
      <c r="C502" s="29" t="s">
        <v>15</v>
      </c>
      <c r="D502" s="369" t="s">
        <v>5</v>
      </c>
      <c r="E502" s="120" t="s">
        <v>5</v>
      </c>
      <c r="F502" s="121" t="s">
        <v>31</v>
      </c>
      <c r="G502" s="219" t="s">
        <v>2</v>
      </c>
      <c r="H502" s="122" t="s">
        <v>412</v>
      </c>
      <c r="I502" s="371" t="s">
        <v>66</v>
      </c>
      <c r="J502" s="30"/>
    </row>
    <row r="503" spans="1:10" s="1" customFormat="1" ht="31.5">
      <c r="A503" s="28" t="s">
        <v>414</v>
      </c>
      <c r="B503" s="149">
        <v>945</v>
      </c>
      <c r="C503" s="29" t="s">
        <v>15</v>
      </c>
      <c r="D503" s="375" t="s">
        <v>5</v>
      </c>
      <c r="E503" s="120" t="s">
        <v>5</v>
      </c>
      <c r="F503" s="121" t="s">
        <v>31</v>
      </c>
      <c r="G503" s="219" t="s">
        <v>2</v>
      </c>
      <c r="H503" s="122" t="s">
        <v>320</v>
      </c>
      <c r="I503" s="376" t="s">
        <v>66</v>
      </c>
      <c r="J503" s="30"/>
    </row>
    <row r="504" spans="1:10" s="1" customFormat="1" ht="31.5">
      <c r="A504" s="28" t="s">
        <v>414</v>
      </c>
      <c r="B504" s="149">
        <v>945</v>
      </c>
      <c r="C504" s="29" t="s">
        <v>15</v>
      </c>
      <c r="D504" s="375" t="s">
        <v>5</v>
      </c>
      <c r="E504" s="120" t="s">
        <v>5</v>
      </c>
      <c r="F504" s="121" t="s">
        <v>31</v>
      </c>
      <c r="G504" s="219" t="s">
        <v>2</v>
      </c>
      <c r="H504" s="122" t="s">
        <v>349</v>
      </c>
      <c r="I504" s="376" t="s">
        <v>66</v>
      </c>
      <c r="J504" s="30"/>
    </row>
    <row r="505" spans="1:10" s="1" customFormat="1" ht="20.25">
      <c r="A505" s="33" t="s">
        <v>413</v>
      </c>
      <c r="B505" s="68">
        <v>946</v>
      </c>
      <c r="C505" s="395"/>
      <c r="D505" s="396"/>
      <c r="E505" s="397"/>
      <c r="F505" s="397"/>
      <c r="G505" s="397"/>
      <c r="H505" s="398"/>
      <c r="I505" s="9"/>
      <c r="J505" s="145">
        <f>SUM(J507+J512)</f>
        <v>3019.4</v>
      </c>
    </row>
    <row r="506" spans="1:10" s="1" customFormat="1" ht="18.75">
      <c r="A506" s="86" t="s">
        <v>85</v>
      </c>
      <c r="B506" s="130">
        <v>946</v>
      </c>
      <c r="C506" s="368" t="s">
        <v>15</v>
      </c>
      <c r="D506" s="399"/>
      <c r="E506" s="400"/>
      <c r="F506" s="400"/>
      <c r="G506" s="400"/>
      <c r="H506" s="401"/>
      <c r="I506" s="179"/>
      <c r="J506" s="102">
        <f>SUM(J507)</f>
        <v>43.9</v>
      </c>
    </row>
    <row r="507" spans="1:10" s="1" customFormat="1" ht="18.75">
      <c r="A507" s="97" t="s">
        <v>87</v>
      </c>
      <c r="B507" s="143">
        <v>946</v>
      </c>
      <c r="C507" s="92" t="s">
        <v>15</v>
      </c>
      <c r="D507" s="92" t="s">
        <v>1</v>
      </c>
      <c r="E507" s="392"/>
      <c r="F507" s="393"/>
      <c r="G507" s="393"/>
      <c r="H507" s="394"/>
      <c r="I507" s="93"/>
      <c r="J507" s="90">
        <f>SUM(J508+J537)</f>
        <v>43.9</v>
      </c>
    </row>
    <row r="508" spans="1:10" s="1" customFormat="1" ht="16.5">
      <c r="A508" s="69" t="s">
        <v>168</v>
      </c>
      <c r="B508" s="178">
        <v>946</v>
      </c>
      <c r="C508" s="56" t="s">
        <v>15</v>
      </c>
      <c r="D508" s="66" t="s">
        <v>1</v>
      </c>
      <c r="E508" s="71" t="s">
        <v>5</v>
      </c>
      <c r="F508" s="72" t="s">
        <v>142</v>
      </c>
      <c r="G508" s="211" t="s">
        <v>143</v>
      </c>
      <c r="H508" s="73" t="s">
        <v>149</v>
      </c>
      <c r="I508" s="67"/>
      <c r="J508" s="61">
        <f t="shared" ref="J508:J509" si="12">SUM(J509)</f>
        <v>43.9</v>
      </c>
    </row>
    <row r="509" spans="1:10" s="1" customFormat="1" ht="16.5">
      <c r="A509" s="75" t="s">
        <v>171</v>
      </c>
      <c r="B509" s="151">
        <v>946</v>
      </c>
      <c r="C509" s="15" t="s">
        <v>15</v>
      </c>
      <c r="D509" s="63" t="s">
        <v>1</v>
      </c>
      <c r="E509" s="76" t="s">
        <v>5</v>
      </c>
      <c r="F509" s="77" t="s">
        <v>31</v>
      </c>
      <c r="G509" s="212" t="s">
        <v>143</v>
      </c>
      <c r="H509" s="78" t="s">
        <v>149</v>
      </c>
      <c r="I509" s="64"/>
      <c r="J509" s="20">
        <f t="shared" si="12"/>
        <v>43.9</v>
      </c>
    </row>
    <row r="510" spans="1:10" s="1" customFormat="1" ht="17.25">
      <c r="A510" s="99" t="s">
        <v>172</v>
      </c>
      <c r="B510" s="287">
        <v>946</v>
      </c>
      <c r="C510" s="253" t="s">
        <v>15</v>
      </c>
      <c r="D510" s="265" t="s">
        <v>1</v>
      </c>
      <c r="E510" s="283" t="s">
        <v>5</v>
      </c>
      <c r="F510" s="284" t="s">
        <v>31</v>
      </c>
      <c r="G510" s="285" t="s">
        <v>2</v>
      </c>
      <c r="H510" s="286" t="s">
        <v>149</v>
      </c>
      <c r="I510" s="263"/>
      <c r="J510" s="251">
        <f>SUM(J511)</f>
        <v>43.9</v>
      </c>
    </row>
    <row r="511" spans="1:10" s="1" customFormat="1" ht="47.25">
      <c r="A511" s="28" t="s">
        <v>303</v>
      </c>
      <c r="B511" s="149">
        <v>946</v>
      </c>
      <c r="C511" s="29" t="s">
        <v>15</v>
      </c>
      <c r="D511" s="374" t="s">
        <v>1</v>
      </c>
      <c r="E511" s="120" t="s">
        <v>5</v>
      </c>
      <c r="F511" s="121" t="s">
        <v>31</v>
      </c>
      <c r="G511" s="219" t="s">
        <v>2</v>
      </c>
      <c r="H511" s="122" t="s">
        <v>302</v>
      </c>
      <c r="I511" s="371" t="s">
        <v>66</v>
      </c>
      <c r="J511" s="30">
        <v>43.9</v>
      </c>
    </row>
    <row r="512" spans="1:10" s="1" customFormat="1" ht="18.75">
      <c r="A512" s="97" t="s">
        <v>87</v>
      </c>
      <c r="B512" s="143">
        <v>946</v>
      </c>
      <c r="C512" s="92" t="s">
        <v>15</v>
      </c>
      <c r="D512" s="92" t="s">
        <v>5</v>
      </c>
      <c r="E512" s="392"/>
      <c r="F512" s="393"/>
      <c r="G512" s="393"/>
      <c r="H512" s="394"/>
      <c r="I512" s="93"/>
      <c r="J512" s="90">
        <f>SUM(J513+J537)</f>
        <v>2975.5</v>
      </c>
    </row>
    <row r="513" spans="1:11" s="1" customFormat="1" ht="16.5">
      <c r="A513" s="69" t="s">
        <v>168</v>
      </c>
      <c r="B513" s="178">
        <v>946</v>
      </c>
      <c r="C513" s="56" t="s">
        <v>15</v>
      </c>
      <c r="D513" s="66" t="s">
        <v>5</v>
      </c>
      <c r="E513" s="71" t="s">
        <v>5</v>
      </c>
      <c r="F513" s="72" t="s">
        <v>142</v>
      </c>
      <c r="G513" s="211" t="s">
        <v>143</v>
      </c>
      <c r="H513" s="73" t="s">
        <v>149</v>
      </c>
      <c r="I513" s="67"/>
      <c r="J513" s="61">
        <f t="shared" ref="J513:J514" si="13">SUM(J514)</f>
        <v>2975.5</v>
      </c>
    </row>
    <row r="514" spans="1:11" s="1" customFormat="1" ht="16.5">
      <c r="A514" s="75" t="s">
        <v>171</v>
      </c>
      <c r="B514" s="151">
        <v>946</v>
      </c>
      <c r="C514" s="15" t="s">
        <v>15</v>
      </c>
      <c r="D514" s="63" t="s">
        <v>5</v>
      </c>
      <c r="E514" s="76" t="s">
        <v>5</v>
      </c>
      <c r="F514" s="77" t="s">
        <v>31</v>
      </c>
      <c r="G514" s="212" t="s">
        <v>143</v>
      </c>
      <c r="H514" s="78" t="s">
        <v>149</v>
      </c>
      <c r="I514" s="64"/>
      <c r="J514" s="20">
        <f t="shared" si="13"/>
        <v>2975.5</v>
      </c>
    </row>
    <row r="515" spans="1:11" s="1" customFormat="1" ht="17.25">
      <c r="A515" s="99" t="s">
        <v>172</v>
      </c>
      <c r="B515" s="287">
        <v>946</v>
      </c>
      <c r="C515" s="253" t="s">
        <v>15</v>
      </c>
      <c r="D515" s="265" t="s">
        <v>5</v>
      </c>
      <c r="E515" s="283" t="s">
        <v>5</v>
      </c>
      <c r="F515" s="284" t="s">
        <v>31</v>
      </c>
      <c r="G515" s="285" t="s">
        <v>2</v>
      </c>
      <c r="H515" s="286" t="s">
        <v>149</v>
      </c>
      <c r="I515" s="263"/>
      <c r="J515" s="251">
        <f>SUM(J516:J520)</f>
        <v>2975.5</v>
      </c>
    </row>
    <row r="516" spans="1:11" s="1" customFormat="1" ht="31.5">
      <c r="A516" s="28" t="s">
        <v>279</v>
      </c>
      <c r="B516" s="149">
        <v>946</v>
      </c>
      <c r="C516" s="29" t="s">
        <v>15</v>
      </c>
      <c r="D516" s="369" t="s">
        <v>5</v>
      </c>
      <c r="E516" s="120" t="s">
        <v>5</v>
      </c>
      <c r="F516" s="121" t="s">
        <v>31</v>
      </c>
      <c r="G516" s="219" t="s">
        <v>2</v>
      </c>
      <c r="H516" s="122" t="s">
        <v>6</v>
      </c>
      <c r="I516" s="371" t="s">
        <v>66</v>
      </c>
      <c r="J516" s="30">
        <v>217.6</v>
      </c>
    </row>
    <row r="517" spans="1:11" s="1" customFormat="1" ht="47.25">
      <c r="A517" s="28" t="s">
        <v>443</v>
      </c>
      <c r="B517" s="149">
        <v>946</v>
      </c>
      <c r="C517" s="29" t="s">
        <v>15</v>
      </c>
      <c r="D517" s="387" t="s">
        <v>5</v>
      </c>
      <c r="E517" s="120" t="s">
        <v>5</v>
      </c>
      <c r="F517" s="121" t="s">
        <v>31</v>
      </c>
      <c r="G517" s="219" t="s">
        <v>2</v>
      </c>
      <c r="H517" s="122" t="s">
        <v>397</v>
      </c>
      <c r="I517" s="389" t="s">
        <v>66</v>
      </c>
      <c r="J517" s="30">
        <v>20</v>
      </c>
    </row>
    <row r="518" spans="1:11" s="1" customFormat="1" ht="47.25">
      <c r="A518" s="28" t="s">
        <v>303</v>
      </c>
      <c r="B518" s="149">
        <v>946</v>
      </c>
      <c r="C518" s="29" t="s">
        <v>15</v>
      </c>
      <c r="D518" s="369" t="s">
        <v>5</v>
      </c>
      <c r="E518" s="120" t="s">
        <v>5</v>
      </c>
      <c r="F518" s="121" t="s">
        <v>31</v>
      </c>
      <c r="G518" s="219" t="s">
        <v>2</v>
      </c>
      <c r="H518" s="122" t="s">
        <v>412</v>
      </c>
      <c r="I518" s="371" t="s">
        <v>66</v>
      </c>
      <c r="J518" s="30">
        <v>2627.9</v>
      </c>
    </row>
    <row r="519" spans="1:11" s="1" customFormat="1" ht="47.25">
      <c r="A519" s="28" t="s">
        <v>442</v>
      </c>
      <c r="B519" s="149">
        <v>946</v>
      </c>
      <c r="C519" s="29" t="s">
        <v>15</v>
      </c>
      <c r="D519" s="375" t="s">
        <v>5</v>
      </c>
      <c r="E519" s="120" t="s">
        <v>5</v>
      </c>
      <c r="F519" s="121" t="s">
        <v>31</v>
      </c>
      <c r="G519" s="219" t="s">
        <v>2</v>
      </c>
      <c r="H519" s="122" t="s">
        <v>349</v>
      </c>
      <c r="I519" s="376" t="s">
        <v>66</v>
      </c>
      <c r="J519" s="30">
        <v>110</v>
      </c>
    </row>
    <row r="520" spans="1:11" s="1" customFormat="1" ht="31.5">
      <c r="A520" s="28" t="s">
        <v>414</v>
      </c>
      <c r="B520" s="149">
        <v>946</v>
      </c>
      <c r="C520" s="29" t="s">
        <v>15</v>
      </c>
      <c r="D520" s="375" t="s">
        <v>5</v>
      </c>
      <c r="E520" s="120" t="s">
        <v>5</v>
      </c>
      <c r="F520" s="121" t="s">
        <v>31</v>
      </c>
      <c r="G520" s="219" t="s">
        <v>2</v>
      </c>
      <c r="H520" s="122" t="s">
        <v>349</v>
      </c>
      <c r="I520" s="376" t="s">
        <v>66</v>
      </c>
      <c r="J520" s="30"/>
    </row>
    <row r="521" spans="1:11">
      <c r="K521" s="1"/>
    </row>
  </sheetData>
  <mergeCells count="91">
    <mergeCell ref="E512:H512"/>
    <mergeCell ref="C495:H495"/>
    <mergeCell ref="D496:H496"/>
    <mergeCell ref="E497:H497"/>
    <mergeCell ref="C505:H505"/>
    <mergeCell ref="D506:H506"/>
    <mergeCell ref="E507:H507"/>
    <mergeCell ref="D229:H229"/>
    <mergeCell ref="D235:H235"/>
    <mergeCell ref="E361:H361"/>
    <mergeCell ref="E473:H473"/>
    <mergeCell ref="C463:H463"/>
    <mergeCell ref="D464:H464"/>
    <mergeCell ref="E465:H465"/>
    <mergeCell ref="E430:H430"/>
    <mergeCell ref="C367:H367"/>
    <mergeCell ref="D374:H374"/>
    <mergeCell ref="E375:H375"/>
    <mergeCell ref="E385:H385"/>
    <mergeCell ref="E417:H417"/>
    <mergeCell ref="E289:H289"/>
    <mergeCell ref="D294:H294"/>
    <mergeCell ref="E295:H295"/>
    <mergeCell ref="E318:H318"/>
    <mergeCell ref="E301:H301"/>
    <mergeCell ref="E306:H306"/>
    <mergeCell ref="E344:H344"/>
    <mergeCell ref="E329:H329"/>
    <mergeCell ref="C334:H334"/>
    <mergeCell ref="D335:H335"/>
    <mergeCell ref="E336:H336"/>
    <mergeCell ref="C342:H342"/>
    <mergeCell ref="D472:H472"/>
    <mergeCell ref="E282:H282"/>
    <mergeCell ref="A1:J1"/>
    <mergeCell ref="A2:J2"/>
    <mergeCell ref="E4:H4"/>
    <mergeCell ref="E3:H3"/>
    <mergeCell ref="E13:H13"/>
    <mergeCell ref="C6:H6"/>
    <mergeCell ref="D7:G7"/>
    <mergeCell ref="E20:H20"/>
    <mergeCell ref="E34:H34"/>
    <mergeCell ref="D55:H55"/>
    <mergeCell ref="D95:H95"/>
    <mergeCell ref="E56:H56"/>
    <mergeCell ref="E96:H96"/>
    <mergeCell ref="D343:H343"/>
    <mergeCell ref="D268:H268"/>
    <mergeCell ref="E236:H236"/>
    <mergeCell ref="D288:H288"/>
    <mergeCell ref="E247:H247"/>
    <mergeCell ref="D246:H246"/>
    <mergeCell ref="E173:H173"/>
    <mergeCell ref="E90:H90"/>
    <mergeCell ref="D70:H70"/>
    <mergeCell ref="E81:H81"/>
    <mergeCell ref="E448:H448"/>
    <mergeCell ref="D196:H196"/>
    <mergeCell ref="E197:H197"/>
    <mergeCell ref="D447:H447"/>
    <mergeCell ref="C350:H350"/>
    <mergeCell ref="D351:H351"/>
    <mergeCell ref="E352:H352"/>
    <mergeCell ref="E202:H202"/>
    <mergeCell ref="E219:H219"/>
    <mergeCell ref="E212:H212"/>
    <mergeCell ref="D211:H211"/>
    <mergeCell ref="C210:H210"/>
    <mergeCell ref="E178:H178"/>
    <mergeCell ref="E269:H269"/>
    <mergeCell ref="C327:H327"/>
    <mergeCell ref="D328:H328"/>
    <mergeCell ref="D110:H110"/>
    <mergeCell ref="E111:H111"/>
    <mergeCell ref="E119:H119"/>
    <mergeCell ref="D126:H126"/>
    <mergeCell ref="E127:H127"/>
    <mergeCell ref="E161:H161"/>
    <mergeCell ref="E191:H191"/>
    <mergeCell ref="D257:H257"/>
    <mergeCell ref="E258:H258"/>
    <mergeCell ref="D166:H166"/>
    <mergeCell ref="E167:H167"/>
    <mergeCell ref="D172:H172"/>
    <mergeCell ref="E489:H489"/>
    <mergeCell ref="C478:H478"/>
    <mergeCell ref="D479:H479"/>
    <mergeCell ref="E480:H480"/>
    <mergeCell ref="C487:H487"/>
    <mergeCell ref="D488:H488"/>
  </mergeCells>
  <pageMargins left="0.23622047244094491" right="0.23622047244094491" top="0.31" bottom="0.25" header="0.31496062992125984" footer="0.31496062992125984"/>
  <pageSetup paperSize="9" scale="5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B41" sqref="B41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программы</vt:lpstr>
      <vt:lpstr>Лист3</vt:lpstr>
      <vt:lpstr>программы!Заголовки_для_печати</vt:lpstr>
      <vt:lpstr>программы!Область_печати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zayv</cp:lastModifiedBy>
  <cp:lastPrinted>2018-02-12T05:26:46Z</cp:lastPrinted>
  <dcterms:created xsi:type="dcterms:W3CDTF">2015-10-05T11:25:45Z</dcterms:created>
  <dcterms:modified xsi:type="dcterms:W3CDTF">2018-02-27T11:09:22Z</dcterms:modified>
</cp:coreProperties>
</file>