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52" windowWidth="9372" windowHeight="7128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программы!$A$1:$K$368</definedName>
  </definedNames>
  <calcPr calcId="145621"/>
</workbook>
</file>

<file path=xl/calcChain.xml><?xml version="1.0" encoding="utf-8"?>
<calcChain xmlns="http://schemas.openxmlformats.org/spreadsheetml/2006/main">
  <c r="K362" i="1" l="1"/>
  <c r="J362" i="1"/>
  <c r="I362" i="1"/>
  <c r="K133" i="1" l="1"/>
  <c r="K132" i="1" s="1"/>
  <c r="K131" i="1" s="1"/>
  <c r="J133" i="1"/>
  <c r="J132" i="1" s="1"/>
  <c r="J131" i="1" s="1"/>
  <c r="I133" i="1"/>
  <c r="I132" i="1" s="1"/>
  <c r="I131" i="1" s="1"/>
  <c r="K225" i="1" l="1"/>
  <c r="J225" i="1"/>
  <c r="I225" i="1"/>
  <c r="I325" i="1" l="1"/>
  <c r="K255" i="1" l="1"/>
  <c r="J255" i="1"/>
  <c r="I255" i="1"/>
  <c r="I204" i="1"/>
  <c r="I188" i="1"/>
  <c r="I165" i="1"/>
  <c r="I342" i="1"/>
  <c r="K336" i="1" l="1"/>
  <c r="J336" i="1"/>
  <c r="I336" i="1"/>
  <c r="K179" i="1"/>
  <c r="K178" i="1" s="1"/>
  <c r="J179" i="1"/>
  <c r="J178" i="1" s="1"/>
  <c r="I179" i="1"/>
  <c r="I178" i="1" s="1"/>
  <c r="K254" i="1"/>
  <c r="K253" i="1" s="1"/>
  <c r="J254" i="1"/>
  <c r="J253" i="1" s="1"/>
  <c r="I254" i="1"/>
  <c r="I253" i="1" s="1"/>
  <c r="K228" i="1"/>
  <c r="J228" i="1"/>
  <c r="I228" i="1"/>
  <c r="K60" i="1"/>
  <c r="J60" i="1"/>
  <c r="I60" i="1"/>
  <c r="K48" i="1"/>
  <c r="J48" i="1"/>
  <c r="I48" i="1"/>
  <c r="K46" i="1"/>
  <c r="J46" i="1"/>
  <c r="I46" i="1"/>
  <c r="K367" i="1"/>
  <c r="J367" i="1"/>
  <c r="I367" i="1"/>
  <c r="K236" i="1"/>
  <c r="J236" i="1"/>
  <c r="I236" i="1"/>
  <c r="K197" i="1"/>
  <c r="J197" i="1"/>
  <c r="I197" i="1"/>
  <c r="K191" i="1"/>
  <c r="J191" i="1"/>
  <c r="I191" i="1"/>
  <c r="K165" i="1"/>
  <c r="J165" i="1"/>
  <c r="K230" i="1"/>
  <c r="J230" i="1"/>
  <c r="I230" i="1"/>
  <c r="K342" i="1"/>
  <c r="J342" i="1"/>
  <c r="J224" i="1" l="1"/>
  <c r="I224" i="1"/>
  <c r="K45" i="1"/>
  <c r="I45" i="1"/>
  <c r="J45" i="1"/>
  <c r="K125" i="1"/>
  <c r="K124" i="1" s="1"/>
  <c r="K123" i="1" s="1"/>
  <c r="J125" i="1"/>
  <c r="J124" i="1" s="1"/>
  <c r="J123" i="1" s="1"/>
  <c r="I125" i="1"/>
  <c r="I124" i="1" s="1"/>
  <c r="I123" i="1" s="1"/>
  <c r="I118" i="1" s="1"/>
  <c r="K139" i="1" l="1"/>
  <c r="J139" i="1"/>
  <c r="I139" i="1"/>
  <c r="K36" i="1" l="1"/>
  <c r="K35" i="1" s="1"/>
  <c r="K34" i="1" s="1"/>
  <c r="J36" i="1"/>
  <c r="J35" i="1" s="1"/>
  <c r="J34" i="1" s="1"/>
  <c r="I36" i="1"/>
  <c r="I35" i="1" s="1"/>
  <c r="I34" i="1" s="1"/>
  <c r="K224" i="1" l="1"/>
  <c r="K115" i="1" l="1"/>
  <c r="K114" i="1" s="1"/>
  <c r="K113" i="1" s="1"/>
  <c r="K112" i="1" s="1"/>
  <c r="J115" i="1"/>
  <c r="J114" i="1" s="1"/>
  <c r="I115" i="1"/>
  <c r="I114" i="1" s="1"/>
  <c r="K88" i="1"/>
  <c r="J88" i="1"/>
  <c r="I88" i="1"/>
  <c r="K266" i="1"/>
  <c r="K265" i="1" s="1"/>
  <c r="K264" i="1" s="1"/>
  <c r="K263" i="1" s="1"/>
  <c r="J266" i="1"/>
  <c r="J265" i="1" s="1"/>
  <c r="J264" i="1" s="1"/>
  <c r="J263" i="1" s="1"/>
  <c r="I266" i="1"/>
  <c r="I265" i="1" s="1"/>
  <c r="I264" i="1" s="1"/>
  <c r="I263" i="1" s="1"/>
  <c r="K110" i="1"/>
  <c r="K109" i="1" s="1"/>
  <c r="K108" i="1" s="1"/>
  <c r="K107" i="1" s="1"/>
  <c r="J110" i="1"/>
  <c r="J109" i="1" s="1"/>
  <c r="J108" i="1" s="1"/>
  <c r="J107" i="1" s="1"/>
  <c r="I110" i="1"/>
  <c r="I109" i="1" s="1"/>
  <c r="I108" i="1" s="1"/>
  <c r="I107" i="1" s="1"/>
  <c r="K365" i="1"/>
  <c r="K364" i="1" s="1"/>
  <c r="K363" i="1" s="1"/>
  <c r="J365" i="1"/>
  <c r="J364" i="1" s="1"/>
  <c r="J363" i="1" s="1"/>
  <c r="K360" i="1"/>
  <c r="K359" i="1" s="1"/>
  <c r="K358" i="1" s="1"/>
  <c r="K357" i="1" s="1"/>
  <c r="J360" i="1"/>
  <c r="J359" i="1" s="1"/>
  <c r="J358" i="1" s="1"/>
  <c r="J357" i="1" s="1"/>
  <c r="K354" i="1"/>
  <c r="K353" i="1" s="1"/>
  <c r="K352" i="1" s="1"/>
  <c r="K351" i="1" s="1"/>
  <c r="J354" i="1"/>
  <c r="J353" i="1" s="1"/>
  <c r="J352" i="1" s="1"/>
  <c r="J351" i="1" s="1"/>
  <c r="K348" i="1"/>
  <c r="K347" i="1" s="1"/>
  <c r="K346" i="1" s="1"/>
  <c r="K345" i="1" s="1"/>
  <c r="K344" i="1" s="1"/>
  <c r="J348" i="1"/>
  <c r="J347" i="1" s="1"/>
  <c r="J346" i="1" s="1"/>
  <c r="J345" i="1" s="1"/>
  <c r="J344" i="1" s="1"/>
  <c r="K341" i="1"/>
  <c r="K340" i="1" s="1"/>
  <c r="K339" i="1" s="1"/>
  <c r="J341" i="1"/>
  <c r="J340" i="1" s="1"/>
  <c r="J339" i="1" s="1"/>
  <c r="K335" i="1"/>
  <c r="K334" i="1" s="1"/>
  <c r="K333" i="1" s="1"/>
  <c r="J335" i="1"/>
  <c r="J334" i="1" s="1"/>
  <c r="J333" i="1" s="1"/>
  <c r="K331" i="1"/>
  <c r="K330" i="1" s="1"/>
  <c r="K329" i="1" s="1"/>
  <c r="K328" i="1" s="1"/>
  <c r="J331" i="1"/>
  <c r="J330" i="1" s="1"/>
  <c r="J329" i="1" s="1"/>
  <c r="J328" i="1" s="1"/>
  <c r="K325" i="1"/>
  <c r="K324" i="1" s="1"/>
  <c r="K323" i="1" s="1"/>
  <c r="K322" i="1" s="1"/>
  <c r="J325" i="1"/>
  <c r="J324" i="1" s="1"/>
  <c r="J323" i="1" s="1"/>
  <c r="J322" i="1" s="1"/>
  <c r="K320" i="1"/>
  <c r="J320" i="1"/>
  <c r="K318" i="1"/>
  <c r="J318" i="1"/>
  <c r="K316" i="1"/>
  <c r="J316" i="1"/>
  <c r="K310" i="1"/>
  <c r="J310" i="1"/>
  <c r="K308" i="1"/>
  <c r="J308" i="1"/>
  <c r="K301" i="1"/>
  <c r="K300" i="1" s="1"/>
  <c r="K299" i="1" s="1"/>
  <c r="J301" i="1"/>
  <c r="J300" i="1" s="1"/>
  <c r="J299" i="1" s="1"/>
  <c r="K297" i="1"/>
  <c r="K296" i="1" s="1"/>
  <c r="K295" i="1" s="1"/>
  <c r="J297" i="1"/>
  <c r="J296" i="1" s="1"/>
  <c r="J295" i="1" s="1"/>
  <c r="K291" i="1"/>
  <c r="K290" i="1" s="1"/>
  <c r="K289" i="1" s="1"/>
  <c r="J291" i="1"/>
  <c r="J290" i="1" s="1"/>
  <c r="J289" i="1" s="1"/>
  <c r="K287" i="1"/>
  <c r="J287" i="1"/>
  <c r="K285" i="1"/>
  <c r="J285" i="1"/>
  <c r="K283" i="1"/>
  <c r="J283" i="1"/>
  <c r="K278" i="1"/>
  <c r="K277" i="1" s="1"/>
  <c r="K276" i="1" s="1"/>
  <c r="K275" i="1" s="1"/>
  <c r="J278" i="1"/>
  <c r="J277" i="1" s="1"/>
  <c r="J276" i="1" s="1"/>
  <c r="J275" i="1" s="1"/>
  <c r="K272" i="1"/>
  <c r="K271" i="1" s="1"/>
  <c r="K270" i="1" s="1"/>
  <c r="K269" i="1" s="1"/>
  <c r="K268" i="1" s="1"/>
  <c r="J272" i="1"/>
  <c r="J271" i="1" s="1"/>
  <c r="J270" i="1" s="1"/>
  <c r="J269" i="1" s="1"/>
  <c r="J268" i="1" s="1"/>
  <c r="K235" i="1"/>
  <c r="J235" i="1"/>
  <c r="K220" i="1"/>
  <c r="J220" i="1"/>
  <c r="K216" i="1"/>
  <c r="J216" i="1"/>
  <c r="K211" i="1"/>
  <c r="K210" i="1" s="1"/>
  <c r="J211" i="1"/>
  <c r="J210" i="1" s="1"/>
  <c r="K204" i="1"/>
  <c r="K203" i="1" s="1"/>
  <c r="J204" i="1"/>
  <c r="J203" i="1" s="1"/>
  <c r="J196" i="1"/>
  <c r="J195" i="1" s="1"/>
  <c r="K196" i="1"/>
  <c r="K195" i="1" s="1"/>
  <c r="K193" i="1"/>
  <c r="J193" i="1"/>
  <c r="K188" i="1"/>
  <c r="J188" i="1"/>
  <c r="K183" i="1"/>
  <c r="K182" i="1" s="1"/>
  <c r="K181" i="1" s="1"/>
  <c r="J183" i="1"/>
  <c r="J182" i="1" s="1"/>
  <c r="J181" i="1" s="1"/>
  <c r="K164" i="1"/>
  <c r="K163" i="1" s="1"/>
  <c r="J164" i="1"/>
  <c r="J163" i="1" s="1"/>
  <c r="K145" i="1"/>
  <c r="K144" i="1" s="1"/>
  <c r="J145" i="1"/>
  <c r="J144" i="1" s="1"/>
  <c r="K138" i="1"/>
  <c r="K137" i="1" s="1"/>
  <c r="K136" i="1" s="1"/>
  <c r="K135" i="1" s="1"/>
  <c r="J138" i="1"/>
  <c r="J137" i="1" s="1"/>
  <c r="J136" i="1" s="1"/>
  <c r="J135" i="1" s="1"/>
  <c r="K129" i="1"/>
  <c r="K128" i="1" s="1"/>
  <c r="K127" i="1" s="1"/>
  <c r="J129" i="1"/>
  <c r="J128" i="1" s="1"/>
  <c r="J127" i="1" s="1"/>
  <c r="K121" i="1"/>
  <c r="K120" i="1" s="1"/>
  <c r="K119" i="1" s="1"/>
  <c r="J121" i="1"/>
  <c r="J120" i="1" s="1"/>
  <c r="J119" i="1" s="1"/>
  <c r="K106" i="1"/>
  <c r="J106" i="1"/>
  <c r="K104" i="1"/>
  <c r="K103" i="1" s="1"/>
  <c r="K102" i="1" s="1"/>
  <c r="J104" i="1"/>
  <c r="J103" i="1" s="1"/>
  <c r="J102" i="1" s="1"/>
  <c r="K100" i="1"/>
  <c r="K99" i="1" s="1"/>
  <c r="K98" i="1" s="1"/>
  <c r="J100" i="1"/>
  <c r="J99" i="1" s="1"/>
  <c r="J98" i="1" s="1"/>
  <c r="K94" i="1"/>
  <c r="J94" i="1"/>
  <c r="K92" i="1"/>
  <c r="J92" i="1"/>
  <c r="K91" i="1"/>
  <c r="J91" i="1"/>
  <c r="K89" i="1"/>
  <c r="J89" i="1"/>
  <c r="K84" i="1"/>
  <c r="K83" i="1" s="1"/>
  <c r="K82" i="1" s="1"/>
  <c r="K81" i="1" s="1"/>
  <c r="J84" i="1"/>
  <c r="J83" i="1" s="1"/>
  <c r="J82" i="1" s="1"/>
  <c r="J81" i="1" s="1"/>
  <c r="K78" i="1"/>
  <c r="K77" i="1" s="1"/>
  <c r="K76" i="1" s="1"/>
  <c r="J78" i="1"/>
  <c r="J77" i="1" s="1"/>
  <c r="J76" i="1" s="1"/>
  <c r="K72" i="1"/>
  <c r="K71" i="1" s="1"/>
  <c r="J72" i="1"/>
  <c r="J71" i="1" s="1"/>
  <c r="K64" i="1"/>
  <c r="K63" i="1" s="1"/>
  <c r="J64" i="1"/>
  <c r="J63" i="1" s="1"/>
  <c r="K58" i="1"/>
  <c r="J58" i="1"/>
  <c r="K53" i="1"/>
  <c r="K52" i="1" s="1"/>
  <c r="K51" i="1" s="1"/>
  <c r="K50" i="1" s="1"/>
  <c r="J53" i="1"/>
  <c r="J52" i="1" s="1"/>
  <c r="J51" i="1" s="1"/>
  <c r="J50" i="1" s="1"/>
  <c r="K41" i="1"/>
  <c r="K40" i="1" s="1"/>
  <c r="K39" i="1" s="1"/>
  <c r="K38" i="1" s="1"/>
  <c r="J41" i="1"/>
  <c r="J40" i="1" s="1"/>
  <c r="J39" i="1" s="1"/>
  <c r="J38" i="1" s="1"/>
  <c r="K30" i="1"/>
  <c r="K29" i="1" s="1"/>
  <c r="J30" i="1"/>
  <c r="J29" i="1" s="1"/>
  <c r="K27" i="1"/>
  <c r="K26" i="1" s="1"/>
  <c r="J27" i="1"/>
  <c r="J26" i="1" s="1"/>
  <c r="K23" i="1"/>
  <c r="K22" i="1" s="1"/>
  <c r="K21" i="1" s="1"/>
  <c r="J23" i="1"/>
  <c r="J22" i="1" s="1"/>
  <c r="J21" i="1" s="1"/>
  <c r="K16" i="1"/>
  <c r="K15" i="1" s="1"/>
  <c r="K14" i="1" s="1"/>
  <c r="K13" i="1" s="1"/>
  <c r="J16" i="1"/>
  <c r="J15" i="1" s="1"/>
  <c r="J14" i="1" s="1"/>
  <c r="J13" i="1" s="1"/>
  <c r="K11" i="1"/>
  <c r="K10" i="1" s="1"/>
  <c r="K9" i="1" s="1"/>
  <c r="K8" i="1" s="1"/>
  <c r="J11" i="1"/>
  <c r="J10" i="1" s="1"/>
  <c r="J9" i="1" s="1"/>
  <c r="J8" i="1" s="1"/>
  <c r="I235" i="1"/>
  <c r="I297" i="1"/>
  <c r="I296" i="1" s="1"/>
  <c r="I295" i="1" s="1"/>
  <c r="I164" i="1"/>
  <c r="I163" i="1" s="1"/>
  <c r="I301" i="1"/>
  <c r="I300" i="1" s="1"/>
  <c r="I299" i="1" s="1"/>
  <c r="I291" i="1"/>
  <c r="I290" i="1" s="1"/>
  <c r="I289" i="1" s="1"/>
  <c r="I203" i="1"/>
  <c r="I138" i="1"/>
  <c r="I137" i="1" s="1"/>
  <c r="I136" i="1" s="1"/>
  <c r="I135" i="1" s="1"/>
  <c r="I104" i="1"/>
  <c r="I103" i="1" s="1"/>
  <c r="I102" i="1" s="1"/>
  <c r="I78" i="1"/>
  <c r="I77" i="1" s="1"/>
  <c r="I76" i="1" s="1"/>
  <c r="I318" i="1"/>
  <c r="I106" i="1"/>
  <c r="I193" i="1"/>
  <c r="I196" i="1"/>
  <c r="I195" i="1" s="1"/>
  <c r="I11" i="1"/>
  <c r="I10" i="1" s="1"/>
  <c r="I9" i="1" s="1"/>
  <c r="I8" i="1" s="1"/>
  <c r="I16" i="1"/>
  <c r="I15" i="1" s="1"/>
  <c r="I14" i="1" s="1"/>
  <c r="I13" i="1" s="1"/>
  <c r="I23" i="1"/>
  <c r="I22" i="1" s="1"/>
  <c r="I21" i="1" s="1"/>
  <c r="I27" i="1"/>
  <c r="I26" i="1" s="1"/>
  <c r="I30" i="1"/>
  <c r="I29" i="1" s="1"/>
  <c r="I41" i="1"/>
  <c r="I40" i="1" s="1"/>
  <c r="I39" i="1" s="1"/>
  <c r="I38" i="1" s="1"/>
  <c r="I53" i="1"/>
  <c r="I52" i="1" s="1"/>
  <c r="I51" i="1" s="1"/>
  <c r="I50" i="1" s="1"/>
  <c r="I58" i="1"/>
  <c r="I64" i="1"/>
  <c r="I63" i="1" s="1"/>
  <c r="I72" i="1"/>
  <c r="I71" i="1" s="1"/>
  <c r="I121" i="1"/>
  <c r="I120" i="1" s="1"/>
  <c r="I119" i="1" s="1"/>
  <c r="I84" i="1"/>
  <c r="I83" i="1" s="1"/>
  <c r="I308" i="1"/>
  <c r="I310" i="1"/>
  <c r="I316" i="1"/>
  <c r="I320" i="1"/>
  <c r="I341" i="1"/>
  <c r="I340" i="1" s="1"/>
  <c r="I339" i="1" s="1"/>
  <c r="I94" i="1"/>
  <c r="I129" i="1"/>
  <c r="I128" i="1" s="1"/>
  <c r="I127" i="1" s="1"/>
  <c r="I91" i="1"/>
  <c r="I92" i="1"/>
  <c r="I220" i="1"/>
  <c r="I365" i="1"/>
  <c r="I360" i="1"/>
  <c r="I359" i="1" s="1"/>
  <c r="I358" i="1" s="1"/>
  <c r="I357" i="1" s="1"/>
  <c r="I354" i="1"/>
  <c r="I353" i="1" s="1"/>
  <c r="I352" i="1" s="1"/>
  <c r="I351" i="1" s="1"/>
  <c r="I348" i="1"/>
  <c r="I347" i="1" s="1"/>
  <c r="I346" i="1" s="1"/>
  <c r="I345" i="1" s="1"/>
  <c r="I344" i="1" s="1"/>
  <c r="I331" i="1"/>
  <c r="I330" i="1" s="1"/>
  <c r="I329" i="1" s="1"/>
  <c r="I328" i="1" s="1"/>
  <c r="I335" i="1"/>
  <c r="I334" i="1" s="1"/>
  <c r="I333" i="1" s="1"/>
  <c r="I324" i="1"/>
  <c r="I323" i="1" s="1"/>
  <c r="I322" i="1" s="1"/>
  <c r="I283" i="1"/>
  <c r="I285" i="1"/>
  <c r="I287" i="1"/>
  <c r="I278" i="1"/>
  <c r="I277" i="1" s="1"/>
  <c r="I276" i="1" s="1"/>
  <c r="I275" i="1" s="1"/>
  <c r="I272" i="1"/>
  <c r="I271" i="1" s="1"/>
  <c r="I270" i="1" s="1"/>
  <c r="I269" i="1" s="1"/>
  <c r="I268" i="1" s="1"/>
  <c r="I216" i="1"/>
  <c r="I211" i="1"/>
  <c r="I210" i="1" s="1"/>
  <c r="I183" i="1"/>
  <c r="I182" i="1" s="1"/>
  <c r="I181" i="1" s="1"/>
  <c r="I100" i="1"/>
  <c r="I99" i="1" s="1"/>
  <c r="I98" i="1" s="1"/>
  <c r="I89" i="1"/>
  <c r="K245" i="1"/>
  <c r="K244" i="1" s="1"/>
  <c r="I251" i="1"/>
  <c r="I250" i="1" s="1"/>
  <c r="J251" i="1"/>
  <c r="J250" i="1" s="1"/>
  <c r="K251" i="1"/>
  <c r="K250" i="1" s="1"/>
  <c r="I245" i="1"/>
  <c r="I244" i="1" s="1"/>
  <c r="K261" i="1"/>
  <c r="K260" i="1" s="1"/>
  <c r="K259" i="1" s="1"/>
  <c r="J261" i="1"/>
  <c r="J260" i="1" s="1"/>
  <c r="J259" i="1" s="1"/>
  <c r="J245" i="1"/>
  <c r="J244" i="1" s="1"/>
  <c r="I261" i="1"/>
  <c r="I260" i="1" s="1"/>
  <c r="I259" i="1" s="1"/>
  <c r="J118" i="1" l="1"/>
  <c r="K118" i="1"/>
  <c r="I145" i="1"/>
  <c r="I144" i="1" s="1"/>
  <c r="I143" i="1" s="1"/>
  <c r="I142" i="1" s="1"/>
  <c r="K307" i="1"/>
  <c r="K306" i="1" s="1"/>
  <c r="K305" i="1" s="1"/>
  <c r="I215" i="1"/>
  <c r="I214" i="1" s="1"/>
  <c r="I213" i="1" s="1"/>
  <c r="J307" i="1"/>
  <c r="J306" i="1" s="1"/>
  <c r="J305" i="1" s="1"/>
  <c r="K97" i="1"/>
  <c r="K187" i="1"/>
  <c r="K186" i="1" s="1"/>
  <c r="K185" i="1" s="1"/>
  <c r="K215" i="1"/>
  <c r="K214" i="1" s="1"/>
  <c r="K213" i="1" s="1"/>
  <c r="K282" i="1"/>
  <c r="K281" i="1" s="1"/>
  <c r="K280" i="1" s="1"/>
  <c r="J97" i="1"/>
  <c r="J215" i="1"/>
  <c r="J214" i="1" s="1"/>
  <c r="J213" i="1" s="1"/>
  <c r="J282" i="1"/>
  <c r="J281" i="1" s="1"/>
  <c r="J280" i="1" s="1"/>
  <c r="K350" i="1"/>
  <c r="J350" i="1"/>
  <c r="K57" i="1"/>
  <c r="K56" i="1" s="1"/>
  <c r="J57" i="1"/>
  <c r="J56" i="1" s="1"/>
  <c r="I57" i="1"/>
  <c r="I56" i="1" s="1"/>
  <c r="I364" i="1"/>
  <c r="I363" i="1" s="1"/>
  <c r="I234" i="1"/>
  <c r="K327" i="1"/>
  <c r="K202" i="1"/>
  <c r="K201" i="1" s="1"/>
  <c r="J327" i="1"/>
  <c r="I82" i="1"/>
  <c r="I81" i="1" s="1"/>
  <c r="K234" i="1"/>
  <c r="J87" i="1"/>
  <c r="J86" i="1" s="1"/>
  <c r="J80" i="1" s="1"/>
  <c r="J234" i="1"/>
  <c r="J202" i="1"/>
  <c r="J201" i="1" s="1"/>
  <c r="J162" i="1"/>
  <c r="J143" i="1"/>
  <c r="J142" i="1" s="1"/>
  <c r="K162" i="1"/>
  <c r="I307" i="1"/>
  <c r="I306" i="1" s="1"/>
  <c r="I305" i="1" s="1"/>
  <c r="K143" i="1"/>
  <c r="K142" i="1" s="1"/>
  <c r="K87" i="1"/>
  <c r="K86" i="1" s="1"/>
  <c r="K80" i="1" s="1"/>
  <c r="J187" i="1"/>
  <c r="J186" i="1" s="1"/>
  <c r="J185" i="1" s="1"/>
  <c r="I97" i="1"/>
  <c r="I282" i="1"/>
  <c r="I281" i="1" s="1"/>
  <c r="I280" i="1" s="1"/>
  <c r="J20" i="1"/>
  <c r="I62" i="1"/>
  <c r="I187" i="1"/>
  <c r="I186" i="1" s="1"/>
  <c r="I185" i="1" s="1"/>
  <c r="I202" i="1"/>
  <c r="I201" i="1" s="1"/>
  <c r="J62" i="1"/>
  <c r="J113" i="1"/>
  <c r="J112" i="1" s="1"/>
  <c r="I113" i="1"/>
  <c r="I112" i="1" s="1"/>
  <c r="I327" i="1"/>
  <c r="I162" i="1"/>
  <c r="K62" i="1"/>
  <c r="I87" i="1"/>
  <c r="I86" i="1" s="1"/>
  <c r="K20" i="1"/>
  <c r="I20" i="1"/>
  <c r="I350" i="1" l="1"/>
  <c r="K96" i="1"/>
  <c r="J274" i="1"/>
  <c r="K274" i="1"/>
  <c r="K55" i="1"/>
  <c r="K7" i="1" s="1"/>
  <c r="J55" i="1"/>
  <c r="J7" i="1" s="1"/>
  <c r="I55" i="1"/>
  <c r="I7" i="1" s="1"/>
  <c r="I80" i="1"/>
  <c r="J141" i="1"/>
  <c r="K141" i="1"/>
  <c r="J96" i="1"/>
  <c r="I274" i="1"/>
  <c r="I141" i="1"/>
  <c r="I96" i="1"/>
  <c r="I233" i="1" l="1"/>
  <c r="I232" i="1" s="1"/>
  <c r="I6" i="1" s="1"/>
  <c r="K233" i="1"/>
  <c r="K232" i="1" s="1"/>
  <c r="K6" i="1" s="1"/>
  <c r="J233" i="1"/>
  <c r="J232" i="1" s="1"/>
  <c r="J6" i="1" s="1"/>
</calcChain>
</file>

<file path=xl/sharedStrings.xml><?xml version="1.0" encoding="utf-8"?>
<sst xmlns="http://schemas.openxmlformats.org/spreadsheetml/2006/main" count="2404" uniqueCount="392">
  <si>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</si>
  <si>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</si>
  <si>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</si>
  <si>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</si>
  <si>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</si>
  <si>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</si>
  <si>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</si>
  <si>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</si>
  <si>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</si>
  <si>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</si>
  <si>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</si>
  <si>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78180</t>
  </si>
  <si>
    <t>05</t>
  </si>
  <si>
    <t>78190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</si>
  <si>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</si>
  <si>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</si>
  <si>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</si>
  <si>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</si>
  <si>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</si>
  <si>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</si>
  <si>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</si>
  <si>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</si>
  <si>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</si>
  <si>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</si>
  <si>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</si>
  <si>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</si>
  <si>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</si>
  <si>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005900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</si>
  <si>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</si>
  <si>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</si>
  <si>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</si>
  <si>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</si>
  <si>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</si>
  <si>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</si>
  <si>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</si>
  <si>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</si>
  <si>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</si>
  <si>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</si>
  <si>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</si>
  <si>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</si>
  <si>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</si>
  <si>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</si>
  <si>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</si>
  <si>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</si>
  <si>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</si>
  <si>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</si>
  <si>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</si>
  <si>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</si>
  <si>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</si>
  <si>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</si>
  <si>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</si>
  <si>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</si>
  <si>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</si>
  <si>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</si>
  <si>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</si>
  <si>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</si>
  <si>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</si>
  <si>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</si>
  <si>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</si>
  <si>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</si>
  <si>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</si>
  <si>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</si>
  <si>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</si>
  <si>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</si>
  <si>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</si>
  <si>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</si>
  <si>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</si>
  <si>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</si>
  <si>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</si>
  <si>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</si>
  <si>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</si>
  <si>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</si>
  <si>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</si>
  <si>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</si>
  <si>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</si>
  <si>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</si>
  <si>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</si>
  <si>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</si>
  <si>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</si>
  <si>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</si>
  <si>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</si>
  <si>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</si>
  <si>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</si>
  <si>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</si>
  <si>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</si>
  <si>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</si>
  <si>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</si>
  <si>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</si>
  <si>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</si>
  <si>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</si>
  <si>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</si>
  <si>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</si>
  <si>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</si>
  <si>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</si>
  <si>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</si>
  <si>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</si>
  <si>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</si>
  <si>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</si>
  <si>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</si>
  <si>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</si>
  <si>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</si>
  <si>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</si>
  <si>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</si>
  <si>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</si>
  <si>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</si>
  <si>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</si>
  <si>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</si>
  <si>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</si>
  <si>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</si>
  <si>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</si>
  <si>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</si>
  <si>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78050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</si>
  <si>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</si>
  <si>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</si>
  <si>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</si>
  <si>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0</t>
  </si>
  <si>
    <t>00</t>
  </si>
  <si>
    <t>00000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</si>
  <si>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</si>
  <si>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</si>
  <si>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</si>
  <si>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«Обеспечение реализации муниципальной программы»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</si>
  <si>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</si>
  <si>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</si>
  <si>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</si>
  <si>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</si>
  <si>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</si>
  <si>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</si>
  <si>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</si>
  <si>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</si>
  <si>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</si>
  <si>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</si>
  <si>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</si>
  <si>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</si>
  <si>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</si>
  <si>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</si>
  <si>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</si>
  <si>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</si>
  <si>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</si>
  <si>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</si>
  <si>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</si>
  <si>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</si>
  <si>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</si>
  <si>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Подпрограмма «Устойчивое развитие сельских территорий»</t>
  </si>
  <si>
    <t>Основное мероприятие «Развитие водоснабжение в сельской местности»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</si>
  <si>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</si>
  <si>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</si>
  <si>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</si>
  <si>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</si>
  <si>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</si>
  <si>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</si>
  <si>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</si>
  <si>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</si>
  <si>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</si>
  <si>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</si>
  <si>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</si>
  <si>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</si>
  <si>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</si>
  <si>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</si>
  <si>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</si>
  <si>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</si>
  <si>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</si>
  <si>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</si>
  <si>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</si>
  <si>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</si>
  <si>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6</t>
  </si>
  <si>
    <t>Основное мероприятие «Строительство и реконструкция общеобразовательных учреждений»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</si>
  <si>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</si>
  <si>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</si>
  <si>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</si>
  <si>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</si>
  <si>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 и реконструкция объектов  здравоохранения»</t>
  </si>
  <si>
    <t>Основное мероприятие «Строительство и реконструкция объектов здравоохранения»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</si>
  <si>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</si>
  <si>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</si>
  <si>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</si>
  <si>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</si>
  <si>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</si>
  <si>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</si>
  <si>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Основное мероприятие «Улучшение жилищных условий граждан, молодых семей и молодых специалистов в сельской местности»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</si>
  <si>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</si>
  <si>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</si>
  <si>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</si>
  <si>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</si>
  <si>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</si>
  <si>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</si>
  <si>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</si>
  <si>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Основное мероприятие «Выплата семьям опекунов на содержание подопечных детей»</t>
  </si>
  <si>
    <t>Основное мероприятие «Социальная поддержка ветеранов войны и труда»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</si>
  <si>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</si>
  <si>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</si>
  <si>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</si>
  <si>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</si>
  <si>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</si>
  <si>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</si>
  <si>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</si>
  <si>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Прочие межбюджетные транферты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</si>
  <si>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</si>
  <si>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</si>
  <si>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</si>
  <si>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Основное мероприятие «Организация повышения квалификации муниципальных служащих»</t>
  </si>
  <si>
    <t>Основное мероприятие «Развитие, информационное наполнение и технологическая поддержка официального сайта администрации района»</t>
  </si>
  <si>
    <t>Основное мероприятие «Мероприятия по профилактике правонарушений и охране общественного порядка»</t>
  </si>
  <si>
    <t>Основное мероприятие «Агитационные меры по профилактике распространению и злоупотреблению наркомании»</t>
  </si>
  <si>
    <t>81290</t>
  </si>
  <si>
    <t>Основное мероприятие«Ремонт автомобильных дорог общего пользования местного значения»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</si>
  <si>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</si>
  <si>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</si>
  <si>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недвижимого имущуества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недвижимого имущуества муниципальной собственности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</si>
  <si>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</si>
  <si>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</si>
  <si>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</si>
  <si>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</si>
  <si>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Процентные платежи по муниципальному долгу 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</si>
  <si>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</si>
  <si>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</si>
  <si>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</si>
  <si>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</si>
  <si>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</si>
  <si>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</si>
  <si>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</si>
  <si>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</si>
  <si>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</si>
  <si>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</si>
  <si>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78150</t>
  </si>
  <si>
    <t>Дополнительное образование детей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</si>
  <si>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</si>
  <si>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</si>
  <si>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</si>
  <si>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</si>
  <si>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Закупка товаров, работ и услуг для муниципальных нужд</t>
  </si>
  <si>
    <t>0000</t>
  </si>
  <si>
    <t>81300</t>
  </si>
  <si>
    <t>Подпрограмма «Развитие туризма»</t>
  </si>
  <si>
    <t>Основное мероприятие «Продвижение туристского поенциала Лискинского района на областном, межрегиональном и международном уровне»</t>
  </si>
  <si>
    <t>80100</t>
  </si>
  <si>
    <t>Основное мероприятие «Софинансирование приориететных социально-значимых расходов местных бюджетов»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</si>
  <si>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</si>
  <si>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</si>
  <si>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Подпрограмма  «Обеспечение эпизоотического и ветеринарносанитарного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</si>
  <si>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</si>
  <si>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25</t>
  </si>
  <si>
    <t>Э</t>
  </si>
  <si>
    <t>78800</t>
  </si>
  <si>
    <t>Другие вопросы в области культуры, кинематографии</t>
  </si>
  <si>
    <t>S8130</t>
  </si>
  <si>
    <t>S8320</t>
  </si>
  <si>
    <t>S8410</t>
  </si>
  <si>
    <t>L0270</t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</si>
  <si>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</si>
  <si>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(софинансирование)
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</si>
  <si>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Государственная программа Воронежской области "Доступная среда"</t>
  </si>
  <si>
    <t xml:space="preserve">Подпрограмма "Обеспечение условий доступности приоритетных объектов и услуг в приоритетных сферах жизнедеятельности инвалидов и других МГН"                             </t>
  </si>
  <si>
    <t>Основное мероприятие "Адаптация зданий приоритетных культурно-зрелищных, библиотечных и музейных учреждений и прилегающих к ним территорий для беспрепятственного доступа инвалидов и других МГН с учетом их особых потребностей и получения ими услуг"</t>
  </si>
  <si>
    <r>
      <rPr>
        <b/>
        <sz val="12"/>
        <rFont val="Times New Roman"/>
        <family val="1"/>
        <charset val="204"/>
      </rPr>
      <t xml:space="preserve">Развитие улично-дорожной сети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</si>
  <si>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«Повышение безопасности дорожного движения»</t>
  </si>
  <si>
    <t>L5190</t>
  </si>
  <si>
    <t>2019 год</t>
  </si>
  <si>
    <t>2020 год</t>
  </si>
  <si>
    <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</si>
  <si>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99</t>
  </si>
  <si>
    <t>51200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</si>
  <si>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</si>
  <si>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</si>
  <si>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</si>
  <si>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</si>
  <si>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</si>
  <si>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t>88690</t>
  </si>
  <si>
    <r>
      <rPr>
        <b/>
        <sz val="12"/>
        <color theme="1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</si>
  <si>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Субсидии для организации отдыха и оздоровления детей и молодежи
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</si>
  <si>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t>Основное мероприятие «Строительство и реконструкция внешкольных учреждений»</t>
  </si>
  <si>
    <t>70100</t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</si>
  <si>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</si>
  <si>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</si>
  <si>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</si>
  <si>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</si>
  <si>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</si>
  <si>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</si>
  <si>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</si>
  <si>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rFont val="Times New Roman"/>
        <family val="1"/>
        <charset val="204"/>
      </rPr>
      <t>Иные межбюджетные трансферты</t>
    </r>
    <r>
      <rPr>
        <sz val="12"/>
        <rFont val="Times New Roman"/>
        <family val="1"/>
        <charset val="204"/>
      </rPr>
      <t xml:space="preserve">  Межбюджетные трасферты</t>
    </r>
  </si>
  <si>
    <t>88040</t>
  </si>
  <si>
    <t>L5670</t>
  </si>
  <si>
    <t>L4970</t>
  </si>
  <si>
    <t>93</t>
  </si>
  <si>
    <t>82050</t>
  </si>
  <si>
    <t>Председатель Контрольно-счетной палаты Лискинского муниципального района и его заместители</t>
  </si>
  <si>
    <t xml:space="preserve">Контрольно-счетной палата Лискинского муниципального района </t>
  </si>
  <si>
    <t>9</t>
  </si>
  <si>
    <t>90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</si>
  <si>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</si>
  <si>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</si>
  <si>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</si>
  <si>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</si>
  <si>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S8300</t>
  </si>
  <si>
    <t>Основное мероприятие "Строительство и реконструкция детских дошкольных учреждений";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</si>
  <si>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классификации расходов бюджета Лискинского муниципального района на 2019 год и плановый период 2020 и 2021 годов</t>
  </si>
  <si>
    <t>2021 год</t>
  </si>
  <si>
    <t>Приложение № 7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2019 год и на плановый период 2020 и 2021 годов"  
  от  ___________________________2018г. № ______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</si>
  <si>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</si>
  <si>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</si>
  <si>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</si>
  <si>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</si>
  <si>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Осуществление полномочий по составлению (изменению) списков кандидатов в присяжные заседатели федеральных судов общей юрисдикции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</si>
  <si>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</si>
  <si>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обеспечениедеятельности председателя Контрольно-счетной палаты Лискинского муниципального района и его заместителей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</si>
  <si>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</si>
  <si>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</si>
  <si>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</si>
  <si>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</si>
  <si>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</si>
  <si>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</si>
  <si>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</si>
  <si>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</si>
  <si>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Мероприятия по профилактики правонарушений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</si>
  <si>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3"/>
        <color theme="1"/>
        <rFont val="Times New Roman"/>
        <family val="1"/>
        <charset val="204"/>
      </rPr>
      <t>Субвенции на осуществление отдельных государственных полномочий по организации деятельности по отлову и содержанию безнадзорных животных</t>
    </r>
    <r>
      <rPr>
        <sz val="13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</si>
  <si>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</si>
  <si>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</si>
  <si>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</si>
  <si>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</si>
  <si>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</si>
  <si>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областные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</si>
  <si>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</si>
  <si>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</si>
  <si>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</si>
  <si>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</t>
    </r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</si>
  <si>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</si>
  <si>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</si>
  <si>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 (софинансирование)</t>
    </r>
    <r>
      <rPr>
        <sz val="12"/>
        <color theme="1"/>
        <rFont val="Times New Roman"/>
        <family val="1"/>
        <charset val="204"/>
      </rPr>
      <t xml:space="preserve"> 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</si>
  <si>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недвижимого имущуества муниципальной собственности 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</si>
  <si>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</si>
  <si>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</si>
  <si>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</si>
  <si>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</si>
  <si>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</si>
  <si>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Субсидии на оздоровление детей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</si>
  <si>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Субсидии для организации отдыха и оздоровления детей и молодежи </t>
    </r>
    <r>
      <rPr>
        <sz val="12"/>
        <color theme="1"/>
        <rFont val="Times New Roman"/>
        <family val="1"/>
        <charset val="204"/>
      </rPr>
      <t xml:space="preserve">
Предоставление субсидий бюджетным, автономным учреждениям и иным некомерческим организациям (соф) </t>
    </r>
  </si>
  <si>
    <r>
      <rPr>
        <b/>
        <sz val="12"/>
        <color theme="1"/>
        <rFont val="Times New Roman"/>
        <family val="1"/>
        <charset val="204"/>
      </rPr>
      <t xml:space="preserve">Субсидии на оздоровление детей 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</si>
  <si>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Субсидии на оздоровление детей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</si>
  <si>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</si>
  <si>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</si>
  <si>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</si>
  <si>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</si>
  <si>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передачу полномочий по библиотекам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</si>
  <si>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</si>
  <si>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</si>
  <si>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</si>
  <si>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 Поддержка отрасли культуры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</si>
  <si>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 Поддержка отрасли культуры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</si>
  <si>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 Поддержка отрасли культуры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</si>
  <si>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</si>
  <si>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</si>
  <si>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</si>
  <si>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политике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</si>
  <si>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Воронежской области»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</si>
  <si>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</si>
  <si>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(фед)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</si>
  <si>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(обл)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</si>
  <si>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(соф)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</si>
  <si>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(фед)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</si>
  <si>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(обл)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</si>
  <si>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(соф)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</si>
  <si>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ветеранов труда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</si>
  <si>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Субвенции по расчету и предоставлению дотаций бюджетам городских, сельских поселений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</si>
  <si>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</si>
  <si>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</si>
  <si>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</si>
  <si>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</si>
  <si>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</si>
  <si>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недвижимого имущуества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недвижимого имущуества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</si>
  <si>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недвижимого имущуества муниципальной собственности 
</t>
    </r>
    <r>
      <rPr>
        <sz val="12"/>
        <color theme="1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</t>
    </r>
  </si>
  <si>
    <t>78390</t>
  </si>
  <si>
    <r>
      <rPr>
        <b/>
        <sz val="12"/>
        <color theme="1"/>
        <rFont val="Times New Roman"/>
        <family val="1"/>
        <charset val="204"/>
      </rPr>
      <t>Единая субвенция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прав, организации и осуществлению 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</si>
  <si>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Единая субвенция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прав, организации и осуществлению 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</si>
  <si>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</si>
  <si>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</si>
  <si>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</si>
  <si>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</si>
  <si>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r>
      <rPr>
        <b/>
        <sz val="12"/>
        <color theme="1"/>
        <rFont val="Times New Roman"/>
        <family val="1"/>
        <charset val="204"/>
      </rPr>
      <t xml:space="preserve">Субсидии на подготовку и проведение празднования памятных дат муниципальных образований 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</si>
  <si>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t>78380</t>
  </si>
  <si>
    <t>78940</t>
  </si>
  <si>
    <r>
      <rPr>
        <b/>
        <sz val="12"/>
        <color theme="1"/>
        <rFont val="Times New Roman"/>
        <family val="1"/>
        <charset val="204"/>
      </rPr>
      <t xml:space="preserve">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</si>
  <si>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Субвенции на формирование системы для организации обучения детей с ОВЗ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</si>
  <si>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t>78400</t>
  </si>
  <si>
    <r>
      <rPr>
        <b/>
        <sz val="12"/>
        <rFont val="Times New Roman"/>
        <family val="1"/>
        <charset val="204"/>
      </rPr>
      <t xml:space="preserve">Субсидии на обнспечение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(фед)</t>
    </r>
  </si>
  <si>
    <t>R4660</t>
  </si>
  <si>
    <r>
      <rPr>
        <b/>
        <sz val="12"/>
        <rFont val="Times New Roman"/>
        <family val="1"/>
        <charset val="204"/>
      </rPr>
      <t xml:space="preserve">Субсидии на обнспечение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</si>
  <si>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Субсидии на обнспечение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(соф)</t>
    </r>
  </si>
  <si>
    <t>78540</t>
  </si>
  <si>
    <r>
      <rPr>
        <b/>
        <sz val="12"/>
        <color theme="1"/>
        <rFont val="Times New Roman"/>
        <family val="1"/>
        <charset val="204"/>
      </rPr>
      <t xml:space="preserve">Единая субвенция для осуществления отдельных государственных полномочий по оказанию мер социальной поддержки семья, взявшим на воспитание детей-сирот и детей, оставшихся без попечения родителей 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</si>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</sst>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7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  <font>
      <b/>
      <sz val="13"/>
      <color rgb="FF6600CC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38">
    <xf numFmtId="0" fontId="0" fillId="0" borderId="0" xfId="0"/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0" xfId="0" applyFont="1"/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0" fillId="0" borderId="0" xfId="0" applyFont="1"/>
    <xf numFmtId="0" fontId="9" fillId="0" borderId="0" xfId="0" applyFont="1"/>
    <xf numFmtId="0" fontId="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/>
    <xf numFmtId="0" fontId="15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5" fillId="0" borderId="0" xfId="0" applyFont="1"/>
    <xf numFmtId="0" fontId="18" fillId="0" borderId="0" xfId="0" applyFont="1"/>
    <xf numFmtId="0" fontId="0" fillId="0" borderId="0" xfId="0" applyFont="1" applyAlignment="1">
      <alignment horizontal="center" vertical="center"/>
    </xf>
    <xf numFmtId="0" fontId="15" fillId="0" borderId="0" xfId="0" applyFont="1" applyBorder="1"/>
    <xf numFmtId="49" fontId="14" fillId="0" borderId="0" xfId="0" applyNumberFormat="1" applyFont="1" applyBorder="1" applyAlignment="1">
      <alignment horizontal="center" vertical="center"/>
    </xf>
    <xf numFmtId="49" fontId="14" fillId="0" borderId="0" xfId="0" applyNumberFormat="1" applyFont="1" applyBorder="1" applyAlignment="1">
      <alignment horizontal="center" vertical="center" wrapText="1"/>
    </xf>
    <xf numFmtId="0" fontId="25" fillId="0" borderId="0" xfId="0" applyFont="1" applyBorder="1"/>
    <xf numFmtId="49" fontId="8" fillId="0" borderId="0" xfId="0" applyNumberFormat="1" applyFont="1" applyBorder="1" applyAlignment="1">
      <alignment horizontal="center" vertical="center"/>
    </xf>
    <xf numFmtId="49" fontId="8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/>
    <xf numFmtId="0" fontId="0" fillId="0" borderId="0" xfId="0" applyFont="1" applyFill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2" fillId="0" borderId="0" xfId="0" applyFont="1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wrapText="1"/>
    </xf>
    <xf numFmtId="49" fontId="21" fillId="2" borderId="1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164" fontId="18" fillId="2" borderId="1" xfId="0" applyNumberFormat="1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left"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49" fontId="14" fillId="2" borderId="1" xfId="0" applyNumberFormat="1" applyFont="1" applyFill="1" applyBorder="1" applyAlignment="1">
      <alignment horizontal="center" vertical="center"/>
    </xf>
    <xf numFmtId="49" fontId="14" fillId="2" borderId="2" xfId="0" applyNumberFormat="1" applyFont="1" applyFill="1" applyBorder="1" applyAlignment="1">
      <alignment horizontal="center" vertical="center"/>
    </xf>
    <xf numFmtId="49" fontId="14" fillId="2" borderId="4" xfId="0" applyNumberFormat="1" applyFont="1" applyFill="1" applyBorder="1" applyAlignment="1">
      <alignment horizontal="center" vertical="center"/>
    </xf>
    <xf numFmtId="49" fontId="14" fillId="2" borderId="5" xfId="0" applyNumberFormat="1" applyFont="1" applyFill="1" applyBorder="1" applyAlignment="1">
      <alignment horizontal="center" vertical="center"/>
    </xf>
    <xf numFmtId="164" fontId="14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wrapText="1"/>
    </xf>
    <xf numFmtId="49" fontId="8" fillId="2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49" fontId="20" fillId="2" borderId="1" xfId="0" applyNumberFormat="1" applyFont="1" applyFill="1" applyBorder="1" applyAlignment="1">
      <alignment horizontal="center" vertical="center"/>
    </xf>
    <xf numFmtId="49" fontId="20" fillId="2" borderId="2" xfId="0" applyNumberFormat="1" applyFont="1" applyFill="1" applyBorder="1" applyAlignment="1">
      <alignment horizontal="center" vertical="center"/>
    </xf>
    <xf numFmtId="49" fontId="18" fillId="2" borderId="2" xfId="0" applyNumberFormat="1" applyFont="1" applyFill="1" applyBorder="1" applyAlignment="1">
      <alignment horizontal="center" vertical="center"/>
    </xf>
    <xf numFmtId="49" fontId="18" fillId="2" borderId="4" xfId="0" applyNumberFormat="1" applyFont="1" applyFill="1" applyBorder="1" applyAlignment="1">
      <alignment horizontal="center" vertical="center"/>
    </xf>
    <xf numFmtId="49" fontId="18" fillId="2" borderId="5" xfId="0" applyNumberFormat="1" applyFont="1" applyFill="1" applyBorder="1" applyAlignment="1">
      <alignment horizontal="center" vertical="center"/>
    </xf>
    <xf numFmtId="164" fontId="18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 wrapText="1"/>
    </xf>
    <xf numFmtId="49" fontId="18" fillId="2" borderId="2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/>
    </xf>
    <xf numFmtId="49" fontId="7" fillId="2" borderId="4" xfId="0" applyNumberFormat="1" applyFont="1" applyFill="1" applyBorder="1" applyAlignment="1">
      <alignment horizontal="center" vertical="center"/>
    </xf>
    <xf numFmtId="49" fontId="7" fillId="2" borderId="5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right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49" fontId="18" fillId="2" borderId="6" xfId="0" applyNumberFormat="1" applyFont="1" applyFill="1" applyBorder="1" applyAlignment="1">
      <alignment horizontal="center" vertical="center"/>
    </xf>
    <xf numFmtId="49" fontId="18" fillId="2" borderId="7" xfId="0" applyNumberFormat="1" applyFont="1" applyFill="1" applyBorder="1" applyAlignment="1">
      <alignment horizontal="center" vertical="center"/>
    </xf>
    <xf numFmtId="49" fontId="18" fillId="2" borderId="8" xfId="0" applyNumberFormat="1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 wrapText="1"/>
    </xf>
    <xf numFmtId="49" fontId="18" fillId="2" borderId="5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wrapText="1"/>
    </xf>
    <xf numFmtId="49" fontId="20" fillId="2" borderId="4" xfId="0" applyNumberFormat="1" applyFont="1" applyFill="1" applyBorder="1" applyAlignment="1">
      <alignment horizontal="center" vertical="center"/>
    </xf>
    <xf numFmtId="49" fontId="20" fillId="2" borderId="5" xfId="0" applyNumberFormat="1" applyFont="1" applyFill="1" applyBorder="1" applyAlignment="1">
      <alignment horizontal="center" vertical="center"/>
    </xf>
    <xf numFmtId="164" fontId="20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center" vertical="center"/>
    </xf>
    <xf numFmtId="0" fontId="18" fillId="2" borderId="5" xfId="0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vertical="top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4" fillId="2" borderId="4" xfId="0" applyNumberFormat="1" applyFont="1" applyFill="1" applyBorder="1" applyAlignment="1">
      <alignment horizontal="center" vertical="center" wrapText="1"/>
    </xf>
    <xf numFmtId="49" fontId="14" fillId="2" borderId="5" xfId="0" applyNumberFormat="1" applyFont="1" applyFill="1" applyBorder="1" applyAlignment="1">
      <alignment horizontal="center" vertical="center" wrapText="1"/>
    </xf>
    <xf numFmtId="49" fontId="20" fillId="2" borderId="2" xfId="0" applyNumberFormat="1" applyFont="1" applyFill="1" applyBorder="1" applyAlignment="1">
      <alignment horizontal="center" vertical="center" wrapText="1"/>
    </xf>
    <xf numFmtId="49" fontId="20" fillId="2" borderId="4" xfId="0" applyNumberFormat="1" applyFont="1" applyFill="1" applyBorder="1" applyAlignment="1">
      <alignment horizontal="center" vertical="center" wrapText="1"/>
    </xf>
    <xf numFmtId="49" fontId="20" fillId="2" borderId="5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49" fontId="18" fillId="2" borderId="6" xfId="0" applyNumberFormat="1" applyFont="1" applyFill="1" applyBorder="1" applyAlignment="1">
      <alignment horizontal="center" vertical="center" wrapText="1"/>
    </xf>
    <xf numFmtId="49" fontId="18" fillId="2" borderId="7" xfId="0" applyNumberFormat="1" applyFont="1" applyFill="1" applyBorder="1" applyAlignment="1">
      <alignment horizontal="center" vertical="center" wrapText="1"/>
    </xf>
    <xf numFmtId="49" fontId="18" fillId="2" borderId="8" xfId="0" applyNumberFormat="1" applyFont="1" applyFill="1" applyBorder="1" applyAlignment="1">
      <alignment horizontal="center" vertical="center" wrapText="1"/>
    </xf>
    <xf numFmtId="49" fontId="30" fillId="2" borderId="1" xfId="0" applyNumberFormat="1" applyFont="1" applyFill="1" applyBorder="1" applyAlignment="1">
      <alignment horizontal="center" vertical="center"/>
    </xf>
    <xf numFmtId="49" fontId="19" fillId="2" borderId="7" xfId="0" applyNumberFormat="1" applyFont="1" applyFill="1" applyBorder="1" applyAlignment="1">
      <alignment horizontal="center" vertical="center" wrapText="1"/>
    </xf>
    <xf numFmtId="49" fontId="19" fillId="2" borderId="8" xfId="0" applyNumberFormat="1" applyFont="1" applyFill="1" applyBorder="1" applyAlignment="1">
      <alignment horizontal="center" vertical="center" wrapText="1"/>
    </xf>
    <xf numFmtId="49" fontId="31" fillId="2" borderId="1" xfId="0" applyNumberFormat="1" applyFont="1" applyFill="1" applyBorder="1" applyAlignment="1">
      <alignment horizontal="center" vertical="center"/>
    </xf>
    <xf numFmtId="164" fontId="19" fillId="2" borderId="1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 wrapText="1"/>
    </xf>
    <xf numFmtId="49" fontId="30" fillId="2" borderId="7" xfId="0" applyNumberFormat="1" applyFont="1" applyFill="1" applyBorder="1" applyAlignment="1">
      <alignment horizontal="center" vertical="center" wrapText="1"/>
    </xf>
    <xf numFmtId="49" fontId="30" fillId="2" borderId="8" xfId="0" applyNumberFormat="1" applyFont="1" applyFill="1" applyBorder="1" applyAlignment="1">
      <alignment horizontal="center" vertical="center" wrapText="1"/>
    </xf>
    <xf numFmtId="164" fontId="30" fillId="2" borderId="1" xfId="0" applyNumberFormat="1" applyFont="1" applyFill="1" applyBorder="1" applyAlignment="1">
      <alignment horizontal="center" vertical="center"/>
    </xf>
    <xf numFmtId="0" fontId="29" fillId="2" borderId="1" xfId="0" applyFont="1" applyFill="1" applyBorder="1" applyAlignment="1">
      <alignment horizontal="left" vertical="center" wrapText="1"/>
    </xf>
    <xf numFmtId="49" fontId="29" fillId="2" borderId="1" xfId="0" applyNumberFormat="1" applyFont="1" applyFill="1" applyBorder="1" applyAlignment="1">
      <alignment horizontal="center" vertical="center"/>
    </xf>
    <xf numFmtId="49" fontId="29" fillId="2" borderId="2" xfId="0" applyNumberFormat="1" applyFont="1" applyFill="1" applyBorder="1" applyAlignment="1">
      <alignment horizontal="center" vertical="center"/>
    </xf>
    <xf numFmtId="49" fontId="29" fillId="2" borderId="6" xfId="0" applyNumberFormat="1" applyFont="1" applyFill="1" applyBorder="1" applyAlignment="1">
      <alignment horizontal="center" vertical="center"/>
    </xf>
    <xf numFmtId="49" fontId="29" fillId="2" borderId="7" xfId="0" applyNumberFormat="1" applyFont="1" applyFill="1" applyBorder="1" applyAlignment="1">
      <alignment horizontal="center" vertical="center"/>
    </xf>
    <xf numFmtId="49" fontId="29" fillId="2" borderId="8" xfId="0" applyNumberFormat="1" applyFont="1" applyFill="1" applyBorder="1" applyAlignment="1">
      <alignment horizontal="center" vertical="center"/>
    </xf>
    <xf numFmtId="49" fontId="29" fillId="2" borderId="5" xfId="0" applyNumberFormat="1" applyFont="1" applyFill="1" applyBorder="1" applyAlignment="1">
      <alignment horizontal="center" vertical="center"/>
    </xf>
    <xf numFmtId="164" fontId="29" fillId="2" borderId="1" xfId="0" applyNumberFormat="1" applyFont="1" applyFill="1" applyBorder="1" applyAlignment="1">
      <alignment horizontal="center" vertical="center"/>
    </xf>
    <xf numFmtId="49" fontId="7" fillId="2" borderId="6" xfId="0" applyNumberFormat="1" applyFont="1" applyFill="1" applyBorder="1" applyAlignment="1">
      <alignment horizontal="center" vertical="center"/>
    </xf>
    <xf numFmtId="49" fontId="7" fillId="2" borderId="7" xfId="0" applyNumberFormat="1" applyFont="1" applyFill="1" applyBorder="1" applyAlignment="1">
      <alignment horizontal="center" vertical="center"/>
    </xf>
    <xf numFmtId="49" fontId="7" fillId="2" borderId="8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27" fillId="2" borderId="2" xfId="0" applyFont="1" applyFill="1" applyBorder="1" applyAlignment="1">
      <alignment horizontal="left" vertical="center" wrapText="1"/>
    </xf>
    <xf numFmtId="49" fontId="14" fillId="2" borderId="6" xfId="0" applyNumberFormat="1" applyFont="1" applyFill="1" applyBorder="1" applyAlignment="1">
      <alignment horizontal="center" vertical="center"/>
    </xf>
    <xf numFmtId="49" fontId="14" fillId="2" borderId="7" xfId="0" applyNumberFormat="1" applyFont="1" applyFill="1" applyBorder="1" applyAlignment="1">
      <alignment horizontal="center" vertical="center"/>
    </xf>
    <xf numFmtId="49" fontId="14" fillId="2" borderId="8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49" fontId="14" fillId="2" borderId="6" xfId="0" applyNumberFormat="1" applyFont="1" applyFill="1" applyBorder="1" applyAlignment="1">
      <alignment horizontal="center" vertical="center" wrapText="1"/>
    </xf>
    <xf numFmtId="49" fontId="14" fillId="2" borderId="7" xfId="0" applyNumberFormat="1" applyFont="1" applyFill="1" applyBorder="1" applyAlignment="1">
      <alignment horizontal="center" vertical="center" wrapText="1"/>
    </xf>
    <xf numFmtId="49" fontId="14" fillId="2" borderId="8" xfId="0" applyNumberFormat="1" applyFont="1" applyFill="1" applyBorder="1" applyAlignment="1">
      <alignment horizontal="center" vertical="center" wrapText="1"/>
    </xf>
    <xf numFmtId="0" fontId="33" fillId="2" borderId="1" xfId="0" applyFont="1" applyFill="1" applyBorder="1" applyAlignment="1">
      <alignment horizontal="left" vertical="center" wrapText="1"/>
    </xf>
    <xf numFmtId="0" fontId="34" fillId="2" borderId="1" xfId="0" applyFont="1" applyFill="1" applyBorder="1" applyAlignment="1">
      <alignment horizontal="left" vertical="center" wrapText="1"/>
    </xf>
    <xf numFmtId="49" fontId="18" fillId="2" borderId="1" xfId="0" applyNumberFormat="1" applyFont="1" applyFill="1" applyBorder="1" applyAlignment="1">
      <alignment horizontal="center" vertical="center"/>
    </xf>
    <xf numFmtId="49" fontId="26" fillId="2" borderId="1" xfId="0" applyNumberFormat="1" applyFont="1" applyFill="1" applyBorder="1" applyAlignment="1">
      <alignment horizontal="center" vertical="center"/>
    </xf>
    <xf numFmtId="49" fontId="8" fillId="2" borderId="5" xfId="0" applyNumberFormat="1" applyFont="1" applyFill="1" applyBorder="1" applyAlignment="1">
      <alignment horizontal="center" vertical="center"/>
    </xf>
    <xf numFmtId="49" fontId="28" fillId="2" borderId="5" xfId="0" applyNumberFormat="1" applyFont="1" applyFill="1" applyBorder="1" applyAlignment="1">
      <alignment horizontal="center" vertical="center"/>
    </xf>
    <xf numFmtId="49" fontId="14" fillId="2" borderId="12" xfId="0" applyNumberFormat="1" applyFont="1" applyFill="1" applyBorder="1" applyAlignment="1">
      <alignment horizontal="center" vertical="center"/>
    </xf>
    <xf numFmtId="49" fontId="14" fillId="2" borderId="3" xfId="0" applyNumberFormat="1" applyFont="1" applyFill="1" applyBorder="1" applyAlignment="1">
      <alignment horizontal="center" vertical="center"/>
    </xf>
    <xf numFmtId="49" fontId="14" fillId="2" borderId="9" xfId="0" applyNumberFormat="1" applyFont="1" applyFill="1" applyBorder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 vertical="center"/>
    </xf>
    <xf numFmtId="49" fontId="7" fillId="2" borderId="6" xfId="0" applyNumberFormat="1" applyFont="1" applyFill="1" applyBorder="1" applyAlignment="1">
      <alignment horizontal="center" vertical="center" wrapText="1"/>
    </xf>
    <xf numFmtId="49" fontId="7" fillId="2" borderId="7" xfId="0" applyNumberFormat="1" applyFont="1" applyFill="1" applyBorder="1" applyAlignment="1">
      <alignment horizontal="center" vertical="center" wrapText="1"/>
    </xf>
    <xf numFmtId="49" fontId="7" fillId="2" borderId="8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top" wrapText="1"/>
    </xf>
    <xf numFmtId="49" fontId="8" fillId="2" borderId="2" xfId="0" applyNumberFormat="1" applyFont="1" applyFill="1" applyBorder="1" applyAlignment="1">
      <alignment horizontal="center" vertical="center"/>
    </xf>
    <xf numFmtId="49" fontId="8" fillId="2" borderId="2" xfId="0" applyNumberFormat="1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35" fillId="2" borderId="1" xfId="0" applyFont="1" applyFill="1" applyBorder="1" applyAlignment="1">
      <alignment horizontal="left" vertical="center" wrapText="1"/>
    </xf>
    <xf numFmtId="49" fontId="36" fillId="2" borderId="1" xfId="0" applyNumberFormat="1" applyFont="1" applyFill="1" applyBorder="1" applyAlignment="1">
      <alignment horizontal="center" vertical="center" wrapText="1"/>
    </xf>
    <xf numFmtId="49" fontId="36" fillId="2" borderId="4" xfId="0" applyNumberFormat="1" applyFont="1" applyFill="1" applyBorder="1" applyAlignment="1">
      <alignment horizontal="center" vertical="center" wrapText="1"/>
    </xf>
    <xf numFmtId="49" fontId="36" fillId="2" borderId="5" xfId="0" applyNumberFormat="1" applyFont="1" applyFill="1" applyBorder="1" applyAlignment="1">
      <alignment horizontal="center" vertical="center" wrapText="1"/>
    </xf>
    <xf numFmtId="49" fontId="36" fillId="2" borderId="5" xfId="0" applyNumberFormat="1" applyFont="1" applyFill="1" applyBorder="1" applyAlignment="1">
      <alignment horizontal="center" vertical="center"/>
    </xf>
    <xf numFmtId="164" fontId="36" fillId="2" borderId="1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 wrapText="1"/>
    </xf>
    <xf numFmtId="49" fontId="30" fillId="2" borderId="4" xfId="0" applyNumberFormat="1" applyFont="1" applyFill="1" applyBorder="1" applyAlignment="1">
      <alignment horizontal="center" vertical="center" wrapText="1"/>
    </xf>
    <xf numFmtId="49" fontId="30" fillId="2" borderId="5" xfId="0" applyNumberFormat="1" applyFont="1" applyFill="1" applyBorder="1" applyAlignment="1">
      <alignment horizontal="center" vertical="center" wrapText="1"/>
    </xf>
    <xf numFmtId="49" fontId="30" fillId="2" borderId="5" xfId="0" applyNumberFormat="1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/>
    </xf>
    <xf numFmtId="49" fontId="16" fillId="2" borderId="2" xfId="0" applyNumberFormat="1" applyFont="1" applyFill="1" applyBorder="1" applyAlignment="1">
      <alignment horizontal="center" vertical="center"/>
    </xf>
    <xf numFmtId="49" fontId="16" fillId="2" borderId="5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/>
    </xf>
    <xf numFmtId="49" fontId="18" fillId="2" borderId="4" xfId="0" applyNumberFormat="1" applyFont="1" applyFill="1" applyBorder="1" applyAlignment="1">
      <alignment horizontal="center" vertical="center" wrapText="1"/>
    </xf>
    <xf numFmtId="49" fontId="19" fillId="2" borderId="1" xfId="0" applyNumberFormat="1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left" vertical="center"/>
    </xf>
    <xf numFmtId="49" fontId="2" fillId="2" borderId="5" xfId="0" applyNumberFormat="1" applyFont="1" applyFill="1" applyBorder="1" applyAlignment="1">
      <alignment horizontal="center" vertical="center"/>
    </xf>
    <xf numFmtId="49" fontId="16" fillId="2" borderId="4" xfId="0" applyNumberFormat="1" applyFont="1" applyFill="1" applyBorder="1" applyAlignment="1">
      <alignment horizontal="center" vertical="center"/>
    </xf>
    <xf numFmtId="49" fontId="9" fillId="2" borderId="10" xfId="0" applyNumberFormat="1" applyFont="1" applyFill="1" applyBorder="1" applyAlignment="1">
      <alignment horizontal="center" vertical="center"/>
    </xf>
    <xf numFmtId="49" fontId="9" fillId="2" borderId="0" xfId="0" applyNumberFormat="1" applyFont="1" applyFill="1" applyBorder="1" applyAlignment="1">
      <alignment horizontal="center" vertical="center"/>
    </xf>
    <xf numFmtId="49" fontId="9" fillId="2" borderId="11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9" fillId="2" borderId="6" xfId="0" applyNumberFormat="1" applyFont="1" applyFill="1" applyBorder="1" applyAlignment="1">
      <alignment horizontal="center" vertical="center"/>
    </xf>
    <xf numFmtId="49" fontId="9" fillId="2" borderId="7" xfId="0" applyNumberFormat="1" applyFont="1" applyFill="1" applyBorder="1" applyAlignment="1">
      <alignment horizontal="center" vertical="center"/>
    </xf>
    <xf numFmtId="49" fontId="9" fillId="2" borderId="8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49" fontId="9" fillId="2" borderId="6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/>
    </xf>
    <xf numFmtId="49" fontId="8" fillId="2" borderId="4" xfId="0" applyNumberFormat="1" applyFont="1" applyFill="1" applyBorder="1" applyAlignment="1">
      <alignment horizontal="center" vertical="center"/>
    </xf>
    <xf numFmtId="49" fontId="8" fillId="2" borderId="5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right" vertical="center" wrapText="1"/>
    </xf>
    <xf numFmtId="0" fontId="6" fillId="0" borderId="0" xfId="0" applyFont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/>
    </xf>
    <xf numFmtId="49" fontId="9" fillId="2" borderId="2" xfId="0" applyNumberFormat="1" applyFont="1" applyFill="1" applyBorder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9" fillId="2" borderId="5" xfId="0" applyNumberFormat="1" applyFont="1" applyFill="1" applyBorder="1" applyAlignment="1">
      <alignment horizontal="center" vertical="center"/>
    </xf>
    <xf numFmtId="49" fontId="8" fillId="2" borderId="2" xfId="0" applyNumberFormat="1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49" fontId="8" fillId="2" borderId="5" xfId="0" applyNumberFormat="1" applyFont="1" applyFill="1" applyBorder="1" applyAlignment="1">
      <alignment horizontal="center" vertical="center" wrapText="1"/>
    </xf>
    <xf numFmtId="49" fontId="8" fillId="2" borderId="6" xfId="0" applyNumberFormat="1" applyFont="1" applyFill="1" applyBorder="1" applyAlignment="1">
      <alignment horizontal="center" vertical="center"/>
    </xf>
    <xf numFmtId="49" fontId="8" fillId="2" borderId="7" xfId="0" applyNumberFormat="1" applyFont="1" applyFill="1" applyBorder="1" applyAlignment="1">
      <alignment horizontal="center" vertical="center"/>
    </xf>
    <xf numFmtId="49" fontId="8" fillId="2" borderId="8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8000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68"/>
  <sheetViews>
    <sheetView tabSelected="1" zoomScale="80" zoomScaleNormal="80" workbookViewId="0">
      <selection activeCell="P6" sqref="P6"/>
    </sheetView>
  </sheetViews>
  <sheetFormatPr defaultRowHeight="14.4" x14ac:dyDescent="0.3"/>
  <cols>
    <col min="1" max="1" width="89" style="3" customWidth="1"/>
    <col min="2" max="3" width="9.109375" style="20"/>
    <col min="4" max="4" width="4.6640625" style="20" customWidth="1"/>
    <col min="5" max="5" width="4.44140625" style="20" customWidth="1"/>
    <col min="6" max="6" width="5" style="28" customWidth="1"/>
    <col min="7" max="7" width="9.109375" style="20" customWidth="1"/>
    <col min="8" max="8" width="9.109375" style="20"/>
    <col min="9" max="11" width="19.88671875" style="20" customWidth="1"/>
  </cols>
  <sheetData>
    <row r="1" spans="1:12" s="1" customFormat="1" ht="147" customHeight="1" x14ac:dyDescent="0.3">
      <c r="A1" s="221" t="s">
        <v>297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32"/>
    </row>
    <row r="2" spans="1:12" ht="88.5" customHeight="1" x14ac:dyDescent="0.3">
      <c r="A2" s="222" t="s">
        <v>295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</row>
    <row r="3" spans="1:12" s="1" customFormat="1" ht="50.25" customHeight="1" x14ac:dyDescent="0.3">
      <c r="A3" s="29"/>
      <c r="B3" s="29"/>
      <c r="C3" s="29"/>
      <c r="D3" s="30"/>
      <c r="E3" s="30"/>
      <c r="F3" s="30"/>
      <c r="G3" s="30"/>
      <c r="H3" s="30"/>
      <c r="I3" s="30"/>
      <c r="J3" s="29"/>
      <c r="K3" s="31" t="s">
        <v>51</v>
      </c>
    </row>
    <row r="4" spans="1:12" s="2" customFormat="1" ht="17.399999999999999" x14ac:dyDescent="0.3">
      <c r="A4" s="33" t="s">
        <v>0</v>
      </c>
      <c r="B4" s="34" t="s">
        <v>50</v>
      </c>
      <c r="C4" s="34" t="s">
        <v>52</v>
      </c>
      <c r="D4" s="215" t="s">
        <v>48</v>
      </c>
      <c r="E4" s="216"/>
      <c r="F4" s="216"/>
      <c r="G4" s="217"/>
      <c r="H4" s="34" t="s">
        <v>49</v>
      </c>
      <c r="I4" s="35" t="s">
        <v>257</v>
      </c>
      <c r="J4" s="35" t="s">
        <v>258</v>
      </c>
      <c r="K4" s="35" t="s">
        <v>296</v>
      </c>
    </row>
    <row r="5" spans="1:12" s="6" customFormat="1" ht="15.6" x14ac:dyDescent="0.3">
      <c r="A5" s="36">
        <v>1</v>
      </c>
      <c r="B5" s="37">
        <v>2</v>
      </c>
      <c r="C5" s="37">
        <v>3</v>
      </c>
      <c r="D5" s="212" t="s">
        <v>33</v>
      </c>
      <c r="E5" s="213"/>
      <c r="F5" s="213"/>
      <c r="G5" s="214"/>
      <c r="H5" s="37">
        <v>5</v>
      </c>
      <c r="I5" s="36">
        <v>6</v>
      </c>
      <c r="J5" s="36">
        <v>7</v>
      </c>
      <c r="K5" s="36">
        <v>8</v>
      </c>
    </row>
    <row r="6" spans="1:12" s="5" customFormat="1" ht="20.399999999999999" x14ac:dyDescent="0.3">
      <c r="A6" s="38" t="s">
        <v>53</v>
      </c>
      <c r="B6" s="39"/>
      <c r="C6" s="39"/>
      <c r="D6" s="40"/>
      <c r="E6" s="41"/>
      <c r="F6" s="41"/>
      <c r="G6" s="42"/>
      <c r="H6" s="39"/>
      <c r="I6" s="43">
        <f>SUM(I7+I80+I96+I135+I141+I232+I268+I274+I327+I344+I350)</f>
        <v>1668571.5</v>
      </c>
      <c r="J6" s="43">
        <f>SUM(J7+J80+J96+J135+J141+J232+J268+J274+J327+J344+J350)</f>
        <v>1678285.1999999997</v>
      </c>
      <c r="K6" s="43">
        <f>SUM(K7+K80+K96+K135+K141+K232+K268+K274+K327+K344+K350)</f>
        <v>1746003.2000000002</v>
      </c>
    </row>
    <row r="7" spans="1:12" s="10" customFormat="1" ht="17.399999999999999" x14ac:dyDescent="0.3">
      <c r="A7" s="44" t="s">
        <v>64</v>
      </c>
      <c r="B7" s="45" t="s">
        <v>1</v>
      </c>
      <c r="C7" s="45"/>
      <c r="D7" s="46"/>
      <c r="E7" s="47"/>
      <c r="F7" s="47"/>
      <c r="G7" s="48"/>
      <c r="H7" s="45"/>
      <c r="I7" s="49">
        <f>SUM(I8+I13+I20+I34+I38+I50+I55)</f>
        <v>146435.79999999999</v>
      </c>
      <c r="J7" s="49">
        <f t="shared" ref="J7:K7" si="0">SUM(J8+J13+J20+J34+J38+J50+J55)</f>
        <v>145662.29999999999</v>
      </c>
      <c r="K7" s="49">
        <f t="shared" si="0"/>
        <v>149314.6</v>
      </c>
    </row>
    <row r="8" spans="1:12" s="2" customFormat="1" ht="34.799999999999997" x14ac:dyDescent="0.3">
      <c r="A8" s="50" t="s">
        <v>65</v>
      </c>
      <c r="B8" s="51" t="s">
        <v>1</v>
      </c>
      <c r="C8" s="51" t="s">
        <v>5</v>
      </c>
      <c r="D8" s="52"/>
      <c r="E8" s="53"/>
      <c r="F8" s="53"/>
      <c r="G8" s="54"/>
      <c r="H8" s="55"/>
      <c r="I8" s="56">
        <f t="shared" ref="I8:K11" si="1">SUM(I9)</f>
        <v>3081</v>
      </c>
      <c r="J8" s="56">
        <f t="shared" si="1"/>
        <v>3198</v>
      </c>
      <c r="K8" s="56">
        <f t="shared" si="1"/>
        <v>3325</v>
      </c>
    </row>
    <row r="9" spans="1:12" s="7" customFormat="1" ht="50.4" x14ac:dyDescent="0.3">
      <c r="A9" s="57" t="s">
        <v>112</v>
      </c>
      <c r="B9" s="58" t="s">
        <v>1</v>
      </c>
      <c r="C9" s="59" t="s">
        <v>5</v>
      </c>
      <c r="D9" s="60" t="s">
        <v>44</v>
      </c>
      <c r="E9" s="61" t="s">
        <v>115</v>
      </c>
      <c r="F9" s="61" t="s">
        <v>116</v>
      </c>
      <c r="G9" s="62" t="s">
        <v>117</v>
      </c>
      <c r="H9" s="58"/>
      <c r="I9" s="63">
        <f t="shared" si="1"/>
        <v>3081</v>
      </c>
      <c r="J9" s="63">
        <f t="shared" si="1"/>
        <v>3198</v>
      </c>
      <c r="K9" s="63">
        <f t="shared" si="1"/>
        <v>3325</v>
      </c>
    </row>
    <row r="10" spans="1:12" s="7" customFormat="1" ht="33.6" x14ac:dyDescent="0.3">
      <c r="A10" s="57" t="s">
        <v>113</v>
      </c>
      <c r="B10" s="58" t="s">
        <v>1</v>
      </c>
      <c r="C10" s="59" t="s">
        <v>5</v>
      </c>
      <c r="D10" s="60" t="s">
        <v>44</v>
      </c>
      <c r="E10" s="61" t="s">
        <v>32</v>
      </c>
      <c r="F10" s="61" t="s">
        <v>116</v>
      </c>
      <c r="G10" s="62" t="s">
        <v>117</v>
      </c>
      <c r="H10" s="58"/>
      <c r="I10" s="63">
        <f t="shared" si="1"/>
        <v>3081</v>
      </c>
      <c r="J10" s="63">
        <f t="shared" si="1"/>
        <v>3198</v>
      </c>
      <c r="K10" s="63">
        <f t="shared" si="1"/>
        <v>3325</v>
      </c>
    </row>
    <row r="11" spans="1:12" s="7" customFormat="1" ht="33.6" x14ac:dyDescent="0.3">
      <c r="A11" s="64" t="s">
        <v>114</v>
      </c>
      <c r="B11" s="58" t="s">
        <v>1</v>
      </c>
      <c r="C11" s="59" t="s">
        <v>5</v>
      </c>
      <c r="D11" s="65" t="s">
        <v>44</v>
      </c>
      <c r="E11" s="66" t="s">
        <v>32</v>
      </c>
      <c r="F11" s="66" t="s">
        <v>1</v>
      </c>
      <c r="G11" s="67" t="s">
        <v>117</v>
      </c>
      <c r="H11" s="58"/>
      <c r="I11" s="63">
        <f>SUM(I12)</f>
        <v>3081</v>
      </c>
      <c r="J11" s="63">
        <f t="shared" si="1"/>
        <v>3198</v>
      </c>
      <c r="K11" s="63">
        <f t="shared" si="1"/>
        <v>3325</v>
      </c>
    </row>
    <row r="12" spans="1:12" s="14" customFormat="1" ht="62.4" x14ac:dyDescent="0.3">
      <c r="A12" s="68" t="s">
        <v>298</v>
      </c>
      <c r="B12" s="69" t="s">
        <v>1</v>
      </c>
      <c r="C12" s="70" t="s">
        <v>5</v>
      </c>
      <c r="D12" s="70" t="s">
        <v>44</v>
      </c>
      <c r="E12" s="71" t="s">
        <v>32</v>
      </c>
      <c r="F12" s="71" t="s">
        <v>1</v>
      </c>
      <c r="G12" s="72" t="s">
        <v>43</v>
      </c>
      <c r="H12" s="72" t="s">
        <v>56</v>
      </c>
      <c r="I12" s="73">
        <v>3081</v>
      </c>
      <c r="J12" s="73">
        <v>3198</v>
      </c>
      <c r="K12" s="73">
        <v>3325</v>
      </c>
    </row>
    <row r="13" spans="1:12" s="4" customFormat="1" ht="51" x14ac:dyDescent="0.35">
      <c r="A13" s="74" t="s">
        <v>66</v>
      </c>
      <c r="B13" s="75" t="s">
        <v>1</v>
      </c>
      <c r="C13" s="75" t="s">
        <v>2</v>
      </c>
      <c r="D13" s="218"/>
      <c r="E13" s="219"/>
      <c r="F13" s="219"/>
      <c r="G13" s="220"/>
      <c r="H13" s="75"/>
      <c r="I13" s="76">
        <f>SUM(I14)</f>
        <v>1608</v>
      </c>
      <c r="J13" s="76">
        <f t="shared" ref="J13:K15" si="2">SUM(J14)</f>
        <v>1663</v>
      </c>
      <c r="K13" s="76">
        <f t="shared" si="2"/>
        <v>1722</v>
      </c>
    </row>
    <row r="14" spans="1:12" s="4" customFormat="1" ht="50.4" x14ac:dyDescent="0.35">
      <c r="A14" s="57" t="s">
        <v>112</v>
      </c>
      <c r="B14" s="77" t="s">
        <v>1</v>
      </c>
      <c r="C14" s="78" t="s">
        <v>2</v>
      </c>
      <c r="D14" s="79" t="s">
        <v>44</v>
      </c>
      <c r="E14" s="80" t="s">
        <v>115</v>
      </c>
      <c r="F14" s="80" t="s">
        <v>116</v>
      </c>
      <c r="G14" s="81" t="s">
        <v>117</v>
      </c>
      <c r="H14" s="81"/>
      <c r="I14" s="82">
        <f>SUM(I15)</f>
        <v>1608</v>
      </c>
      <c r="J14" s="82">
        <f t="shared" si="2"/>
        <v>1663</v>
      </c>
      <c r="K14" s="82">
        <f t="shared" si="2"/>
        <v>1722</v>
      </c>
    </row>
    <row r="15" spans="1:12" s="4" customFormat="1" ht="33.6" x14ac:dyDescent="0.35">
      <c r="A15" s="57" t="s">
        <v>113</v>
      </c>
      <c r="B15" s="77" t="s">
        <v>1</v>
      </c>
      <c r="C15" s="78" t="s">
        <v>2</v>
      </c>
      <c r="D15" s="79" t="s">
        <v>44</v>
      </c>
      <c r="E15" s="80" t="s">
        <v>32</v>
      </c>
      <c r="F15" s="80" t="s">
        <v>116</v>
      </c>
      <c r="G15" s="81" t="s">
        <v>117</v>
      </c>
      <c r="H15" s="81"/>
      <c r="I15" s="82">
        <f>SUM(I16)</f>
        <v>1608</v>
      </c>
      <c r="J15" s="82">
        <f t="shared" si="2"/>
        <v>1663</v>
      </c>
      <c r="K15" s="82">
        <f t="shared" si="2"/>
        <v>1722</v>
      </c>
    </row>
    <row r="16" spans="1:12" s="4" customFormat="1" ht="33.6" x14ac:dyDescent="0.35">
      <c r="A16" s="64" t="s">
        <v>114</v>
      </c>
      <c r="B16" s="77" t="s">
        <v>1</v>
      </c>
      <c r="C16" s="78" t="s">
        <v>2</v>
      </c>
      <c r="D16" s="79" t="s">
        <v>44</v>
      </c>
      <c r="E16" s="80" t="s">
        <v>32</v>
      </c>
      <c r="F16" s="80" t="s">
        <v>1</v>
      </c>
      <c r="G16" s="81" t="s">
        <v>117</v>
      </c>
      <c r="H16" s="81"/>
      <c r="I16" s="82">
        <f>SUM(I17:I19)</f>
        <v>1608</v>
      </c>
      <c r="J16" s="82">
        <f t="shared" ref="J16:K16" si="3">SUM(J17:J19)</f>
        <v>1663</v>
      </c>
      <c r="K16" s="82">
        <f t="shared" si="3"/>
        <v>1722</v>
      </c>
    </row>
    <row r="17" spans="1:11" s="14" customFormat="1" ht="62.4" x14ac:dyDescent="0.3">
      <c r="A17" s="68" t="s">
        <v>299</v>
      </c>
      <c r="B17" s="69" t="s">
        <v>1</v>
      </c>
      <c r="C17" s="70" t="s">
        <v>2</v>
      </c>
      <c r="D17" s="70" t="s">
        <v>44</v>
      </c>
      <c r="E17" s="71" t="s">
        <v>32</v>
      </c>
      <c r="F17" s="71" t="s">
        <v>1</v>
      </c>
      <c r="G17" s="72" t="s">
        <v>43</v>
      </c>
      <c r="H17" s="72" t="s">
        <v>56</v>
      </c>
      <c r="I17" s="73">
        <v>1262</v>
      </c>
      <c r="J17" s="73">
        <v>1310</v>
      </c>
      <c r="K17" s="73">
        <v>1362</v>
      </c>
    </row>
    <row r="18" spans="1:11" s="14" customFormat="1" ht="46.8" x14ac:dyDescent="0.3">
      <c r="A18" s="68" t="s">
        <v>300</v>
      </c>
      <c r="B18" s="69" t="s">
        <v>1</v>
      </c>
      <c r="C18" s="70" t="s">
        <v>2</v>
      </c>
      <c r="D18" s="70" t="s">
        <v>44</v>
      </c>
      <c r="E18" s="71" t="s">
        <v>32</v>
      </c>
      <c r="F18" s="71" t="s">
        <v>1</v>
      </c>
      <c r="G18" s="72" t="s">
        <v>43</v>
      </c>
      <c r="H18" s="72" t="s">
        <v>55</v>
      </c>
      <c r="I18" s="73">
        <v>346</v>
      </c>
      <c r="J18" s="73">
        <v>353</v>
      </c>
      <c r="K18" s="73">
        <v>360</v>
      </c>
    </row>
    <row r="19" spans="1:11" s="14" customFormat="1" ht="46.8" x14ac:dyDescent="0.3">
      <c r="A19" s="68" t="s">
        <v>301</v>
      </c>
      <c r="B19" s="69" t="s">
        <v>1</v>
      </c>
      <c r="C19" s="70" t="s">
        <v>2</v>
      </c>
      <c r="D19" s="70" t="s">
        <v>44</v>
      </c>
      <c r="E19" s="71" t="s">
        <v>32</v>
      </c>
      <c r="F19" s="71" t="s">
        <v>1</v>
      </c>
      <c r="G19" s="72" t="s">
        <v>43</v>
      </c>
      <c r="H19" s="72" t="s">
        <v>57</v>
      </c>
      <c r="I19" s="73"/>
      <c r="J19" s="73"/>
      <c r="K19" s="73"/>
    </row>
    <row r="20" spans="1:11" s="4" customFormat="1" ht="51" x14ac:dyDescent="0.35">
      <c r="A20" s="74" t="s">
        <v>67</v>
      </c>
      <c r="B20" s="83" t="s">
        <v>1</v>
      </c>
      <c r="C20" s="83" t="s">
        <v>7</v>
      </c>
      <c r="D20" s="223"/>
      <c r="E20" s="224"/>
      <c r="F20" s="224"/>
      <c r="G20" s="225"/>
      <c r="H20" s="84"/>
      <c r="I20" s="76">
        <f>SUM(I21+I26+I29)</f>
        <v>52290.8</v>
      </c>
      <c r="J20" s="76">
        <f t="shared" ref="J20:K20" si="4">SUM(J21+J26+J29)</f>
        <v>53906.3</v>
      </c>
      <c r="K20" s="76">
        <f t="shared" si="4"/>
        <v>56030.6</v>
      </c>
    </row>
    <row r="21" spans="1:11" s="16" customFormat="1" ht="50.4" x14ac:dyDescent="0.35">
      <c r="A21" s="57" t="s">
        <v>112</v>
      </c>
      <c r="B21" s="85" t="s">
        <v>1</v>
      </c>
      <c r="C21" s="86" t="s">
        <v>7</v>
      </c>
      <c r="D21" s="79" t="s">
        <v>44</v>
      </c>
      <c r="E21" s="80" t="s">
        <v>115</v>
      </c>
      <c r="F21" s="80" t="s">
        <v>116</v>
      </c>
      <c r="G21" s="81" t="s">
        <v>117</v>
      </c>
      <c r="H21" s="81"/>
      <c r="I21" s="82">
        <f>SUM(I22)</f>
        <v>43</v>
      </c>
      <c r="J21" s="82">
        <f t="shared" ref="J21:K22" si="5">SUM(J22)</f>
        <v>160</v>
      </c>
      <c r="K21" s="82">
        <f t="shared" si="5"/>
        <v>160</v>
      </c>
    </row>
    <row r="22" spans="1:11" s="16" customFormat="1" ht="33.6" x14ac:dyDescent="0.35">
      <c r="A22" s="57" t="s">
        <v>118</v>
      </c>
      <c r="B22" s="85" t="s">
        <v>1</v>
      </c>
      <c r="C22" s="86" t="s">
        <v>7</v>
      </c>
      <c r="D22" s="79" t="s">
        <v>44</v>
      </c>
      <c r="E22" s="80" t="s">
        <v>17</v>
      </c>
      <c r="F22" s="80" t="s">
        <v>116</v>
      </c>
      <c r="G22" s="81" t="s">
        <v>117</v>
      </c>
      <c r="H22" s="81"/>
      <c r="I22" s="82">
        <f>SUM(I23)</f>
        <v>43</v>
      </c>
      <c r="J22" s="82">
        <f t="shared" si="5"/>
        <v>160</v>
      </c>
      <c r="K22" s="82">
        <f t="shared" si="5"/>
        <v>160</v>
      </c>
    </row>
    <row r="23" spans="1:11" s="16" customFormat="1" ht="33.6" x14ac:dyDescent="0.35">
      <c r="A23" s="64" t="s">
        <v>200</v>
      </c>
      <c r="B23" s="85" t="s">
        <v>1</v>
      </c>
      <c r="C23" s="86" t="s">
        <v>7</v>
      </c>
      <c r="D23" s="79" t="s">
        <v>44</v>
      </c>
      <c r="E23" s="80" t="s">
        <v>17</v>
      </c>
      <c r="F23" s="80" t="s">
        <v>1</v>
      </c>
      <c r="G23" s="81" t="s">
        <v>117</v>
      </c>
      <c r="H23" s="81"/>
      <c r="I23" s="82">
        <f>SUM(I24:I25)</f>
        <v>43</v>
      </c>
      <c r="J23" s="82">
        <f t="shared" ref="J23:K23" si="6">SUM(J24:J25)</f>
        <v>160</v>
      </c>
      <c r="K23" s="82">
        <f t="shared" si="6"/>
        <v>160</v>
      </c>
    </row>
    <row r="24" spans="1:11" s="14" customFormat="1" ht="46.8" x14ac:dyDescent="0.3">
      <c r="A24" s="68" t="s">
        <v>214</v>
      </c>
      <c r="B24" s="69" t="s">
        <v>1</v>
      </c>
      <c r="C24" s="70" t="s">
        <v>7</v>
      </c>
      <c r="D24" s="70" t="s">
        <v>44</v>
      </c>
      <c r="E24" s="71" t="s">
        <v>17</v>
      </c>
      <c r="F24" s="71" t="s">
        <v>1</v>
      </c>
      <c r="G24" s="72" t="s">
        <v>43</v>
      </c>
      <c r="H24" s="72" t="s">
        <v>56</v>
      </c>
      <c r="I24" s="73">
        <v>10</v>
      </c>
      <c r="J24" s="73">
        <v>10</v>
      </c>
      <c r="K24" s="73">
        <v>10</v>
      </c>
    </row>
    <row r="25" spans="1:11" s="14" customFormat="1" ht="31.2" x14ac:dyDescent="0.3">
      <c r="A25" s="68" t="s">
        <v>103</v>
      </c>
      <c r="B25" s="69" t="s">
        <v>1</v>
      </c>
      <c r="C25" s="70" t="s">
        <v>7</v>
      </c>
      <c r="D25" s="70" t="s">
        <v>44</v>
      </c>
      <c r="E25" s="71" t="s">
        <v>17</v>
      </c>
      <c r="F25" s="71" t="s">
        <v>1</v>
      </c>
      <c r="G25" s="72" t="s">
        <v>43</v>
      </c>
      <c r="H25" s="72" t="s">
        <v>55</v>
      </c>
      <c r="I25" s="73">
        <v>33</v>
      </c>
      <c r="J25" s="73">
        <v>150</v>
      </c>
      <c r="K25" s="73">
        <v>150</v>
      </c>
    </row>
    <row r="26" spans="1:11" s="17" customFormat="1" ht="16.8" x14ac:dyDescent="0.3">
      <c r="A26" s="57" t="s">
        <v>119</v>
      </c>
      <c r="B26" s="87" t="s">
        <v>1</v>
      </c>
      <c r="C26" s="88" t="s">
        <v>7</v>
      </c>
      <c r="D26" s="88" t="s">
        <v>44</v>
      </c>
      <c r="E26" s="89" t="s">
        <v>28</v>
      </c>
      <c r="F26" s="89" t="s">
        <v>116</v>
      </c>
      <c r="G26" s="90" t="s">
        <v>117</v>
      </c>
      <c r="H26" s="90"/>
      <c r="I26" s="91">
        <f>SUM(I27)</f>
        <v>500</v>
      </c>
      <c r="J26" s="91">
        <f t="shared" ref="J26:K27" si="7">SUM(J27)</f>
        <v>500</v>
      </c>
      <c r="K26" s="91">
        <f t="shared" si="7"/>
        <v>500</v>
      </c>
    </row>
    <row r="27" spans="1:11" s="17" customFormat="1" ht="33.6" x14ac:dyDescent="0.3">
      <c r="A27" s="64" t="s">
        <v>201</v>
      </c>
      <c r="B27" s="87" t="s">
        <v>1</v>
      </c>
      <c r="C27" s="88" t="s">
        <v>7</v>
      </c>
      <c r="D27" s="88" t="s">
        <v>44</v>
      </c>
      <c r="E27" s="89" t="s">
        <v>28</v>
      </c>
      <c r="F27" s="89" t="s">
        <v>1</v>
      </c>
      <c r="G27" s="90" t="s">
        <v>117</v>
      </c>
      <c r="H27" s="90"/>
      <c r="I27" s="91">
        <f>SUM(I28)</f>
        <v>500</v>
      </c>
      <c r="J27" s="91">
        <f t="shared" si="7"/>
        <v>500</v>
      </c>
      <c r="K27" s="91">
        <f t="shared" si="7"/>
        <v>500</v>
      </c>
    </row>
    <row r="28" spans="1:11" s="14" customFormat="1" ht="31.2" x14ac:dyDescent="0.3">
      <c r="A28" s="68" t="s">
        <v>103</v>
      </c>
      <c r="B28" s="69" t="s">
        <v>1</v>
      </c>
      <c r="C28" s="70" t="s">
        <v>7</v>
      </c>
      <c r="D28" s="70" t="s">
        <v>44</v>
      </c>
      <c r="E28" s="71" t="s">
        <v>28</v>
      </c>
      <c r="F28" s="71" t="s">
        <v>1</v>
      </c>
      <c r="G28" s="72" t="s">
        <v>43</v>
      </c>
      <c r="H28" s="72" t="s">
        <v>55</v>
      </c>
      <c r="I28" s="73">
        <v>500</v>
      </c>
      <c r="J28" s="73">
        <v>500</v>
      </c>
      <c r="K28" s="73">
        <v>500</v>
      </c>
    </row>
    <row r="29" spans="1:11" s="17" customFormat="1" ht="33.6" x14ac:dyDescent="0.3">
      <c r="A29" s="57" t="s">
        <v>113</v>
      </c>
      <c r="B29" s="87" t="s">
        <v>1</v>
      </c>
      <c r="C29" s="88" t="s">
        <v>7</v>
      </c>
      <c r="D29" s="88" t="s">
        <v>44</v>
      </c>
      <c r="E29" s="89" t="s">
        <v>32</v>
      </c>
      <c r="F29" s="89" t="s">
        <v>116</v>
      </c>
      <c r="G29" s="90" t="s">
        <v>117</v>
      </c>
      <c r="H29" s="90"/>
      <c r="I29" s="91">
        <f>SUM(I30)</f>
        <v>51747.8</v>
      </c>
      <c r="J29" s="91">
        <f t="shared" ref="J29:K29" si="8">SUM(J30)</f>
        <v>53246.3</v>
      </c>
      <c r="K29" s="91">
        <f t="shared" si="8"/>
        <v>55370.6</v>
      </c>
    </row>
    <row r="30" spans="1:11" s="17" customFormat="1" ht="33.6" x14ac:dyDescent="0.3">
      <c r="A30" s="64" t="s">
        <v>114</v>
      </c>
      <c r="B30" s="87" t="s">
        <v>1</v>
      </c>
      <c r="C30" s="88" t="s">
        <v>7</v>
      </c>
      <c r="D30" s="88" t="s">
        <v>44</v>
      </c>
      <c r="E30" s="89" t="s">
        <v>32</v>
      </c>
      <c r="F30" s="89" t="s">
        <v>1</v>
      </c>
      <c r="G30" s="90" t="s">
        <v>117</v>
      </c>
      <c r="H30" s="90"/>
      <c r="I30" s="91">
        <f>SUM(I31:I33)</f>
        <v>51747.8</v>
      </c>
      <c r="J30" s="91">
        <f t="shared" ref="J30:K30" si="9">SUM(J31:J33)</f>
        <v>53246.3</v>
      </c>
      <c r="K30" s="91">
        <f t="shared" si="9"/>
        <v>55370.6</v>
      </c>
    </row>
    <row r="31" spans="1:11" s="14" customFormat="1" ht="46.8" x14ac:dyDescent="0.3">
      <c r="A31" s="68" t="s">
        <v>214</v>
      </c>
      <c r="B31" s="69" t="s">
        <v>1</v>
      </c>
      <c r="C31" s="70" t="s">
        <v>7</v>
      </c>
      <c r="D31" s="70" t="s">
        <v>44</v>
      </c>
      <c r="E31" s="71" t="s">
        <v>32</v>
      </c>
      <c r="F31" s="71" t="s">
        <v>1</v>
      </c>
      <c r="G31" s="72" t="s">
        <v>43</v>
      </c>
      <c r="H31" s="72" t="s">
        <v>56</v>
      </c>
      <c r="I31" s="73">
        <v>43168.800000000003</v>
      </c>
      <c r="J31" s="73">
        <v>44808.3</v>
      </c>
      <c r="K31" s="73">
        <v>46599.6</v>
      </c>
    </row>
    <row r="32" spans="1:11" s="14" customFormat="1" ht="31.2" x14ac:dyDescent="0.3">
      <c r="A32" s="68" t="s">
        <v>103</v>
      </c>
      <c r="B32" s="69" t="s">
        <v>1</v>
      </c>
      <c r="C32" s="70" t="s">
        <v>7</v>
      </c>
      <c r="D32" s="70" t="s">
        <v>44</v>
      </c>
      <c r="E32" s="71" t="s">
        <v>32</v>
      </c>
      <c r="F32" s="71" t="s">
        <v>1</v>
      </c>
      <c r="G32" s="72" t="s">
        <v>43</v>
      </c>
      <c r="H32" s="72" t="s">
        <v>55</v>
      </c>
      <c r="I32" s="73">
        <v>8472</v>
      </c>
      <c r="J32" s="73">
        <v>8331</v>
      </c>
      <c r="K32" s="73">
        <v>8664</v>
      </c>
    </row>
    <row r="33" spans="1:11" s="14" customFormat="1" ht="31.2" x14ac:dyDescent="0.3">
      <c r="A33" s="68" t="s">
        <v>104</v>
      </c>
      <c r="B33" s="69" t="s">
        <v>1</v>
      </c>
      <c r="C33" s="70" t="s">
        <v>7</v>
      </c>
      <c r="D33" s="70" t="s">
        <v>44</v>
      </c>
      <c r="E33" s="71" t="s">
        <v>32</v>
      </c>
      <c r="F33" s="71" t="s">
        <v>1</v>
      </c>
      <c r="G33" s="72" t="s">
        <v>43</v>
      </c>
      <c r="H33" s="72" t="s">
        <v>57</v>
      </c>
      <c r="I33" s="73">
        <v>107</v>
      </c>
      <c r="J33" s="73">
        <v>107</v>
      </c>
      <c r="K33" s="73">
        <v>107</v>
      </c>
    </row>
    <row r="34" spans="1:11" s="8" customFormat="1" ht="17.399999999999999" x14ac:dyDescent="0.35">
      <c r="A34" s="92" t="s">
        <v>262</v>
      </c>
      <c r="B34" s="83" t="s">
        <v>1</v>
      </c>
      <c r="C34" s="83" t="s">
        <v>12</v>
      </c>
      <c r="D34" s="201"/>
      <c r="E34" s="202"/>
      <c r="F34" s="202"/>
      <c r="G34" s="203"/>
      <c r="H34" s="93"/>
      <c r="I34" s="76">
        <f t="shared" ref="I34:K36" si="10">SUM(I35)</f>
        <v>0</v>
      </c>
      <c r="J34" s="76">
        <f t="shared" si="10"/>
        <v>0</v>
      </c>
      <c r="K34" s="76">
        <f t="shared" si="10"/>
        <v>0</v>
      </c>
    </row>
    <row r="35" spans="1:11" s="16" customFormat="1" ht="33.6" x14ac:dyDescent="0.35">
      <c r="A35" s="57" t="s">
        <v>263</v>
      </c>
      <c r="B35" s="85" t="s">
        <v>1</v>
      </c>
      <c r="C35" s="86" t="s">
        <v>12</v>
      </c>
      <c r="D35" s="94" t="s">
        <v>260</v>
      </c>
      <c r="E35" s="95" t="s">
        <v>115</v>
      </c>
      <c r="F35" s="95" t="s">
        <v>116</v>
      </c>
      <c r="G35" s="96" t="s">
        <v>117</v>
      </c>
      <c r="H35" s="81"/>
      <c r="I35" s="82">
        <f t="shared" si="10"/>
        <v>0</v>
      </c>
      <c r="J35" s="82">
        <f t="shared" si="10"/>
        <v>0</v>
      </c>
      <c r="K35" s="82">
        <f t="shared" si="10"/>
        <v>0</v>
      </c>
    </row>
    <row r="36" spans="1:11" s="16" customFormat="1" ht="17.399999999999999" x14ac:dyDescent="0.35">
      <c r="A36" s="57" t="s">
        <v>266</v>
      </c>
      <c r="B36" s="85" t="s">
        <v>1</v>
      </c>
      <c r="C36" s="86" t="s">
        <v>12</v>
      </c>
      <c r="D36" s="94" t="s">
        <v>260</v>
      </c>
      <c r="E36" s="95" t="s">
        <v>32</v>
      </c>
      <c r="F36" s="95" t="s">
        <v>116</v>
      </c>
      <c r="G36" s="96" t="s">
        <v>117</v>
      </c>
      <c r="H36" s="81"/>
      <c r="I36" s="82">
        <f>SUM(I37)</f>
        <v>0</v>
      </c>
      <c r="J36" s="82">
        <f t="shared" si="10"/>
        <v>0</v>
      </c>
      <c r="K36" s="82">
        <f t="shared" si="10"/>
        <v>0</v>
      </c>
    </row>
    <row r="37" spans="1:11" s="14" customFormat="1" ht="46.8" x14ac:dyDescent="0.3">
      <c r="A37" s="68" t="s">
        <v>302</v>
      </c>
      <c r="B37" s="69" t="s">
        <v>1</v>
      </c>
      <c r="C37" s="70" t="s">
        <v>12</v>
      </c>
      <c r="D37" s="70" t="s">
        <v>260</v>
      </c>
      <c r="E37" s="71" t="s">
        <v>32</v>
      </c>
      <c r="F37" s="71" t="s">
        <v>116</v>
      </c>
      <c r="G37" s="72" t="s">
        <v>261</v>
      </c>
      <c r="H37" s="72" t="s">
        <v>55</v>
      </c>
      <c r="I37" s="73"/>
      <c r="J37" s="73"/>
      <c r="K37" s="73"/>
    </row>
    <row r="38" spans="1:11" s="8" customFormat="1" ht="17.399999999999999" x14ac:dyDescent="0.35">
      <c r="A38" s="74" t="s">
        <v>68</v>
      </c>
      <c r="B38" s="83" t="s">
        <v>1</v>
      </c>
      <c r="C38" s="83" t="s">
        <v>3</v>
      </c>
      <c r="D38" s="201"/>
      <c r="E38" s="202"/>
      <c r="F38" s="202"/>
      <c r="G38" s="203"/>
      <c r="H38" s="93"/>
      <c r="I38" s="76">
        <f>SUM(I39+I45)</f>
        <v>21654</v>
      </c>
      <c r="J38" s="76">
        <f t="shared" ref="J38:K38" si="11">SUM(J39+J45)</f>
        <v>22400</v>
      </c>
      <c r="K38" s="76">
        <f t="shared" si="11"/>
        <v>23215</v>
      </c>
    </row>
    <row r="39" spans="1:11" s="16" customFormat="1" ht="67.2" x14ac:dyDescent="0.35">
      <c r="A39" s="57" t="s">
        <v>120</v>
      </c>
      <c r="B39" s="85" t="s">
        <v>1</v>
      </c>
      <c r="C39" s="86" t="s">
        <v>3</v>
      </c>
      <c r="D39" s="94" t="s">
        <v>38</v>
      </c>
      <c r="E39" s="95" t="s">
        <v>115</v>
      </c>
      <c r="F39" s="95" t="s">
        <v>116</v>
      </c>
      <c r="G39" s="96" t="s">
        <v>117</v>
      </c>
      <c r="H39" s="81"/>
      <c r="I39" s="82">
        <f t="shared" ref="I39:K40" si="12">SUM(I40)</f>
        <v>19785</v>
      </c>
      <c r="J39" s="82">
        <f t="shared" si="12"/>
        <v>20461</v>
      </c>
      <c r="K39" s="82">
        <f t="shared" si="12"/>
        <v>21198</v>
      </c>
    </row>
    <row r="40" spans="1:11" s="16" customFormat="1" ht="17.399999999999999" x14ac:dyDescent="0.35">
      <c r="A40" s="57" t="s">
        <v>121</v>
      </c>
      <c r="B40" s="85" t="s">
        <v>1</v>
      </c>
      <c r="C40" s="86" t="s">
        <v>3</v>
      </c>
      <c r="D40" s="94" t="s">
        <v>38</v>
      </c>
      <c r="E40" s="95" t="s">
        <v>32</v>
      </c>
      <c r="F40" s="95" t="s">
        <v>116</v>
      </c>
      <c r="G40" s="96" t="s">
        <v>117</v>
      </c>
      <c r="H40" s="81"/>
      <c r="I40" s="82">
        <f>SUM(I41)</f>
        <v>19785</v>
      </c>
      <c r="J40" s="82">
        <f t="shared" si="12"/>
        <v>20461</v>
      </c>
      <c r="K40" s="82">
        <f t="shared" si="12"/>
        <v>21198</v>
      </c>
    </row>
    <row r="41" spans="1:11" s="16" customFormat="1" ht="33.6" x14ac:dyDescent="0.35">
      <c r="A41" s="64" t="s">
        <v>122</v>
      </c>
      <c r="B41" s="85" t="s">
        <v>1</v>
      </c>
      <c r="C41" s="86" t="s">
        <v>3</v>
      </c>
      <c r="D41" s="94" t="s">
        <v>38</v>
      </c>
      <c r="E41" s="95" t="s">
        <v>32</v>
      </c>
      <c r="F41" s="95" t="s">
        <v>1</v>
      </c>
      <c r="G41" s="96" t="s">
        <v>117</v>
      </c>
      <c r="H41" s="81"/>
      <c r="I41" s="82">
        <f>SUM(I42:I44)</f>
        <v>19785</v>
      </c>
      <c r="J41" s="82">
        <f t="shared" ref="J41:K41" si="13">SUM(J42:J44)</f>
        <v>20461</v>
      </c>
      <c r="K41" s="82">
        <f t="shared" si="13"/>
        <v>21198</v>
      </c>
    </row>
    <row r="42" spans="1:11" s="14" customFormat="1" ht="46.8" x14ac:dyDescent="0.3">
      <c r="A42" s="68" t="s">
        <v>215</v>
      </c>
      <c r="B42" s="69" t="s">
        <v>1</v>
      </c>
      <c r="C42" s="70" t="s">
        <v>3</v>
      </c>
      <c r="D42" s="70" t="s">
        <v>38</v>
      </c>
      <c r="E42" s="71" t="s">
        <v>32</v>
      </c>
      <c r="F42" s="71" t="s">
        <v>1</v>
      </c>
      <c r="G42" s="72" t="s">
        <v>43</v>
      </c>
      <c r="H42" s="72" t="s">
        <v>56</v>
      </c>
      <c r="I42" s="73">
        <v>17788</v>
      </c>
      <c r="J42" s="73">
        <v>18464</v>
      </c>
      <c r="K42" s="73">
        <v>19201</v>
      </c>
    </row>
    <row r="43" spans="1:11" s="14" customFormat="1" ht="31.2" x14ac:dyDescent="0.3">
      <c r="A43" s="68" t="s">
        <v>105</v>
      </c>
      <c r="B43" s="69" t="s">
        <v>1</v>
      </c>
      <c r="C43" s="70" t="s">
        <v>3</v>
      </c>
      <c r="D43" s="70" t="s">
        <v>38</v>
      </c>
      <c r="E43" s="71" t="s">
        <v>32</v>
      </c>
      <c r="F43" s="71" t="s">
        <v>1</v>
      </c>
      <c r="G43" s="72" t="s">
        <v>43</v>
      </c>
      <c r="H43" s="72" t="s">
        <v>55</v>
      </c>
      <c r="I43" s="73">
        <v>1983</v>
      </c>
      <c r="J43" s="73">
        <v>1983</v>
      </c>
      <c r="K43" s="73">
        <v>1983</v>
      </c>
    </row>
    <row r="44" spans="1:11" s="14" customFormat="1" ht="31.2" x14ac:dyDescent="0.3">
      <c r="A44" s="68" t="s">
        <v>303</v>
      </c>
      <c r="B44" s="69" t="s">
        <v>1</v>
      </c>
      <c r="C44" s="70" t="s">
        <v>3</v>
      </c>
      <c r="D44" s="70" t="s">
        <v>38</v>
      </c>
      <c r="E44" s="71" t="s">
        <v>32</v>
      </c>
      <c r="F44" s="71" t="s">
        <v>1</v>
      </c>
      <c r="G44" s="72" t="s">
        <v>43</v>
      </c>
      <c r="H44" s="72" t="s">
        <v>57</v>
      </c>
      <c r="I44" s="73">
        <v>14</v>
      </c>
      <c r="J44" s="73">
        <v>14</v>
      </c>
      <c r="K44" s="73">
        <v>14</v>
      </c>
    </row>
    <row r="45" spans="1:11" s="16" customFormat="1" ht="33.6" x14ac:dyDescent="0.35">
      <c r="A45" s="57" t="s">
        <v>263</v>
      </c>
      <c r="B45" s="85" t="s">
        <v>1</v>
      </c>
      <c r="C45" s="86" t="s">
        <v>3</v>
      </c>
      <c r="D45" s="94" t="s">
        <v>288</v>
      </c>
      <c r="E45" s="95" t="s">
        <v>115</v>
      </c>
      <c r="F45" s="95" t="s">
        <v>116</v>
      </c>
      <c r="G45" s="96" t="s">
        <v>117</v>
      </c>
      <c r="H45" s="81"/>
      <c r="I45" s="82">
        <f>SUM(I46+I48)</f>
        <v>1869</v>
      </c>
      <c r="J45" s="82">
        <f t="shared" ref="J45:K45" si="14">SUM(J46+J48)</f>
        <v>1939</v>
      </c>
      <c r="K45" s="82">
        <f t="shared" si="14"/>
        <v>2017</v>
      </c>
    </row>
    <row r="46" spans="1:11" s="16" customFormat="1" ht="33.6" x14ac:dyDescent="0.35">
      <c r="A46" s="57" t="s">
        <v>285</v>
      </c>
      <c r="B46" s="85" t="s">
        <v>1</v>
      </c>
      <c r="C46" s="86" t="s">
        <v>3</v>
      </c>
      <c r="D46" s="94" t="s">
        <v>283</v>
      </c>
      <c r="E46" s="95" t="s">
        <v>17</v>
      </c>
      <c r="F46" s="95" t="s">
        <v>116</v>
      </c>
      <c r="G46" s="96" t="s">
        <v>117</v>
      </c>
      <c r="H46" s="81"/>
      <c r="I46" s="82">
        <f>SUM(I47)</f>
        <v>1201</v>
      </c>
      <c r="J46" s="82">
        <f t="shared" ref="J46:K48" si="15">SUM(J47)</f>
        <v>1246</v>
      </c>
      <c r="K46" s="82">
        <f t="shared" si="15"/>
        <v>1296</v>
      </c>
    </row>
    <row r="47" spans="1:11" s="14" customFormat="1" ht="62.4" x14ac:dyDescent="0.3">
      <c r="A47" s="68" t="s">
        <v>304</v>
      </c>
      <c r="B47" s="69" t="s">
        <v>1</v>
      </c>
      <c r="C47" s="70" t="s">
        <v>3</v>
      </c>
      <c r="D47" s="70" t="s">
        <v>283</v>
      </c>
      <c r="E47" s="71" t="s">
        <v>17</v>
      </c>
      <c r="F47" s="71" t="s">
        <v>116</v>
      </c>
      <c r="G47" s="72" t="s">
        <v>284</v>
      </c>
      <c r="H47" s="72" t="s">
        <v>56</v>
      </c>
      <c r="I47" s="73">
        <v>1201</v>
      </c>
      <c r="J47" s="73">
        <v>1246</v>
      </c>
      <c r="K47" s="73">
        <v>1296</v>
      </c>
    </row>
    <row r="48" spans="1:11" s="16" customFormat="1" ht="17.399999999999999" x14ac:dyDescent="0.35">
      <c r="A48" s="57" t="s">
        <v>286</v>
      </c>
      <c r="B48" s="85" t="s">
        <v>1</v>
      </c>
      <c r="C48" s="86" t="s">
        <v>3</v>
      </c>
      <c r="D48" s="94" t="s">
        <v>283</v>
      </c>
      <c r="E48" s="95" t="s">
        <v>287</v>
      </c>
      <c r="F48" s="95" t="s">
        <v>116</v>
      </c>
      <c r="G48" s="96" t="s">
        <v>117</v>
      </c>
      <c r="H48" s="81"/>
      <c r="I48" s="82">
        <f>SUM(I49)</f>
        <v>668</v>
      </c>
      <c r="J48" s="82">
        <f t="shared" si="15"/>
        <v>693</v>
      </c>
      <c r="K48" s="82">
        <f t="shared" si="15"/>
        <v>721</v>
      </c>
    </row>
    <row r="49" spans="1:11" s="14" customFormat="1" ht="46.8" x14ac:dyDescent="0.3">
      <c r="A49" s="68" t="s">
        <v>305</v>
      </c>
      <c r="B49" s="69" t="s">
        <v>1</v>
      </c>
      <c r="C49" s="70" t="s">
        <v>3</v>
      </c>
      <c r="D49" s="70" t="s">
        <v>283</v>
      </c>
      <c r="E49" s="71" t="s">
        <v>287</v>
      </c>
      <c r="F49" s="71" t="s">
        <v>116</v>
      </c>
      <c r="G49" s="72" t="s">
        <v>43</v>
      </c>
      <c r="H49" s="72" t="s">
        <v>56</v>
      </c>
      <c r="I49" s="73">
        <v>668</v>
      </c>
      <c r="J49" s="73">
        <v>693</v>
      </c>
      <c r="K49" s="73">
        <v>721</v>
      </c>
    </row>
    <row r="50" spans="1:11" s="8" customFormat="1" ht="17.399999999999999" x14ac:dyDescent="0.35">
      <c r="A50" s="97" t="s">
        <v>69</v>
      </c>
      <c r="B50" s="98" t="s">
        <v>1</v>
      </c>
      <c r="C50" s="83">
        <v>11</v>
      </c>
      <c r="D50" s="201"/>
      <c r="E50" s="202"/>
      <c r="F50" s="202"/>
      <c r="G50" s="203"/>
      <c r="H50" s="93"/>
      <c r="I50" s="76">
        <f t="shared" ref="I50:K53" si="16">SUM(I51)</f>
        <v>1300</v>
      </c>
      <c r="J50" s="76">
        <f t="shared" si="16"/>
        <v>1300</v>
      </c>
      <c r="K50" s="76">
        <f t="shared" si="16"/>
        <v>1300</v>
      </c>
    </row>
    <row r="51" spans="1:11" s="15" customFormat="1" ht="67.2" x14ac:dyDescent="0.35">
      <c r="A51" s="57" t="s">
        <v>120</v>
      </c>
      <c r="B51" s="99" t="s">
        <v>1</v>
      </c>
      <c r="C51" s="86" t="s">
        <v>31</v>
      </c>
      <c r="D51" s="94" t="s">
        <v>38</v>
      </c>
      <c r="E51" s="95" t="s">
        <v>115</v>
      </c>
      <c r="F51" s="95" t="s">
        <v>116</v>
      </c>
      <c r="G51" s="96" t="s">
        <v>117</v>
      </c>
      <c r="H51" s="81"/>
      <c r="I51" s="82">
        <f t="shared" si="16"/>
        <v>1300</v>
      </c>
      <c r="J51" s="82">
        <f t="shared" si="16"/>
        <v>1300</v>
      </c>
      <c r="K51" s="82">
        <f t="shared" si="16"/>
        <v>1300</v>
      </c>
    </row>
    <row r="52" spans="1:11" s="15" customFormat="1" ht="17.399999999999999" x14ac:dyDescent="0.35">
      <c r="A52" s="57" t="s">
        <v>123</v>
      </c>
      <c r="B52" s="99" t="s">
        <v>1</v>
      </c>
      <c r="C52" s="86" t="s">
        <v>31</v>
      </c>
      <c r="D52" s="94" t="s">
        <v>38</v>
      </c>
      <c r="E52" s="95" t="s">
        <v>17</v>
      </c>
      <c r="F52" s="95" t="s">
        <v>116</v>
      </c>
      <c r="G52" s="96" t="s">
        <v>117</v>
      </c>
      <c r="H52" s="81"/>
      <c r="I52" s="82">
        <f t="shared" si="16"/>
        <v>1300</v>
      </c>
      <c r="J52" s="82">
        <f t="shared" si="16"/>
        <v>1300</v>
      </c>
      <c r="K52" s="82">
        <f t="shared" si="16"/>
        <v>1300</v>
      </c>
    </row>
    <row r="53" spans="1:11" s="15" customFormat="1" ht="17.399999999999999" x14ac:dyDescent="0.35">
      <c r="A53" s="64" t="s">
        <v>124</v>
      </c>
      <c r="B53" s="99" t="s">
        <v>1</v>
      </c>
      <c r="C53" s="86" t="s">
        <v>31</v>
      </c>
      <c r="D53" s="94" t="s">
        <v>38</v>
      </c>
      <c r="E53" s="95" t="s">
        <v>17</v>
      </c>
      <c r="F53" s="95" t="s">
        <v>7</v>
      </c>
      <c r="G53" s="96" t="s">
        <v>117</v>
      </c>
      <c r="H53" s="81"/>
      <c r="I53" s="82">
        <f>SUM(I54)</f>
        <v>1300</v>
      </c>
      <c r="J53" s="82">
        <f t="shared" si="16"/>
        <v>1300</v>
      </c>
      <c r="K53" s="82">
        <f t="shared" si="16"/>
        <v>1300</v>
      </c>
    </row>
    <row r="54" spans="1:11" s="14" customFormat="1" ht="78" x14ac:dyDescent="0.3">
      <c r="A54" s="68" t="s">
        <v>306</v>
      </c>
      <c r="B54" s="69" t="s">
        <v>1</v>
      </c>
      <c r="C54" s="70" t="s">
        <v>31</v>
      </c>
      <c r="D54" s="70" t="s">
        <v>38</v>
      </c>
      <c r="E54" s="71" t="s">
        <v>17</v>
      </c>
      <c r="F54" s="71" t="s">
        <v>7</v>
      </c>
      <c r="G54" s="72" t="s">
        <v>39</v>
      </c>
      <c r="H54" s="72" t="s">
        <v>57</v>
      </c>
      <c r="I54" s="73">
        <v>1300</v>
      </c>
      <c r="J54" s="73">
        <v>1300</v>
      </c>
      <c r="K54" s="73">
        <v>1300</v>
      </c>
    </row>
    <row r="55" spans="1:11" s="8" customFormat="1" ht="17.399999999999999" x14ac:dyDescent="0.35">
      <c r="A55" s="100" t="s">
        <v>70</v>
      </c>
      <c r="B55" s="98" t="s">
        <v>1</v>
      </c>
      <c r="C55" s="83" t="s">
        <v>35</v>
      </c>
      <c r="D55" s="201"/>
      <c r="E55" s="202"/>
      <c r="F55" s="202"/>
      <c r="G55" s="203"/>
      <c r="H55" s="93"/>
      <c r="I55" s="76">
        <f>SUM(I56+I62+I76)</f>
        <v>66502</v>
      </c>
      <c r="J55" s="76">
        <f>SUM(J56+J62+J76)</f>
        <v>63195</v>
      </c>
      <c r="K55" s="76">
        <f>SUM(K56+K62+K76)</f>
        <v>63722</v>
      </c>
    </row>
    <row r="56" spans="1:11" s="16" customFormat="1" ht="33.6" x14ac:dyDescent="0.35">
      <c r="A56" s="57" t="s">
        <v>125</v>
      </c>
      <c r="B56" s="99" t="s">
        <v>1</v>
      </c>
      <c r="C56" s="86" t="s">
        <v>35</v>
      </c>
      <c r="D56" s="94" t="s">
        <v>3</v>
      </c>
      <c r="E56" s="95" t="s">
        <v>115</v>
      </c>
      <c r="F56" s="95" t="s">
        <v>116</v>
      </c>
      <c r="G56" s="96" t="s">
        <v>117</v>
      </c>
      <c r="H56" s="81"/>
      <c r="I56" s="82">
        <f>SUM(I57)</f>
        <v>3501</v>
      </c>
      <c r="J56" s="82">
        <f t="shared" ref="J56:K60" si="17">SUM(J57)</f>
        <v>3595</v>
      </c>
      <c r="K56" s="82">
        <f t="shared" si="17"/>
        <v>3696</v>
      </c>
    </row>
    <row r="57" spans="1:11" s="16" customFormat="1" ht="17.399999999999999" x14ac:dyDescent="0.35">
      <c r="A57" s="57" t="s">
        <v>126</v>
      </c>
      <c r="B57" s="99" t="s">
        <v>1</v>
      </c>
      <c r="C57" s="86" t="s">
        <v>35</v>
      </c>
      <c r="D57" s="94" t="s">
        <v>3</v>
      </c>
      <c r="E57" s="95" t="s">
        <v>17</v>
      </c>
      <c r="F57" s="95" t="s">
        <v>1</v>
      </c>
      <c r="G57" s="96" t="s">
        <v>117</v>
      </c>
      <c r="H57" s="81"/>
      <c r="I57" s="82">
        <f>SUM(I58+I60)</f>
        <v>3501</v>
      </c>
      <c r="J57" s="82">
        <f t="shared" ref="J57:K57" si="18">SUM(J58+J60)</f>
        <v>3595</v>
      </c>
      <c r="K57" s="82">
        <f t="shared" si="18"/>
        <v>3696</v>
      </c>
    </row>
    <row r="58" spans="1:11" s="16" customFormat="1" ht="33.6" x14ac:dyDescent="0.35">
      <c r="A58" s="64" t="s">
        <v>290</v>
      </c>
      <c r="B58" s="99" t="s">
        <v>1</v>
      </c>
      <c r="C58" s="86" t="s">
        <v>35</v>
      </c>
      <c r="D58" s="94" t="s">
        <v>3</v>
      </c>
      <c r="E58" s="95" t="s">
        <v>17</v>
      </c>
      <c r="F58" s="95" t="s">
        <v>1</v>
      </c>
      <c r="G58" s="96" t="s">
        <v>117</v>
      </c>
      <c r="H58" s="81"/>
      <c r="I58" s="82">
        <f>SUM(I59)</f>
        <v>860</v>
      </c>
      <c r="J58" s="82">
        <f t="shared" si="17"/>
        <v>893</v>
      </c>
      <c r="K58" s="82">
        <f t="shared" si="17"/>
        <v>929</v>
      </c>
    </row>
    <row r="59" spans="1:11" s="14" customFormat="1" ht="31.2" x14ac:dyDescent="0.3">
      <c r="A59" s="68" t="s">
        <v>307</v>
      </c>
      <c r="B59" s="69" t="s">
        <v>1</v>
      </c>
      <c r="C59" s="70" t="s">
        <v>35</v>
      </c>
      <c r="D59" s="70" t="s">
        <v>3</v>
      </c>
      <c r="E59" s="71" t="s">
        <v>17</v>
      </c>
      <c r="F59" s="71" t="s">
        <v>1</v>
      </c>
      <c r="G59" s="72" t="s">
        <v>25</v>
      </c>
      <c r="H59" s="72" t="s">
        <v>55</v>
      </c>
      <c r="I59" s="73">
        <v>860</v>
      </c>
      <c r="J59" s="73">
        <v>893</v>
      </c>
      <c r="K59" s="73">
        <v>929</v>
      </c>
    </row>
    <row r="60" spans="1:11" s="16" customFormat="1" ht="17.399999999999999" x14ac:dyDescent="0.35">
      <c r="A60" s="64" t="s">
        <v>291</v>
      </c>
      <c r="B60" s="99" t="s">
        <v>1</v>
      </c>
      <c r="C60" s="86" t="s">
        <v>35</v>
      </c>
      <c r="D60" s="94" t="s">
        <v>3</v>
      </c>
      <c r="E60" s="95" t="s">
        <v>17</v>
      </c>
      <c r="F60" s="95" t="s">
        <v>5</v>
      </c>
      <c r="G60" s="96" t="s">
        <v>117</v>
      </c>
      <c r="H60" s="81"/>
      <c r="I60" s="82">
        <f>SUM(I61)</f>
        <v>2641</v>
      </c>
      <c r="J60" s="82">
        <f t="shared" si="17"/>
        <v>2702</v>
      </c>
      <c r="K60" s="82">
        <f t="shared" si="17"/>
        <v>2767</v>
      </c>
    </row>
    <row r="61" spans="1:11" s="14" customFormat="1" ht="31.2" x14ac:dyDescent="0.3">
      <c r="A61" s="68" t="s">
        <v>307</v>
      </c>
      <c r="B61" s="69" t="s">
        <v>1</v>
      </c>
      <c r="C61" s="70" t="s">
        <v>35</v>
      </c>
      <c r="D61" s="70" t="s">
        <v>3</v>
      </c>
      <c r="E61" s="71" t="s">
        <v>17</v>
      </c>
      <c r="F61" s="71" t="s">
        <v>5</v>
      </c>
      <c r="G61" s="72" t="s">
        <v>25</v>
      </c>
      <c r="H61" s="72" t="s">
        <v>55</v>
      </c>
      <c r="I61" s="73">
        <v>2641</v>
      </c>
      <c r="J61" s="73">
        <v>2702</v>
      </c>
      <c r="K61" s="73">
        <v>2767</v>
      </c>
    </row>
    <row r="62" spans="1:11" s="18" customFormat="1" ht="50.4" x14ac:dyDescent="0.3">
      <c r="A62" s="57" t="s">
        <v>112</v>
      </c>
      <c r="B62" s="77" t="s">
        <v>1</v>
      </c>
      <c r="C62" s="78" t="s">
        <v>35</v>
      </c>
      <c r="D62" s="78" t="s">
        <v>44</v>
      </c>
      <c r="E62" s="101" t="s">
        <v>115</v>
      </c>
      <c r="F62" s="101" t="s">
        <v>116</v>
      </c>
      <c r="G62" s="102" t="s">
        <v>117</v>
      </c>
      <c r="H62" s="102"/>
      <c r="I62" s="103">
        <f>SUM(I63+I71)</f>
        <v>62001</v>
      </c>
      <c r="J62" s="103">
        <f>SUM(J63+J71)</f>
        <v>58600</v>
      </c>
      <c r="K62" s="103">
        <f>SUM(K63+K71)</f>
        <v>59026</v>
      </c>
    </row>
    <row r="63" spans="1:11" s="18" customFormat="1" ht="33.6" x14ac:dyDescent="0.3">
      <c r="A63" s="57" t="s">
        <v>113</v>
      </c>
      <c r="B63" s="77" t="s">
        <v>1</v>
      </c>
      <c r="C63" s="78" t="s">
        <v>35</v>
      </c>
      <c r="D63" s="78" t="s">
        <v>44</v>
      </c>
      <c r="E63" s="101" t="s">
        <v>32</v>
      </c>
      <c r="F63" s="101" t="s">
        <v>116</v>
      </c>
      <c r="G63" s="102" t="s">
        <v>117</v>
      </c>
      <c r="H63" s="102"/>
      <c r="I63" s="103">
        <f>SUM(I64)</f>
        <v>4644</v>
      </c>
      <c r="J63" s="103">
        <f t="shared" ref="J63:K63" si="19">SUM(J64)</f>
        <v>4764</v>
      </c>
      <c r="K63" s="103">
        <f t="shared" si="19"/>
        <v>4768</v>
      </c>
    </row>
    <row r="64" spans="1:11" s="18" customFormat="1" ht="33.6" x14ac:dyDescent="0.3">
      <c r="A64" s="64" t="s">
        <v>114</v>
      </c>
      <c r="B64" s="77" t="s">
        <v>1</v>
      </c>
      <c r="C64" s="78" t="s">
        <v>35</v>
      </c>
      <c r="D64" s="78" t="s">
        <v>44</v>
      </c>
      <c r="E64" s="101" t="s">
        <v>32</v>
      </c>
      <c r="F64" s="101" t="s">
        <v>1</v>
      </c>
      <c r="G64" s="102" t="s">
        <v>117</v>
      </c>
      <c r="H64" s="102"/>
      <c r="I64" s="103">
        <f>SUM(I65:I70)</f>
        <v>4644</v>
      </c>
      <c r="J64" s="103">
        <f>SUM(J65:J70)</f>
        <v>4764</v>
      </c>
      <c r="K64" s="103">
        <f>SUM(K65:K70)</f>
        <v>4768</v>
      </c>
    </row>
    <row r="65" spans="1:11" s="14" customFormat="1" ht="109.2" x14ac:dyDescent="0.3">
      <c r="A65" s="68" t="s">
        <v>371</v>
      </c>
      <c r="B65" s="69" t="s">
        <v>1</v>
      </c>
      <c r="C65" s="70" t="s">
        <v>35</v>
      </c>
      <c r="D65" s="70" t="s">
        <v>44</v>
      </c>
      <c r="E65" s="71" t="s">
        <v>32</v>
      </c>
      <c r="F65" s="71" t="s">
        <v>1</v>
      </c>
      <c r="G65" s="72" t="s">
        <v>370</v>
      </c>
      <c r="H65" s="72" t="s">
        <v>56</v>
      </c>
      <c r="I65" s="73">
        <v>3640</v>
      </c>
      <c r="J65" s="73">
        <v>3738</v>
      </c>
      <c r="K65" s="73">
        <v>3738</v>
      </c>
    </row>
    <row r="66" spans="1:11" s="14" customFormat="1" ht="93.6" x14ac:dyDescent="0.3">
      <c r="A66" s="68" t="s">
        <v>372</v>
      </c>
      <c r="B66" s="69" t="s">
        <v>1</v>
      </c>
      <c r="C66" s="70" t="s">
        <v>35</v>
      </c>
      <c r="D66" s="70" t="s">
        <v>44</v>
      </c>
      <c r="E66" s="71" t="s">
        <v>32</v>
      </c>
      <c r="F66" s="71" t="s">
        <v>1</v>
      </c>
      <c r="G66" s="72" t="s">
        <v>370</v>
      </c>
      <c r="H66" s="72" t="s">
        <v>55</v>
      </c>
      <c r="I66" s="73">
        <v>136</v>
      </c>
      <c r="J66" s="73">
        <v>131</v>
      </c>
      <c r="K66" s="73">
        <v>134</v>
      </c>
    </row>
    <row r="67" spans="1:11" s="14" customFormat="1" ht="62.4" x14ac:dyDescent="0.3">
      <c r="A67" s="68" t="s">
        <v>308</v>
      </c>
      <c r="B67" s="69" t="s">
        <v>1</v>
      </c>
      <c r="C67" s="70" t="s">
        <v>35</v>
      </c>
      <c r="D67" s="70" t="s">
        <v>44</v>
      </c>
      <c r="E67" s="71" t="s">
        <v>32</v>
      </c>
      <c r="F67" s="71" t="s">
        <v>1</v>
      </c>
      <c r="G67" s="72" t="s">
        <v>45</v>
      </c>
      <c r="H67" s="72" t="s">
        <v>56</v>
      </c>
      <c r="I67" s="73">
        <v>471</v>
      </c>
      <c r="J67" s="73">
        <v>485</v>
      </c>
      <c r="K67" s="73">
        <v>485</v>
      </c>
    </row>
    <row r="68" spans="1:11" s="14" customFormat="1" ht="46.8" x14ac:dyDescent="0.3">
      <c r="A68" s="68" t="s">
        <v>309</v>
      </c>
      <c r="B68" s="69" t="s">
        <v>1</v>
      </c>
      <c r="C68" s="70" t="s">
        <v>35</v>
      </c>
      <c r="D68" s="70" t="s">
        <v>44</v>
      </c>
      <c r="E68" s="71" t="s">
        <v>32</v>
      </c>
      <c r="F68" s="71" t="s">
        <v>1</v>
      </c>
      <c r="G68" s="72" t="s">
        <v>45</v>
      </c>
      <c r="H68" s="72" t="s">
        <v>55</v>
      </c>
      <c r="I68" s="73">
        <v>13</v>
      </c>
      <c r="J68" s="73">
        <v>13</v>
      </c>
      <c r="K68" s="73">
        <v>14</v>
      </c>
    </row>
    <row r="69" spans="1:11" s="14" customFormat="1" ht="62.4" x14ac:dyDescent="0.3">
      <c r="A69" s="68" t="s">
        <v>310</v>
      </c>
      <c r="B69" s="69" t="s">
        <v>1</v>
      </c>
      <c r="C69" s="70" t="s">
        <v>35</v>
      </c>
      <c r="D69" s="70" t="s">
        <v>44</v>
      </c>
      <c r="E69" s="71" t="s">
        <v>32</v>
      </c>
      <c r="F69" s="71" t="s">
        <v>1</v>
      </c>
      <c r="G69" s="72" t="s">
        <v>46</v>
      </c>
      <c r="H69" s="72" t="s">
        <v>56</v>
      </c>
      <c r="I69" s="73">
        <v>372</v>
      </c>
      <c r="J69" s="73">
        <v>385</v>
      </c>
      <c r="K69" s="73">
        <v>385</v>
      </c>
    </row>
    <row r="70" spans="1:11" s="14" customFormat="1" ht="46.8" x14ac:dyDescent="0.3">
      <c r="A70" s="68" t="s">
        <v>311</v>
      </c>
      <c r="B70" s="69" t="s">
        <v>1</v>
      </c>
      <c r="C70" s="70" t="s">
        <v>35</v>
      </c>
      <c r="D70" s="70" t="s">
        <v>44</v>
      </c>
      <c r="E70" s="71" t="s">
        <v>32</v>
      </c>
      <c r="F70" s="71" t="s">
        <v>1</v>
      </c>
      <c r="G70" s="72" t="s">
        <v>46</v>
      </c>
      <c r="H70" s="72" t="s">
        <v>55</v>
      </c>
      <c r="I70" s="73">
        <v>12</v>
      </c>
      <c r="J70" s="73">
        <v>12</v>
      </c>
      <c r="K70" s="73">
        <v>12</v>
      </c>
    </row>
    <row r="71" spans="1:11" s="18" customFormat="1" ht="33.6" x14ac:dyDescent="0.3">
      <c r="A71" s="57" t="s">
        <v>127</v>
      </c>
      <c r="B71" s="77" t="s">
        <v>1</v>
      </c>
      <c r="C71" s="78" t="s">
        <v>35</v>
      </c>
      <c r="D71" s="78" t="s">
        <v>44</v>
      </c>
      <c r="E71" s="101" t="s">
        <v>33</v>
      </c>
      <c r="F71" s="101" t="s">
        <v>116</v>
      </c>
      <c r="G71" s="102" t="s">
        <v>117</v>
      </c>
      <c r="H71" s="102"/>
      <c r="I71" s="103">
        <f>SUM(I72)</f>
        <v>57357</v>
      </c>
      <c r="J71" s="103">
        <f t="shared" ref="J71:K71" si="20">SUM(J72)</f>
        <v>53836</v>
      </c>
      <c r="K71" s="103">
        <f t="shared" si="20"/>
        <v>54258</v>
      </c>
    </row>
    <row r="72" spans="1:11" s="18" customFormat="1" ht="33.6" x14ac:dyDescent="0.3">
      <c r="A72" s="64" t="s">
        <v>128</v>
      </c>
      <c r="B72" s="77" t="s">
        <v>1</v>
      </c>
      <c r="C72" s="78" t="s">
        <v>35</v>
      </c>
      <c r="D72" s="78" t="s">
        <v>44</v>
      </c>
      <c r="E72" s="101" t="s">
        <v>33</v>
      </c>
      <c r="F72" s="101" t="s">
        <v>1</v>
      </c>
      <c r="G72" s="102" t="s">
        <v>117</v>
      </c>
      <c r="H72" s="102"/>
      <c r="I72" s="103">
        <f>SUM(I73:I75)</f>
        <v>57357</v>
      </c>
      <c r="J72" s="103">
        <f t="shared" ref="J72:K72" si="21">SUM(J73:J75)</f>
        <v>53836</v>
      </c>
      <c r="K72" s="103">
        <f t="shared" si="21"/>
        <v>54258</v>
      </c>
    </row>
    <row r="73" spans="1:11" s="14" customFormat="1" ht="46.8" x14ac:dyDescent="0.3">
      <c r="A73" s="68" t="s">
        <v>216</v>
      </c>
      <c r="B73" s="69" t="s">
        <v>1</v>
      </c>
      <c r="C73" s="70" t="s">
        <v>35</v>
      </c>
      <c r="D73" s="70" t="s">
        <v>44</v>
      </c>
      <c r="E73" s="71" t="s">
        <v>33</v>
      </c>
      <c r="F73" s="71" t="s">
        <v>1</v>
      </c>
      <c r="G73" s="72" t="s">
        <v>6</v>
      </c>
      <c r="H73" s="72" t="s">
        <v>56</v>
      </c>
      <c r="I73" s="73">
        <v>30020</v>
      </c>
      <c r="J73" s="73">
        <v>31160</v>
      </c>
      <c r="K73" s="73">
        <v>32406</v>
      </c>
    </row>
    <row r="74" spans="1:11" s="14" customFormat="1" ht="31.2" x14ac:dyDescent="0.3">
      <c r="A74" s="68" t="s">
        <v>106</v>
      </c>
      <c r="B74" s="69" t="s">
        <v>1</v>
      </c>
      <c r="C74" s="70" t="s">
        <v>35</v>
      </c>
      <c r="D74" s="70" t="s">
        <v>44</v>
      </c>
      <c r="E74" s="71" t="s">
        <v>33</v>
      </c>
      <c r="F74" s="71" t="s">
        <v>1</v>
      </c>
      <c r="G74" s="72" t="s">
        <v>6</v>
      </c>
      <c r="H74" s="72" t="s">
        <v>55</v>
      </c>
      <c r="I74" s="73">
        <v>27212</v>
      </c>
      <c r="J74" s="73">
        <v>22551</v>
      </c>
      <c r="K74" s="73">
        <v>21727</v>
      </c>
    </row>
    <row r="75" spans="1:11" s="14" customFormat="1" ht="31.2" x14ac:dyDescent="0.3">
      <c r="A75" s="68" t="s">
        <v>107</v>
      </c>
      <c r="B75" s="69" t="s">
        <v>1</v>
      </c>
      <c r="C75" s="70" t="s">
        <v>35</v>
      </c>
      <c r="D75" s="70" t="s">
        <v>44</v>
      </c>
      <c r="E75" s="71" t="s">
        <v>33</v>
      </c>
      <c r="F75" s="71" t="s">
        <v>1</v>
      </c>
      <c r="G75" s="72" t="s">
        <v>6</v>
      </c>
      <c r="H75" s="72" t="s">
        <v>57</v>
      </c>
      <c r="I75" s="73">
        <v>125</v>
      </c>
      <c r="J75" s="73">
        <v>125</v>
      </c>
      <c r="K75" s="73">
        <v>125</v>
      </c>
    </row>
    <row r="76" spans="1:11" s="14" customFormat="1" ht="67.2" x14ac:dyDescent="0.3">
      <c r="A76" s="57" t="s">
        <v>120</v>
      </c>
      <c r="B76" s="99" t="s">
        <v>1</v>
      </c>
      <c r="C76" s="86" t="s">
        <v>35</v>
      </c>
      <c r="D76" s="94" t="s">
        <v>38</v>
      </c>
      <c r="E76" s="95" t="s">
        <v>115</v>
      </c>
      <c r="F76" s="95" t="s">
        <v>116</v>
      </c>
      <c r="G76" s="96" t="s">
        <v>117</v>
      </c>
      <c r="H76" s="81"/>
      <c r="I76" s="82">
        <f>+I77</f>
        <v>1000</v>
      </c>
      <c r="J76" s="82">
        <f t="shared" ref="J76:K76" si="22">+J77</f>
        <v>1000</v>
      </c>
      <c r="K76" s="82">
        <f t="shared" si="22"/>
        <v>1000</v>
      </c>
    </row>
    <row r="77" spans="1:11" s="14" customFormat="1" ht="16.8" x14ac:dyDescent="0.3">
      <c r="A77" s="57" t="s">
        <v>123</v>
      </c>
      <c r="B77" s="99" t="s">
        <v>1</v>
      </c>
      <c r="C77" s="86" t="s">
        <v>35</v>
      </c>
      <c r="D77" s="94" t="s">
        <v>38</v>
      </c>
      <c r="E77" s="95" t="s">
        <v>17</v>
      </c>
      <c r="F77" s="95" t="s">
        <v>116</v>
      </c>
      <c r="G77" s="96" t="s">
        <v>117</v>
      </c>
      <c r="H77" s="81"/>
      <c r="I77" s="82">
        <f t="shared" ref="I77:K78" si="23">SUM(I78)</f>
        <v>1000</v>
      </c>
      <c r="J77" s="82">
        <f t="shared" si="23"/>
        <v>1000</v>
      </c>
      <c r="K77" s="82">
        <f t="shared" si="23"/>
        <v>1000</v>
      </c>
    </row>
    <row r="78" spans="1:11" s="14" customFormat="1" ht="33.6" x14ac:dyDescent="0.3">
      <c r="A78" s="64" t="s">
        <v>236</v>
      </c>
      <c r="B78" s="99" t="s">
        <v>1</v>
      </c>
      <c r="C78" s="86" t="s">
        <v>35</v>
      </c>
      <c r="D78" s="94" t="s">
        <v>38</v>
      </c>
      <c r="E78" s="95" t="s">
        <v>17</v>
      </c>
      <c r="F78" s="95" t="s">
        <v>15</v>
      </c>
      <c r="G78" s="96" t="s">
        <v>117</v>
      </c>
      <c r="H78" s="81"/>
      <c r="I78" s="82">
        <f>SUM(I79)</f>
        <v>1000</v>
      </c>
      <c r="J78" s="82">
        <f t="shared" si="23"/>
        <v>1000</v>
      </c>
      <c r="K78" s="82">
        <f t="shared" si="23"/>
        <v>1000</v>
      </c>
    </row>
    <row r="79" spans="1:11" s="14" customFormat="1" ht="31.2" x14ac:dyDescent="0.3">
      <c r="A79" s="68" t="s">
        <v>312</v>
      </c>
      <c r="B79" s="69" t="s">
        <v>1</v>
      </c>
      <c r="C79" s="70" t="s">
        <v>35</v>
      </c>
      <c r="D79" s="70" t="s">
        <v>38</v>
      </c>
      <c r="E79" s="71" t="s">
        <v>17</v>
      </c>
      <c r="F79" s="71" t="s">
        <v>15</v>
      </c>
      <c r="G79" s="72" t="s">
        <v>235</v>
      </c>
      <c r="H79" s="72" t="s">
        <v>57</v>
      </c>
      <c r="I79" s="73">
        <v>1000</v>
      </c>
      <c r="J79" s="73">
        <v>1000</v>
      </c>
      <c r="K79" s="73">
        <v>1000</v>
      </c>
    </row>
    <row r="80" spans="1:11" s="11" customFormat="1" ht="18" x14ac:dyDescent="0.3">
      <c r="A80" s="44" t="s">
        <v>71</v>
      </c>
      <c r="B80" s="104" t="s">
        <v>2</v>
      </c>
      <c r="C80" s="198"/>
      <c r="D80" s="199"/>
      <c r="E80" s="199"/>
      <c r="F80" s="199"/>
      <c r="G80" s="200"/>
      <c r="H80" s="105"/>
      <c r="I80" s="106">
        <f>SUM(I81+I86)</f>
        <v>6827.6</v>
      </c>
      <c r="J80" s="106">
        <f>SUM(J81+J86)</f>
        <v>6866.5</v>
      </c>
      <c r="K80" s="106">
        <f>SUM(K81+K86)</f>
        <v>6892.5</v>
      </c>
    </row>
    <row r="81" spans="1:11" s="9" customFormat="1" ht="50.4" x14ac:dyDescent="0.3">
      <c r="A81" s="107" t="s">
        <v>72</v>
      </c>
      <c r="B81" s="83" t="s">
        <v>2</v>
      </c>
      <c r="C81" s="83" t="s">
        <v>16</v>
      </c>
      <c r="D81" s="226"/>
      <c r="E81" s="227"/>
      <c r="F81" s="227"/>
      <c r="G81" s="228"/>
      <c r="H81" s="108"/>
      <c r="I81" s="76">
        <f t="shared" ref="I81:K84" si="24">SUM(I82)</f>
        <v>5520</v>
      </c>
      <c r="J81" s="76">
        <f t="shared" si="24"/>
        <v>5545</v>
      </c>
      <c r="K81" s="76">
        <f t="shared" si="24"/>
        <v>5571</v>
      </c>
    </row>
    <row r="82" spans="1:11" s="19" customFormat="1" ht="67.2" x14ac:dyDescent="0.3">
      <c r="A82" s="57" t="s">
        <v>129</v>
      </c>
      <c r="B82" s="85" t="s">
        <v>2</v>
      </c>
      <c r="C82" s="86" t="s">
        <v>16</v>
      </c>
      <c r="D82" s="94" t="s">
        <v>12</v>
      </c>
      <c r="E82" s="95">
        <v>0</v>
      </c>
      <c r="F82" s="95" t="s">
        <v>116</v>
      </c>
      <c r="G82" s="96" t="s">
        <v>117</v>
      </c>
      <c r="H82" s="109"/>
      <c r="I82" s="82">
        <f t="shared" si="24"/>
        <v>5520</v>
      </c>
      <c r="J82" s="82">
        <f t="shared" si="24"/>
        <v>5545</v>
      </c>
      <c r="K82" s="82">
        <f t="shared" si="24"/>
        <v>5571</v>
      </c>
    </row>
    <row r="83" spans="1:11" s="19" customFormat="1" ht="50.4" x14ac:dyDescent="0.3">
      <c r="A83" s="57" t="s">
        <v>130</v>
      </c>
      <c r="B83" s="85" t="s">
        <v>2</v>
      </c>
      <c r="C83" s="86" t="s">
        <v>16</v>
      </c>
      <c r="D83" s="94" t="s">
        <v>12</v>
      </c>
      <c r="E83" s="95" t="s">
        <v>17</v>
      </c>
      <c r="F83" s="95" t="s">
        <v>116</v>
      </c>
      <c r="G83" s="96" t="s">
        <v>117</v>
      </c>
      <c r="H83" s="109"/>
      <c r="I83" s="82">
        <f>SUM(I84)</f>
        <v>5520</v>
      </c>
      <c r="J83" s="82">
        <f t="shared" si="24"/>
        <v>5545</v>
      </c>
      <c r="K83" s="82">
        <f t="shared" si="24"/>
        <v>5571</v>
      </c>
    </row>
    <row r="84" spans="1:11" s="19" customFormat="1" ht="50.4" x14ac:dyDescent="0.3">
      <c r="A84" s="64" t="s">
        <v>131</v>
      </c>
      <c r="B84" s="85" t="s">
        <v>2</v>
      </c>
      <c r="C84" s="86" t="s">
        <v>16</v>
      </c>
      <c r="D84" s="94" t="s">
        <v>12</v>
      </c>
      <c r="E84" s="95" t="s">
        <v>17</v>
      </c>
      <c r="F84" s="95" t="s">
        <v>1</v>
      </c>
      <c r="G84" s="96" t="s">
        <v>117</v>
      </c>
      <c r="H84" s="109"/>
      <c r="I84" s="82">
        <f>SUM(I85)</f>
        <v>5520</v>
      </c>
      <c r="J84" s="82">
        <f t="shared" si="24"/>
        <v>5545</v>
      </c>
      <c r="K84" s="82">
        <f t="shared" si="24"/>
        <v>5571</v>
      </c>
    </row>
    <row r="85" spans="1:11" s="14" customFormat="1" ht="46.8" x14ac:dyDescent="0.3">
      <c r="A85" s="68" t="s">
        <v>366</v>
      </c>
      <c r="B85" s="69" t="s">
        <v>2</v>
      </c>
      <c r="C85" s="70" t="s">
        <v>16</v>
      </c>
      <c r="D85" s="70" t="s">
        <v>12</v>
      </c>
      <c r="E85" s="71" t="s">
        <v>17</v>
      </c>
      <c r="F85" s="71" t="s">
        <v>1</v>
      </c>
      <c r="G85" s="72" t="s">
        <v>24</v>
      </c>
      <c r="H85" s="72" t="s">
        <v>62</v>
      </c>
      <c r="I85" s="73">
        <v>5520</v>
      </c>
      <c r="J85" s="73">
        <v>5545</v>
      </c>
      <c r="K85" s="73">
        <v>5571</v>
      </c>
    </row>
    <row r="86" spans="1:11" s="8" customFormat="1" ht="39" customHeight="1" x14ac:dyDescent="0.35">
      <c r="A86" s="110" t="s">
        <v>73</v>
      </c>
      <c r="B86" s="83" t="s">
        <v>2</v>
      </c>
      <c r="C86" s="83" t="s">
        <v>37</v>
      </c>
      <c r="D86" s="201"/>
      <c r="E86" s="202"/>
      <c r="F86" s="202"/>
      <c r="G86" s="203"/>
      <c r="H86" s="93"/>
      <c r="I86" s="76">
        <f>SUM(I87)</f>
        <v>1307.5999999999999</v>
      </c>
      <c r="J86" s="76">
        <f t="shared" ref="J86:K86" si="25">SUM(J87)</f>
        <v>1321.5</v>
      </c>
      <c r="K86" s="76">
        <f t="shared" si="25"/>
        <v>1321.5</v>
      </c>
    </row>
    <row r="87" spans="1:11" s="15" customFormat="1" ht="36.75" customHeight="1" x14ac:dyDescent="0.35">
      <c r="A87" s="57" t="s">
        <v>132</v>
      </c>
      <c r="B87" s="85" t="s">
        <v>2</v>
      </c>
      <c r="C87" s="86" t="s">
        <v>37</v>
      </c>
      <c r="D87" s="94" t="s">
        <v>1</v>
      </c>
      <c r="E87" s="95" t="s">
        <v>115</v>
      </c>
      <c r="F87" s="95" t="s">
        <v>116</v>
      </c>
      <c r="G87" s="96" t="s">
        <v>117</v>
      </c>
      <c r="H87" s="81"/>
      <c r="I87" s="82">
        <f>SUM(I88+I91)</f>
        <v>1307.5999999999999</v>
      </c>
      <c r="J87" s="82">
        <f>SUM(J88+J91)</f>
        <v>1321.5</v>
      </c>
      <c r="K87" s="82">
        <f>SUM(K88+K91)</f>
        <v>1321.5</v>
      </c>
    </row>
    <row r="88" spans="1:11" s="15" customFormat="1" ht="39.75" customHeight="1" x14ac:dyDescent="0.35">
      <c r="A88" s="57" t="s">
        <v>133</v>
      </c>
      <c r="B88" s="85" t="s">
        <v>2</v>
      </c>
      <c r="C88" s="86" t="s">
        <v>37</v>
      </c>
      <c r="D88" s="94" t="s">
        <v>1</v>
      </c>
      <c r="E88" s="95" t="s">
        <v>17</v>
      </c>
      <c r="F88" s="95" t="s">
        <v>116</v>
      </c>
      <c r="G88" s="96" t="s">
        <v>117</v>
      </c>
      <c r="H88" s="81"/>
      <c r="I88" s="82">
        <f>SUM(I90)</f>
        <v>1228.5999999999999</v>
      </c>
      <c r="J88" s="82">
        <f t="shared" ref="J88:K88" si="26">SUM(J90)</f>
        <v>1242.5</v>
      </c>
      <c r="K88" s="82">
        <f t="shared" si="26"/>
        <v>1242.5</v>
      </c>
    </row>
    <row r="89" spans="1:11" s="15" customFormat="1" ht="39.75" customHeight="1" x14ac:dyDescent="0.35">
      <c r="A89" s="64" t="s">
        <v>202</v>
      </c>
      <c r="B89" s="85" t="s">
        <v>2</v>
      </c>
      <c r="C89" s="86" t="s">
        <v>37</v>
      </c>
      <c r="D89" s="94" t="s">
        <v>1</v>
      </c>
      <c r="E89" s="95" t="s">
        <v>17</v>
      </c>
      <c r="F89" s="95" t="s">
        <v>1</v>
      </c>
      <c r="G89" s="96" t="s">
        <v>117</v>
      </c>
      <c r="H89" s="81"/>
      <c r="I89" s="82">
        <f>SUM(I90)</f>
        <v>1228.5999999999999</v>
      </c>
      <c r="J89" s="82">
        <f t="shared" ref="J89:K89" si="27">SUM(J90)</f>
        <v>1242.5</v>
      </c>
      <c r="K89" s="82">
        <f t="shared" si="27"/>
        <v>1242.5</v>
      </c>
    </row>
    <row r="90" spans="1:11" s="14" customFormat="1" ht="31.2" x14ac:dyDescent="0.3">
      <c r="A90" s="68" t="s">
        <v>313</v>
      </c>
      <c r="B90" s="69" t="s">
        <v>2</v>
      </c>
      <c r="C90" s="70" t="s">
        <v>37</v>
      </c>
      <c r="D90" s="111" t="s">
        <v>1</v>
      </c>
      <c r="E90" s="112" t="s">
        <v>17</v>
      </c>
      <c r="F90" s="112" t="s">
        <v>1</v>
      </c>
      <c r="G90" s="113" t="s">
        <v>4</v>
      </c>
      <c r="H90" s="72">
        <v>200</v>
      </c>
      <c r="I90" s="73">
        <v>1228.5999999999999</v>
      </c>
      <c r="J90" s="73">
        <v>1242.5</v>
      </c>
      <c r="K90" s="73">
        <v>1242.5</v>
      </c>
    </row>
    <row r="91" spans="1:11" s="18" customFormat="1" ht="50.4" x14ac:dyDescent="0.3">
      <c r="A91" s="57" t="s">
        <v>134</v>
      </c>
      <c r="B91" s="77" t="s">
        <v>2</v>
      </c>
      <c r="C91" s="78" t="s">
        <v>37</v>
      </c>
      <c r="D91" s="114" t="s">
        <v>1</v>
      </c>
      <c r="E91" s="115" t="s">
        <v>28</v>
      </c>
      <c r="F91" s="115" t="s">
        <v>116</v>
      </c>
      <c r="G91" s="116" t="s">
        <v>117</v>
      </c>
      <c r="H91" s="102"/>
      <c r="I91" s="103">
        <f>SUM(I93+I95)</f>
        <v>79</v>
      </c>
      <c r="J91" s="103">
        <f t="shared" ref="J91:K91" si="28">SUM(J93+J95)</f>
        <v>79</v>
      </c>
      <c r="K91" s="103">
        <f t="shared" si="28"/>
        <v>79</v>
      </c>
    </row>
    <row r="92" spans="1:11" s="18" customFormat="1" ht="33.6" x14ac:dyDescent="0.3">
      <c r="A92" s="64" t="s">
        <v>203</v>
      </c>
      <c r="B92" s="77" t="s">
        <v>2</v>
      </c>
      <c r="C92" s="78" t="s">
        <v>37</v>
      </c>
      <c r="D92" s="114" t="s">
        <v>1</v>
      </c>
      <c r="E92" s="115" t="s">
        <v>28</v>
      </c>
      <c r="F92" s="115" t="s">
        <v>1</v>
      </c>
      <c r="G92" s="116" t="s">
        <v>117</v>
      </c>
      <c r="H92" s="102"/>
      <c r="I92" s="103">
        <f>SUM(I93)</f>
        <v>20</v>
      </c>
      <c r="J92" s="103">
        <f t="shared" ref="J92:K92" si="29">SUM(J93)</f>
        <v>20</v>
      </c>
      <c r="K92" s="103">
        <f t="shared" si="29"/>
        <v>20</v>
      </c>
    </row>
    <row r="93" spans="1:11" s="14" customFormat="1" ht="31.2" x14ac:dyDescent="0.3">
      <c r="A93" s="68" t="s">
        <v>313</v>
      </c>
      <c r="B93" s="69" t="s">
        <v>2</v>
      </c>
      <c r="C93" s="70" t="s">
        <v>37</v>
      </c>
      <c r="D93" s="111" t="s">
        <v>1</v>
      </c>
      <c r="E93" s="112" t="s">
        <v>28</v>
      </c>
      <c r="F93" s="112" t="s">
        <v>1</v>
      </c>
      <c r="G93" s="113" t="s">
        <v>4</v>
      </c>
      <c r="H93" s="72" t="s">
        <v>55</v>
      </c>
      <c r="I93" s="73">
        <v>20</v>
      </c>
      <c r="J93" s="73">
        <v>20</v>
      </c>
      <c r="K93" s="73">
        <v>20</v>
      </c>
    </row>
    <row r="94" spans="1:11" s="18" customFormat="1" ht="33.6" x14ac:dyDescent="0.3">
      <c r="A94" s="64" t="s">
        <v>135</v>
      </c>
      <c r="B94" s="77" t="s">
        <v>2</v>
      </c>
      <c r="C94" s="78" t="s">
        <v>37</v>
      </c>
      <c r="D94" s="114" t="s">
        <v>1</v>
      </c>
      <c r="E94" s="115" t="s">
        <v>28</v>
      </c>
      <c r="F94" s="115" t="s">
        <v>5</v>
      </c>
      <c r="G94" s="116" t="s">
        <v>117</v>
      </c>
      <c r="H94" s="102"/>
      <c r="I94" s="103">
        <f>SUM(I95)</f>
        <v>59</v>
      </c>
      <c r="J94" s="103">
        <f t="shared" ref="J94:K94" si="30">SUM(J95)</f>
        <v>59</v>
      </c>
      <c r="K94" s="103">
        <f t="shared" si="30"/>
        <v>59</v>
      </c>
    </row>
    <row r="95" spans="1:11" s="14" customFormat="1" ht="31.2" x14ac:dyDescent="0.3">
      <c r="A95" s="68" t="s">
        <v>313</v>
      </c>
      <c r="B95" s="69" t="s">
        <v>2</v>
      </c>
      <c r="C95" s="70" t="s">
        <v>37</v>
      </c>
      <c r="D95" s="111" t="s">
        <v>1</v>
      </c>
      <c r="E95" s="112" t="s">
        <v>28</v>
      </c>
      <c r="F95" s="112" t="s">
        <v>5</v>
      </c>
      <c r="G95" s="113" t="s">
        <v>4</v>
      </c>
      <c r="H95" s="72" t="s">
        <v>55</v>
      </c>
      <c r="I95" s="73">
        <v>59</v>
      </c>
      <c r="J95" s="73">
        <v>59</v>
      </c>
      <c r="K95" s="73">
        <v>59</v>
      </c>
    </row>
    <row r="96" spans="1:11" s="12" customFormat="1" ht="18" x14ac:dyDescent="0.3">
      <c r="A96" s="44" t="s">
        <v>74</v>
      </c>
      <c r="B96" s="104" t="s">
        <v>7</v>
      </c>
      <c r="C96" s="198"/>
      <c r="D96" s="199"/>
      <c r="E96" s="199"/>
      <c r="F96" s="199"/>
      <c r="G96" s="200"/>
      <c r="H96" s="117"/>
      <c r="I96" s="106">
        <f>SUM(I97+I112+I118+I106)</f>
        <v>66223.600000000006</v>
      </c>
      <c r="J96" s="106">
        <f>SUM(J97+J112+J118+J106)</f>
        <v>67745.7</v>
      </c>
      <c r="K96" s="106">
        <f>SUM(K97+K112+K118+K106)</f>
        <v>69211.8</v>
      </c>
    </row>
    <row r="97" spans="1:11" s="8" customFormat="1" ht="17.399999999999999" x14ac:dyDescent="0.35">
      <c r="A97" s="118" t="s">
        <v>75</v>
      </c>
      <c r="B97" s="83" t="s">
        <v>7</v>
      </c>
      <c r="C97" s="83" t="s">
        <v>12</v>
      </c>
      <c r="D97" s="207"/>
      <c r="E97" s="208"/>
      <c r="F97" s="208"/>
      <c r="G97" s="209"/>
      <c r="H97" s="93"/>
      <c r="I97" s="76">
        <f>SUM(I98+I102)</f>
        <v>8970.6</v>
      </c>
      <c r="J97" s="76">
        <f t="shared" ref="J97:K97" si="31">SUM(J98+J102)</f>
        <v>7511.5</v>
      </c>
      <c r="K97" s="76">
        <f t="shared" si="31"/>
        <v>7527.8</v>
      </c>
    </row>
    <row r="98" spans="1:11" s="16" customFormat="1" ht="50.4" x14ac:dyDescent="0.35">
      <c r="A98" s="57" t="s">
        <v>136</v>
      </c>
      <c r="B98" s="85" t="s">
        <v>7</v>
      </c>
      <c r="C98" s="86" t="s">
        <v>12</v>
      </c>
      <c r="D98" s="119" t="s">
        <v>15</v>
      </c>
      <c r="E98" s="120" t="s">
        <v>115</v>
      </c>
      <c r="F98" s="120" t="s">
        <v>116</v>
      </c>
      <c r="G98" s="121" t="s">
        <v>117</v>
      </c>
      <c r="H98" s="81"/>
      <c r="I98" s="82">
        <f t="shared" ref="I98:K100" si="32">SUM(I99)</f>
        <v>6714</v>
      </c>
      <c r="J98" s="82">
        <f t="shared" si="32"/>
        <v>6715</v>
      </c>
      <c r="K98" s="82">
        <f t="shared" si="32"/>
        <v>6716</v>
      </c>
    </row>
    <row r="99" spans="1:11" s="16" customFormat="1" ht="33.6" x14ac:dyDescent="0.35">
      <c r="A99" s="57" t="s">
        <v>137</v>
      </c>
      <c r="B99" s="85" t="s">
        <v>7</v>
      </c>
      <c r="C99" s="86" t="s">
        <v>12</v>
      </c>
      <c r="D99" s="119" t="s">
        <v>15</v>
      </c>
      <c r="E99" s="120" t="s">
        <v>17</v>
      </c>
      <c r="F99" s="120" t="s">
        <v>116</v>
      </c>
      <c r="G99" s="121" t="s">
        <v>117</v>
      </c>
      <c r="H99" s="81"/>
      <c r="I99" s="82">
        <f t="shared" si="32"/>
        <v>6714</v>
      </c>
      <c r="J99" s="82">
        <f t="shared" si="32"/>
        <v>6715</v>
      </c>
      <c r="K99" s="82">
        <f t="shared" si="32"/>
        <v>6716</v>
      </c>
    </row>
    <row r="100" spans="1:11" s="16" customFormat="1" ht="17.399999999999999" x14ac:dyDescent="0.35">
      <c r="A100" s="64" t="s">
        <v>237</v>
      </c>
      <c r="B100" s="85" t="s">
        <v>7</v>
      </c>
      <c r="C100" s="86" t="s">
        <v>12</v>
      </c>
      <c r="D100" s="119" t="s">
        <v>15</v>
      </c>
      <c r="E100" s="120" t="s">
        <v>17</v>
      </c>
      <c r="F100" s="120" t="s">
        <v>1</v>
      </c>
      <c r="G100" s="121" t="s">
        <v>117</v>
      </c>
      <c r="H100" s="81"/>
      <c r="I100" s="82">
        <f>SUM(I101)</f>
        <v>6714</v>
      </c>
      <c r="J100" s="82">
        <f t="shared" si="32"/>
        <v>6715</v>
      </c>
      <c r="K100" s="82">
        <f t="shared" si="32"/>
        <v>6716</v>
      </c>
    </row>
    <row r="101" spans="1:11" s="14" customFormat="1" ht="46.8" x14ac:dyDescent="0.3">
      <c r="A101" s="68" t="s">
        <v>108</v>
      </c>
      <c r="B101" s="69" t="s">
        <v>7</v>
      </c>
      <c r="C101" s="70" t="s">
        <v>12</v>
      </c>
      <c r="D101" s="70" t="s">
        <v>15</v>
      </c>
      <c r="E101" s="71" t="s">
        <v>17</v>
      </c>
      <c r="F101" s="71" t="s">
        <v>1</v>
      </c>
      <c r="G101" s="72" t="s">
        <v>27</v>
      </c>
      <c r="H101" s="72" t="s">
        <v>61</v>
      </c>
      <c r="I101" s="73">
        <v>6714</v>
      </c>
      <c r="J101" s="73">
        <v>6715</v>
      </c>
      <c r="K101" s="73">
        <v>6716</v>
      </c>
    </row>
    <row r="102" spans="1:11" s="16" customFormat="1" ht="50.4" x14ac:dyDescent="0.35">
      <c r="A102" s="57" t="s">
        <v>238</v>
      </c>
      <c r="B102" s="85" t="s">
        <v>7</v>
      </c>
      <c r="C102" s="85" t="s">
        <v>12</v>
      </c>
      <c r="D102" s="120" t="s">
        <v>241</v>
      </c>
      <c r="E102" s="120" t="s">
        <v>115</v>
      </c>
      <c r="F102" s="120" t="s">
        <v>116</v>
      </c>
      <c r="G102" s="121" t="s">
        <v>117</v>
      </c>
      <c r="H102" s="122"/>
      <c r="I102" s="82">
        <f>SUM(I103)</f>
        <v>2256.6</v>
      </c>
      <c r="J102" s="82">
        <f t="shared" ref="J102:K102" si="33">SUM(J103)</f>
        <v>796.5</v>
      </c>
      <c r="K102" s="82">
        <f t="shared" si="33"/>
        <v>811.8</v>
      </c>
    </row>
    <row r="103" spans="1:11" s="16" customFormat="1" ht="33.6" x14ac:dyDescent="0.35">
      <c r="A103" s="57" t="s">
        <v>239</v>
      </c>
      <c r="B103" s="85" t="s">
        <v>7</v>
      </c>
      <c r="C103" s="85" t="s">
        <v>12</v>
      </c>
      <c r="D103" s="120" t="s">
        <v>241</v>
      </c>
      <c r="E103" s="120" t="s">
        <v>242</v>
      </c>
      <c r="F103" s="120" t="s">
        <v>116</v>
      </c>
      <c r="G103" s="121" t="s">
        <v>117</v>
      </c>
      <c r="H103" s="122"/>
      <c r="I103" s="82">
        <f>SUM(I104)</f>
        <v>2256.6</v>
      </c>
      <c r="J103" s="82">
        <f t="shared" ref="J103:K104" si="34">SUM(J104)</f>
        <v>796.5</v>
      </c>
      <c r="K103" s="82">
        <f t="shared" si="34"/>
        <v>811.8</v>
      </c>
    </row>
    <row r="104" spans="1:11" s="16" customFormat="1" ht="33.6" x14ac:dyDescent="0.35">
      <c r="A104" s="64" t="s">
        <v>240</v>
      </c>
      <c r="B104" s="85" t="s">
        <v>7</v>
      </c>
      <c r="C104" s="85" t="s">
        <v>12</v>
      </c>
      <c r="D104" s="123" t="s">
        <v>241</v>
      </c>
      <c r="E104" s="123" t="s">
        <v>242</v>
      </c>
      <c r="F104" s="123" t="s">
        <v>1</v>
      </c>
      <c r="G104" s="124" t="s">
        <v>117</v>
      </c>
      <c r="H104" s="125"/>
      <c r="I104" s="126">
        <f>SUM(I105)</f>
        <v>2256.6</v>
      </c>
      <c r="J104" s="126">
        <f t="shared" si="34"/>
        <v>796.5</v>
      </c>
      <c r="K104" s="126">
        <f t="shared" si="34"/>
        <v>811.8</v>
      </c>
    </row>
    <row r="105" spans="1:11" s="14" customFormat="1" ht="57" customHeight="1" x14ac:dyDescent="0.3">
      <c r="A105" s="127" t="s">
        <v>314</v>
      </c>
      <c r="B105" s="69" t="s">
        <v>7</v>
      </c>
      <c r="C105" s="69" t="s">
        <v>12</v>
      </c>
      <c r="D105" s="128" t="s">
        <v>241</v>
      </c>
      <c r="E105" s="128" t="s">
        <v>242</v>
      </c>
      <c r="F105" s="128" t="s">
        <v>1</v>
      </c>
      <c r="G105" s="129" t="s">
        <v>243</v>
      </c>
      <c r="H105" s="122" t="s">
        <v>55</v>
      </c>
      <c r="I105" s="130">
        <v>2256.6</v>
      </c>
      <c r="J105" s="130">
        <v>796.5</v>
      </c>
      <c r="K105" s="130">
        <v>811.8</v>
      </c>
    </row>
    <row r="106" spans="1:11" s="17" customFormat="1" ht="15.6" x14ac:dyDescent="0.3">
      <c r="A106" s="131" t="s">
        <v>226</v>
      </c>
      <c r="B106" s="132" t="s">
        <v>7</v>
      </c>
      <c r="C106" s="133" t="s">
        <v>15</v>
      </c>
      <c r="D106" s="134"/>
      <c r="E106" s="135"/>
      <c r="F106" s="135"/>
      <c r="G106" s="136"/>
      <c r="H106" s="137"/>
      <c r="I106" s="138">
        <f>+I111</f>
        <v>2300</v>
      </c>
      <c r="J106" s="138">
        <f t="shared" ref="J106:K106" si="35">+J111</f>
        <v>0</v>
      </c>
      <c r="K106" s="138">
        <f t="shared" si="35"/>
        <v>0</v>
      </c>
    </row>
    <row r="107" spans="1:11" s="17" customFormat="1" ht="33.6" x14ac:dyDescent="0.3">
      <c r="A107" s="57" t="s">
        <v>138</v>
      </c>
      <c r="B107" s="87" t="s">
        <v>7</v>
      </c>
      <c r="C107" s="88" t="s">
        <v>15</v>
      </c>
      <c r="D107" s="139" t="s">
        <v>29</v>
      </c>
      <c r="E107" s="140" t="s">
        <v>115</v>
      </c>
      <c r="F107" s="140" t="s">
        <v>116</v>
      </c>
      <c r="G107" s="141" t="s">
        <v>117</v>
      </c>
      <c r="H107" s="90"/>
      <c r="I107" s="91">
        <f>SUM(I108)</f>
        <v>2300</v>
      </c>
      <c r="J107" s="91">
        <f t="shared" ref="J107:K110" si="36">SUM(J108)</f>
        <v>0</v>
      </c>
      <c r="K107" s="91">
        <f t="shared" si="36"/>
        <v>0</v>
      </c>
    </row>
    <row r="108" spans="1:11" s="17" customFormat="1" ht="47.4" customHeight="1" x14ac:dyDescent="0.3">
      <c r="A108" s="142" t="s">
        <v>227</v>
      </c>
      <c r="B108" s="87" t="s">
        <v>7</v>
      </c>
      <c r="C108" s="88" t="s">
        <v>15</v>
      </c>
      <c r="D108" s="139" t="s">
        <v>29</v>
      </c>
      <c r="E108" s="140" t="s">
        <v>17</v>
      </c>
      <c r="F108" s="140" t="s">
        <v>116</v>
      </c>
      <c r="G108" s="141" t="s">
        <v>231</v>
      </c>
      <c r="H108" s="90"/>
      <c r="I108" s="91">
        <f>SUM(I109)</f>
        <v>2300</v>
      </c>
      <c r="J108" s="91">
        <f t="shared" si="36"/>
        <v>0</v>
      </c>
      <c r="K108" s="91">
        <f t="shared" si="36"/>
        <v>0</v>
      </c>
    </row>
    <row r="109" spans="1:11" s="17" customFormat="1" ht="40.5" customHeight="1" x14ac:dyDescent="0.3">
      <c r="A109" s="143" t="s">
        <v>228</v>
      </c>
      <c r="B109" s="87" t="s">
        <v>7</v>
      </c>
      <c r="C109" s="88" t="s">
        <v>15</v>
      </c>
      <c r="D109" s="139" t="s">
        <v>29</v>
      </c>
      <c r="E109" s="140" t="s">
        <v>17</v>
      </c>
      <c r="F109" s="140" t="s">
        <v>1</v>
      </c>
      <c r="G109" s="141" t="s">
        <v>117</v>
      </c>
      <c r="H109" s="90"/>
      <c r="I109" s="91">
        <f>SUM(I110)</f>
        <v>2300</v>
      </c>
      <c r="J109" s="91">
        <f t="shared" si="36"/>
        <v>0</v>
      </c>
      <c r="K109" s="91">
        <f t="shared" si="36"/>
        <v>0</v>
      </c>
    </row>
    <row r="110" spans="1:11" s="14" customFormat="1" ht="33.6" customHeight="1" x14ac:dyDescent="0.3">
      <c r="A110" s="127" t="s">
        <v>229</v>
      </c>
      <c r="B110" s="69" t="s">
        <v>7</v>
      </c>
      <c r="C110" s="70" t="s">
        <v>15</v>
      </c>
      <c r="D110" s="144" t="s">
        <v>29</v>
      </c>
      <c r="E110" s="145" t="s">
        <v>17</v>
      </c>
      <c r="F110" s="145" t="s">
        <v>1</v>
      </c>
      <c r="G110" s="146" t="s">
        <v>232</v>
      </c>
      <c r="H110" s="72"/>
      <c r="I110" s="91">
        <f>SUM(I111)</f>
        <v>2300</v>
      </c>
      <c r="J110" s="91">
        <f t="shared" si="36"/>
        <v>0</v>
      </c>
      <c r="K110" s="91">
        <f t="shared" si="36"/>
        <v>0</v>
      </c>
    </row>
    <row r="111" spans="1:11" s="14" customFormat="1" ht="16.8" x14ac:dyDescent="0.3">
      <c r="A111" s="127" t="s">
        <v>230</v>
      </c>
      <c r="B111" s="69" t="s">
        <v>7</v>
      </c>
      <c r="C111" s="70" t="s">
        <v>15</v>
      </c>
      <c r="D111" s="144" t="s">
        <v>29</v>
      </c>
      <c r="E111" s="145" t="s">
        <v>17</v>
      </c>
      <c r="F111" s="145" t="s">
        <v>1</v>
      </c>
      <c r="G111" s="146" t="s">
        <v>232</v>
      </c>
      <c r="H111" s="72" t="s">
        <v>55</v>
      </c>
      <c r="I111" s="73">
        <v>2300</v>
      </c>
      <c r="J111" s="73"/>
      <c r="K111" s="73"/>
    </row>
    <row r="112" spans="1:11" s="8" customFormat="1" ht="17.399999999999999" x14ac:dyDescent="0.35">
      <c r="A112" s="118" t="s">
        <v>76</v>
      </c>
      <c r="B112" s="83" t="s">
        <v>7</v>
      </c>
      <c r="C112" s="83" t="s">
        <v>16</v>
      </c>
      <c r="D112" s="229"/>
      <c r="E112" s="230"/>
      <c r="F112" s="230"/>
      <c r="G112" s="231"/>
      <c r="H112" s="93"/>
      <c r="I112" s="76">
        <f>SUM(I113)</f>
        <v>54600</v>
      </c>
      <c r="J112" s="76">
        <f t="shared" ref="J112:K112" si="37">SUM(J113)</f>
        <v>59038</v>
      </c>
      <c r="K112" s="76">
        <f t="shared" si="37"/>
        <v>61331</v>
      </c>
    </row>
    <row r="113" spans="1:11" s="16" customFormat="1" ht="33.6" x14ac:dyDescent="0.35">
      <c r="A113" s="57" t="s">
        <v>138</v>
      </c>
      <c r="B113" s="85" t="s">
        <v>7</v>
      </c>
      <c r="C113" s="86" t="s">
        <v>16</v>
      </c>
      <c r="D113" s="94" t="s">
        <v>29</v>
      </c>
      <c r="E113" s="95" t="s">
        <v>115</v>
      </c>
      <c r="F113" s="95" t="s">
        <v>116</v>
      </c>
      <c r="G113" s="96" t="s">
        <v>117</v>
      </c>
      <c r="H113" s="81"/>
      <c r="I113" s="82">
        <f t="shared" ref="I113:K114" si="38">SUM(I114)</f>
        <v>54600</v>
      </c>
      <c r="J113" s="82">
        <f t="shared" si="38"/>
        <v>59038</v>
      </c>
      <c r="K113" s="82">
        <f t="shared" si="38"/>
        <v>61331</v>
      </c>
    </row>
    <row r="114" spans="1:11" s="16" customFormat="1" ht="33.6" x14ac:dyDescent="0.35">
      <c r="A114" s="57" t="s">
        <v>139</v>
      </c>
      <c r="B114" s="85" t="s">
        <v>7</v>
      </c>
      <c r="C114" s="86" t="s">
        <v>16</v>
      </c>
      <c r="D114" s="94" t="s">
        <v>29</v>
      </c>
      <c r="E114" s="95" t="s">
        <v>28</v>
      </c>
      <c r="F114" s="95" t="s">
        <v>116</v>
      </c>
      <c r="G114" s="96" t="s">
        <v>117</v>
      </c>
      <c r="H114" s="81"/>
      <c r="I114" s="82">
        <f>SUM(I115)</f>
        <v>54600</v>
      </c>
      <c r="J114" s="82">
        <f t="shared" si="38"/>
        <v>59038</v>
      </c>
      <c r="K114" s="82">
        <f t="shared" si="38"/>
        <v>61331</v>
      </c>
    </row>
    <row r="115" spans="1:11" s="16" customFormat="1" ht="33.6" x14ac:dyDescent="0.35">
      <c r="A115" s="64" t="s">
        <v>205</v>
      </c>
      <c r="B115" s="85" t="s">
        <v>7</v>
      </c>
      <c r="C115" s="86" t="s">
        <v>16</v>
      </c>
      <c r="D115" s="94" t="s">
        <v>29</v>
      </c>
      <c r="E115" s="95" t="s">
        <v>28</v>
      </c>
      <c r="F115" s="95" t="s">
        <v>5</v>
      </c>
      <c r="G115" s="96" t="s">
        <v>117</v>
      </c>
      <c r="H115" s="81"/>
      <c r="I115" s="82">
        <f>SUM(I116:I117)</f>
        <v>54600</v>
      </c>
      <c r="J115" s="82">
        <f t="shared" ref="J115:K115" si="39">SUM(J116:J117)</f>
        <v>59038</v>
      </c>
      <c r="K115" s="82">
        <f t="shared" si="39"/>
        <v>61331</v>
      </c>
    </row>
    <row r="116" spans="1:11" s="14" customFormat="1" ht="46.8" x14ac:dyDescent="0.3">
      <c r="A116" s="68" t="s">
        <v>315</v>
      </c>
      <c r="B116" s="69" t="s">
        <v>7</v>
      </c>
      <c r="C116" s="70" t="s">
        <v>16</v>
      </c>
      <c r="D116" s="70" t="s">
        <v>29</v>
      </c>
      <c r="E116" s="71" t="s">
        <v>28</v>
      </c>
      <c r="F116" s="71" t="s">
        <v>5</v>
      </c>
      <c r="G116" s="72" t="s">
        <v>204</v>
      </c>
      <c r="H116" s="72" t="s">
        <v>55</v>
      </c>
      <c r="I116" s="73">
        <v>54600</v>
      </c>
      <c r="J116" s="73">
        <v>59038</v>
      </c>
      <c r="K116" s="73">
        <v>61331</v>
      </c>
    </row>
    <row r="117" spans="1:11" s="14" customFormat="1" ht="31.2" x14ac:dyDescent="0.3">
      <c r="A117" s="147" t="s">
        <v>259</v>
      </c>
      <c r="B117" s="69" t="s">
        <v>7</v>
      </c>
      <c r="C117" s="70" t="s">
        <v>16</v>
      </c>
      <c r="D117" s="70" t="s">
        <v>29</v>
      </c>
      <c r="E117" s="71" t="s">
        <v>28</v>
      </c>
      <c r="F117" s="71" t="s">
        <v>5</v>
      </c>
      <c r="G117" s="72" t="s">
        <v>204</v>
      </c>
      <c r="H117" s="72" t="s">
        <v>62</v>
      </c>
      <c r="I117" s="73"/>
      <c r="J117" s="73"/>
      <c r="K117" s="73"/>
    </row>
    <row r="118" spans="1:11" s="8" customFormat="1" ht="17.399999999999999" x14ac:dyDescent="0.35">
      <c r="A118" s="118" t="s">
        <v>77</v>
      </c>
      <c r="B118" s="83" t="s">
        <v>7</v>
      </c>
      <c r="C118" s="83" t="s">
        <v>34</v>
      </c>
      <c r="D118" s="201"/>
      <c r="E118" s="202"/>
      <c r="F118" s="202"/>
      <c r="G118" s="203"/>
      <c r="H118" s="93"/>
      <c r="I118" s="76">
        <f>SUM(I119+I123+I127+I131)</f>
        <v>353</v>
      </c>
      <c r="J118" s="76">
        <f t="shared" ref="J118:K118" si="40">SUM(J119+J123+J127+J131)</f>
        <v>1196.2</v>
      </c>
      <c r="K118" s="76">
        <f t="shared" si="40"/>
        <v>353</v>
      </c>
    </row>
    <row r="119" spans="1:11" s="16" customFormat="1" ht="33.6" x14ac:dyDescent="0.35">
      <c r="A119" s="57" t="s">
        <v>140</v>
      </c>
      <c r="B119" s="85" t="s">
        <v>7</v>
      </c>
      <c r="C119" s="86" t="s">
        <v>34</v>
      </c>
      <c r="D119" s="94" t="s">
        <v>7</v>
      </c>
      <c r="E119" s="95" t="s">
        <v>115</v>
      </c>
      <c r="F119" s="95" t="s">
        <v>116</v>
      </c>
      <c r="G119" s="96" t="s">
        <v>117</v>
      </c>
      <c r="H119" s="81"/>
      <c r="I119" s="82">
        <f>SUM(I120)</f>
        <v>330</v>
      </c>
      <c r="J119" s="82">
        <f t="shared" ref="J119:K125" si="41">SUM(J120)</f>
        <v>330</v>
      </c>
      <c r="K119" s="82">
        <f t="shared" si="41"/>
        <v>330</v>
      </c>
    </row>
    <row r="120" spans="1:11" s="16" customFormat="1" ht="33.6" x14ac:dyDescent="0.35">
      <c r="A120" s="57" t="s">
        <v>141</v>
      </c>
      <c r="B120" s="85" t="s">
        <v>7</v>
      </c>
      <c r="C120" s="86" t="s">
        <v>34</v>
      </c>
      <c r="D120" s="94" t="s">
        <v>7</v>
      </c>
      <c r="E120" s="95" t="s">
        <v>17</v>
      </c>
      <c r="F120" s="95" t="s">
        <v>116</v>
      </c>
      <c r="G120" s="96" t="s">
        <v>117</v>
      </c>
      <c r="H120" s="81"/>
      <c r="I120" s="82">
        <f>SUM(I121)</f>
        <v>330</v>
      </c>
      <c r="J120" s="82">
        <f t="shared" si="41"/>
        <v>330</v>
      </c>
      <c r="K120" s="82">
        <f t="shared" si="41"/>
        <v>330</v>
      </c>
    </row>
    <row r="121" spans="1:11" s="16" customFormat="1" ht="50.4" x14ac:dyDescent="0.35">
      <c r="A121" s="64" t="s">
        <v>142</v>
      </c>
      <c r="B121" s="85" t="s">
        <v>7</v>
      </c>
      <c r="C121" s="86" t="s">
        <v>34</v>
      </c>
      <c r="D121" s="94" t="s">
        <v>7</v>
      </c>
      <c r="E121" s="95" t="s">
        <v>17</v>
      </c>
      <c r="F121" s="95" t="s">
        <v>1</v>
      </c>
      <c r="G121" s="96" t="s">
        <v>117</v>
      </c>
      <c r="H121" s="81"/>
      <c r="I121" s="82">
        <f>SUM(I122)</f>
        <v>330</v>
      </c>
      <c r="J121" s="82">
        <f t="shared" si="41"/>
        <v>330</v>
      </c>
      <c r="K121" s="82">
        <f t="shared" si="41"/>
        <v>330</v>
      </c>
    </row>
    <row r="122" spans="1:11" s="14" customFormat="1" ht="31.2" x14ac:dyDescent="0.3">
      <c r="A122" s="68" t="s">
        <v>199</v>
      </c>
      <c r="B122" s="69" t="s">
        <v>7</v>
      </c>
      <c r="C122" s="70" t="s">
        <v>34</v>
      </c>
      <c r="D122" s="148" t="s">
        <v>7</v>
      </c>
      <c r="E122" s="149" t="s">
        <v>17</v>
      </c>
      <c r="F122" s="149" t="s">
        <v>1</v>
      </c>
      <c r="G122" s="150" t="s">
        <v>23</v>
      </c>
      <c r="H122" s="72" t="s">
        <v>57</v>
      </c>
      <c r="I122" s="73">
        <v>330</v>
      </c>
      <c r="J122" s="73">
        <v>330</v>
      </c>
      <c r="K122" s="73">
        <v>330</v>
      </c>
    </row>
    <row r="123" spans="1:11" s="16" customFormat="1" ht="34.799999999999997" x14ac:dyDescent="0.35">
      <c r="A123" s="151" t="s">
        <v>125</v>
      </c>
      <c r="B123" s="85" t="s">
        <v>7</v>
      </c>
      <c r="C123" s="86" t="s">
        <v>34</v>
      </c>
      <c r="D123" s="94" t="s">
        <v>3</v>
      </c>
      <c r="E123" s="95" t="s">
        <v>115</v>
      </c>
      <c r="F123" s="95" t="s">
        <v>116</v>
      </c>
      <c r="G123" s="96" t="s">
        <v>117</v>
      </c>
      <c r="H123" s="81"/>
      <c r="I123" s="82">
        <f>SUM(I124)</f>
        <v>23</v>
      </c>
      <c r="J123" s="82">
        <f t="shared" si="41"/>
        <v>23</v>
      </c>
      <c r="K123" s="82">
        <f t="shared" si="41"/>
        <v>23</v>
      </c>
    </row>
    <row r="124" spans="1:11" s="16" customFormat="1" ht="17.399999999999999" x14ac:dyDescent="0.35">
      <c r="A124" s="151" t="s">
        <v>126</v>
      </c>
      <c r="B124" s="85" t="s">
        <v>7</v>
      </c>
      <c r="C124" s="86" t="s">
        <v>34</v>
      </c>
      <c r="D124" s="94" t="s">
        <v>3</v>
      </c>
      <c r="E124" s="95" t="s">
        <v>17</v>
      </c>
      <c r="F124" s="95" t="s">
        <v>116</v>
      </c>
      <c r="G124" s="96" t="s">
        <v>117</v>
      </c>
      <c r="H124" s="81"/>
      <c r="I124" s="82">
        <f>SUM(I125)</f>
        <v>23</v>
      </c>
      <c r="J124" s="82">
        <f t="shared" si="41"/>
        <v>23</v>
      </c>
      <c r="K124" s="82">
        <f t="shared" si="41"/>
        <v>23</v>
      </c>
    </row>
    <row r="125" spans="1:11" s="16" customFormat="1" ht="17.399999999999999" x14ac:dyDescent="0.35">
      <c r="A125" s="152" t="s">
        <v>292</v>
      </c>
      <c r="B125" s="85" t="s">
        <v>7</v>
      </c>
      <c r="C125" s="86" t="s">
        <v>34</v>
      </c>
      <c r="D125" s="94" t="s">
        <v>3</v>
      </c>
      <c r="E125" s="95" t="s">
        <v>17</v>
      </c>
      <c r="F125" s="95" t="s">
        <v>12</v>
      </c>
      <c r="G125" s="96" t="s">
        <v>117</v>
      </c>
      <c r="H125" s="81"/>
      <c r="I125" s="82">
        <f>SUM(I126)</f>
        <v>23</v>
      </c>
      <c r="J125" s="82">
        <f t="shared" si="41"/>
        <v>23</v>
      </c>
      <c r="K125" s="82">
        <f t="shared" si="41"/>
        <v>23</v>
      </c>
    </row>
    <row r="126" spans="1:11" s="14" customFormat="1" ht="31.2" x14ac:dyDescent="0.3">
      <c r="A126" s="68" t="s">
        <v>268</v>
      </c>
      <c r="B126" s="69" t="s">
        <v>7</v>
      </c>
      <c r="C126" s="70" t="s">
        <v>34</v>
      </c>
      <c r="D126" s="148" t="s">
        <v>3</v>
      </c>
      <c r="E126" s="149" t="s">
        <v>17</v>
      </c>
      <c r="F126" s="149" t="s">
        <v>12</v>
      </c>
      <c r="G126" s="150" t="s">
        <v>267</v>
      </c>
      <c r="H126" s="72" t="s">
        <v>62</v>
      </c>
      <c r="I126" s="73">
        <v>23</v>
      </c>
      <c r="J126" s="73">
        <v>23</v>
      </c>
      <c r="K126" s="73">
        <v>23</v>
      </c>
    </row>
    <row r="127" spans="1:11" s="14" customFormat="1" ht="50.4" x14ac:dyDescent="0.3">
      <c r="A127" s="57" t="s">
        <v>170</v>
      </c>
      <c r="B127" s="153" t="s">
        <v>7</v>
      </c>
      <c r="C127" s="79" t="s">
        <v>34</v>
      </c>
      <c r="D127" s="79" t="s">
        <v>37</v>
      </c>
      <c r="E127" s="80" t="s">
        <v>115</v>
      </c>
      <c r="F127" s="80" t="s">
        <v>116</v>
      </c>
      <c r="G127" s="81" t="s">
        <v>117</v>
      </c>
      <c r="H127" s="154"/>
      <c r="I127" s="82">
        <f>SUM(I128)</f>
        <v>0</v>
      </c>
      <c r="J127" s="82">
        <f t="shared" ref="J127:K129" si="42">SUM(J128)</f>
        <v>0</v>
      </c>
      <c r="K127" s="82">
        <f t="shared" si="42"/>
        <v>0</v>
      </c>
    </row>
    <row r="128" spans="1:11" s="14" customFormat="1" ht="21" customHeight="1" x14ac:dyDescent="0.3">
      <c r="A128" s="57" t="s">
        <v>171</v>
      </c>
      <c r="B128" s="153" t="s">
        <v>7</v>
      </c>
      <c r="C128" s="79" t="s">
        <v>34</v>
      </c>
      <c r="D128" s="79" t="s">
        <v>37</v>
      </c>
      <c r="E128" s="80" t="s">
        <v>17</v>
      </c>
      <c r="F128" s="80" t="s">
        <v>116</v>
      </c>
      <c r="G128" s="81" t="s">
        <v>117</v>
      </c>
      <c r="H128" s="155"/>
      <c r="I128" s="82">
        <f>SUM(I129)</f>
        <v>0</v>
      </c>
      <c r="J128" s="82">
        <f t="shared" si="42"/>
        <v>0</v>
      </c>
      <c r="K128" s="82">
        <f t="shared" si="42"/>
        <v>0</v>
      </c>
    </row>
    <row r="129" spans="1:11" s="14" customFormat="1" ht="33.6" x14ac:dyDescent="0.3">
      <c r="A129" s="64" t="s">
        <v>172</v>
      </c>
      <c r="B129" s="153" t="s">
        <v>7</v>
      </c>
      <c r="C129" s="79" t="s">
        <v>34</v>
      </c>
      <c r="D129" s="79" t="s">
        <v>37</v>
      </c>
      <c r="E129" s="80" t="s">
        <v>17</v>
      </c>
      <c r="F129" s="80" t="s">
        <v>1</v>
      </c>
      <c r="G129" s="81" t="s">
        <v>117</v>
      </c>
      <c r="H129" s="156"/>
      <c r="I129" s="82">
        <f>SUM(I130)</f>
        <v>0</v>
      </c>
      <c r="J129" s="82">
        <f t="shared" si="42"/>
        <v>0</v>
      </c>
      <c r="K129" s="82">
        <f t="shared" si="42"/>
        <v>0</v>
      </c>
    </row>
    <row r="130" spans="1:11" s="14" customFormat="1" ht="46.8" x14ac:dyDescent="0.3">
      <c r="A130" s="68" t="s">
        <v>108</v>
      </c>
      <c r="B130" s="69" t="s">
        <v>7</v>
      </c>
      <c r="C130" s="70" t="s">
        <v>34</v>
      </c>
      <c r="D130" s="157" t="s">
        <v>37</v>
      </c>
      <c r="E130" s="158" t="s">
        <v>17</v>
      </c>
      <c r="F130" s="158" t="s">
        <v>1</v>
      </c>
      <c r="G130" s="159" t="s">
        <v>6</v>
      </c>
      <c r="H130" s="72" t="s">
        <v>61</v>
      </c>
      <c r="I130" s="73"/>
      <c r="J130" s="73"/>
      <c r="K130" s="73"/>
    </row>
    <row r="131" spans="1:11" s="14" customFormat="1" ht="33.6" x14ac:dyDescent="0.3">
      <c r="A131" s="57" t="s">
        <v>373</v>
      </c>
      <c r="B131" s="153" t="s">
        <v>7</v>
      </c>
      <c r="C131" s="79" t="s">
        <v>34</v>
      </c>
      <c r="D131" s="79" t="s">
        <v>374</v>
      </c>
      <c r="E131" s="80" t="s">
        <v>115</v>
      </c>
      <c r="F131" s="80" t="s">
        <v>116</v>
      </c>
      <c r="G131" s="81" t="s">
        <v>117</v>
      </c>
      <c r="H131" s="154"/>
      <c r="I131" s="82">
        <f>SUM(I132)</f>
        <v>0</v>
      </c>
      <c r="J131" s="82">
        <f t="shared" ref="J131:K133" si="43">SUM(J132)</f>
        <v>843.2</v>
      </c>
      <c r="K131" s="82">
        <f t="shared" si="43"/>
        <v>0</v>
      </c>
    </row>
    <row r="132" spans="1:11" s="14" customFormat="1" ht="38.4" customHeight="1" x14ac:dyDescent="0.3">
      <c r="A132" s="57" t="s">
        <v>375</v>
      </c>
      <c r="B132" s="153" t="s">
        <v>7</v>
      </c>
      <c r="C132" s="79" t="s">
        <v>34</v>
      </c>
      <c r="D132" s="79" t="s">
        <v>374</v>
      </c>
      <c r="E132" s="80" t="s">
        <v>17</v>
      </c>
      <c r="F132" s="80" t="s">
        <v>116</v>
      </c>
      <c r="G132" s="81" t="s">
        <v>117</v>
      </c>
      <c r="H132" s="155"/>
      <c r="I132" s="82">
        <f>SUM(I133)</f>
        <v>0</v>
      </c>
      <c r="J132" s="82">
        <f t="shared" si="43"/>
        <v>843.2</v>
      </c>
      <c r="K132" s="82">
        <f t="shared" si="43"/>
        <v>0</v>
      </c>
    </row>
    <row r="133" spans="1:11" s="14" customFormat="1" ht="33.6" x14ac:dyDescent="0.3">
      <c r="A133" s="64" t="s">
        <v>376</v>
      </c>
      <c r="B133" s="153" t="s">
        <v>7</v>
      </c>
      <c r="C133" s="79" t="s">
        <v>34</v>
      </c>
      <c r="D133" s="79" t="s">
        <v>374</v>
      </c>
      <c r="E133" s="80" t="s">
        <v>17</v>
      </c>
      <c r="F133" s="80" t="s">
        <v>1</v>
      </c>
      <c r="G133" s="81" t="s">
        <v>117</v>
      </c>
      <c r="H133" s="156"/>
      <c r="I133" s="82">
        <f>SUM(I134)</f>
        <v>0</v>
      </c>
      <c r="J133" s="82">
        <f t="shared" si="43"/>
        <v>843.2</v>
      </c>
      <c r="K133" s="82">
        <f t="shared" si="43"/>
        <v>0</v>
      </c>
    </row>
    <row r="134" spans="1:11" s="14" customFormat="1" ht="46.8" x14ac:dyDescent="0.3">
      <c r="A134" s="68" t="s">
        <v>377</v>
      </c>
      <c r="B134" s="69" t="s">
        <v>7</v>
      </c>
      <c r="C134" s="70" t="s">
        <v>34</v>
      </c>
      <c r="D134" s="157" t="s">
        <v>374</v>
      </c>
      <c r="E134" s="158" t="s">
        <v>17</v>
      </c>
      <c r="F134" s="158" t="s">
        <v>1</v>
      </c>
      <c r="G134" s="159" t="s">
        <v>378</v>
      </c>
      <c r="H134" s="72" t="s">
        <v>62</v>
      </c>
      <c r="I134" s="73"/>
      <c r="J134" s="73">
        <v>843.2</v>
      </c>
      <c r="K134" s="73"/>
    </row>
    <row r="135" spans="1:11" s="12" customFormat="1" ht="18" x14ac:dyDescent="0.3">
      <c r="A135" s="44" t="s">
        <v>78</v>
      </c>
      <c r="B135" s="48" t="s">
        <v>12</v>
      </c>
      <c r="C135" s="198"/>
      <c r="D135" s="199"/>
      <c r="E135" s="199"/>
      <c r="F135" s="199"/>
      <c r="G135" s="200"/>
      <c r="H135" s="117"/>
      <c r="I135" s="106">
        <f>SUM(I136)</f>
        <v>0</v>
      </c>
      <c r="J135" s="106">
        <f t="shared" ref="J135:K136" si="44">SUM(J136)</f>
        <v>0</v>
      </c>
      <c r="K135" s="106">
        <f t="shared" si="44"/>
        <v>0</v>
      </c>
    </row>
    <row r="136" spans="1:11" s="8" customFormat="1" ht="17.399999999999999" x14ac:dyDescent="0.35">
      <c r="A136" s="74" t="s">
        <v>79</v>
      </c>
      <c r="B136" s="98" t="s">
        <v>12</v>
      </c>
      <c r="C136" s="83" t="s">
        <v>12</v>
      </c>
      <c r="D136" s="201"/>
      <c r="E136" s="202"/>
      <c r="F136" s="202"/>
      <c r="G136" s="203"/>
      <c r="H136" s="93"/>
      <c r="I136" s="76">
        <f>SUM(I137)</f>
        <v>0</v>
      </c>
      <c r="J136" s="76">
        <f t="shared" si="44"/>
        <v>0</v>
      </c>
      <c r="K136" s="76">
        <f t="shared" si="44"/>
        <v>0</v>
      </c>
    </row>
    <row r="137" spans="1:11" s="16" customFormat="1" ht="50.4" x14ac:dyDescent="0.35">
      <c r="A137" s="57" t="s">
        <v>136</v>
      </c>
      <c r="B137" s="99" t="s">
        <v>12</v>
      </c>
      <c r="C137" s="86" t="s">
        <v>12</v>
      </c>
      <c r="D137" s="94" t="s">
        <v>15</v>
      </c>
      <c r="E137" s="95" t="s">
        <v>115</v>
      </c>
      <c r="F137" s="95" t="s">
        <v>116</v>
      </c>
      <c r="G137" s="96" t="s">
        <v>117</v>
      </c>
      <c r="H137" s="81"/>
      <c r="I137" s="82">
        <f>SUM(I138)</f>
        <v>0</v>
      </c>
      <c r="J137" s="82">
        <f t="shared" ref="J137:K138" si="45">SUM(J138)</f>
        <v>0</v>
      </c>
      <c r="K137" s="82">
        <f t="shared" si="45"/>
        <v>0</v>
      </c>
    </row>
    <row r="138" spans="1:11" s="16" customFormat="1" ht="17.399999999999999" x14ac:dyDescent="0.35">
      <c r="A138" s="57" t="s">
        <v>143</v>
      </c>
      <c r="B138" s="99" t="s">
        <v>12</v>
      </c>
      <c r="C138" s="86" t="s">
        <v>12</v>
      </c>
      <c r="D138" s="94" t="s">
        <v>15</v>
      </c>
      <c r="E138" s="95" t="s">
        <v>28</v>
      </c>
      <c r="F138" s="95" t="s">
        <v>116</v>
      </c>
      <c r="G138" s="96" t="s">
        <v>117</v>
      </c>
      <c r="H138" s="81"/>
      <c r="I138" s="82">
        <f>SUM(I139)</f>
        <v>0</v>
      </c>
      <c r="J138" s="82">
        <f t="shared" si="45"/>
        <v>0</v>
      </c>
      <c r="K138" s="82">
        <f t="shared" si="45"/>
        <v>0</v>
      </c>
    </row>
    <row r="139" spans="1:11" s="16" customFormat="1" ht="17.399999999999999" x14ac:dyDescent="0.35">
      <c r="A139" s="64" t="s">
        <v>144</v>
      </c>
      <c r="B139" s="99" t="s">
        <v>12</v>
      </c>
      <c r="C139" s="86" t="s">
        <v>12</v>
      </c>
      <c r="D139" s="94" t="s">
        <v>15</v>
      </c>
      <c r="E139" s="95" t="s">
        <v>28</v>
      </c>
      <c r="F139" s="95" t="s">
        <v>3</v>
      </c>
      <c r="G139" s="96" t="s">
        <v>117</v>
      </c>
      <c r="H139" s="81"/>
      <c r="I139" s="82">
        <f>SUM(I140:I140)</f>
        <v>0</v>
      </c>
      <c r="J139" s="82">
        <f>SUM(J140:J140)</f>
        <v>0</v>
      </c>
      <c r="K139" s="82">
        <f>SUM(K140:K140)</f>
        <v>0</v>
      </c>
    </row>
    <row r="140" spans="1:11" s="14" customFormat="1" ht="31.2" x14ac:dyDescent="0.3">
      <c r="A140" s="68" t="s">
        <v>316</v>
      </c>
      <c r="B140" s="69" t="s">
        <v>12</v>
      </c>
      <c r="C140" s="70" t="s">
        <v>12</v>
      </c>
      <c r="D140" s="70" t="s">
        <v>15</v>
      </c>
      <c r="E140" s="71" t="s">
        <v>28</v>
      </c>
      <c r="F140" s="71" t="s">
        <v>3</v>
      </c>
      <c r="G140" s="72" t="s">
        <v>26</v>
      </c>
      <c r="H140" s="72" t="s">
        <v>59</v>
      </c>
      <c r="I140" s="73"/>
      <c r="J140" s="73"/>
      <c r="K140" s="73"/>
    </row>
    <row r="141" spans="1:11" s="12" customFormat="1" ht="18" x14ac:dyDescent="0.3">
      <c r="A141" s="44" t="s">
        <v>80</v>
      </c>
      <c r="B141" s="104" t="s">
        <v>14</v>
      </c>
      <c r="C141" s="198"/>
      <c r="D141" s="199"/>
      <c r="E141" s="199"/>
      <c r="F141" s="199"/>
      <c r="G141" s="200"/>
      <c r="H141" s="117"/>
      <c r="I141" s="106">
        <f>SUM(I142+I162+I185+I201+I213)</f>
        <v>1233433.6000000001</v>
      </c>
      <c r="J141" s="106">
        <f>SUM(J142+J162+J185+J201+J213)</f>
        <v>1261195.6999999997</v>
      </c>
      <c r="K141" s="106">
        <f>SUM(K142+K162+K185+K201+K213)</f>
        <v>1314806.3</v>
      </c>
    </row>
    <row r="142" spans="1:11" s="8" customFormat="1" ht="17.399999999999999" x14ac:dyDescent="0.35">
      <c r="A142" s="74" t="s">
        <v>81</v>
      </c>
      <c r="B142" s="83" t="s">
        <v>14</v>
      </c>
      <c r="C142" s="83" t="s">
        <v>1</v>
      </c>
      <c r="D142" s="201"/>
      <c r="E142" s="202"/>
      <c r="F142" s="202"/>
      <c r="G142" s="203"/>
      <c r="H142" s="93"/>
      <c r="I142" s="76">
        <f>SUM(I143)</f>
        <v>315748.90000000002</v>
      </c>
      <c r="J142" s="76">
        <f t="shared" ref="J142:K142" si="46">SUM(J143)</f>
        <v>328205.19999999995</v>
      </c>
      <c r="K142" s="76">
        <f t="shared" si="46"/>
        <v>342801.1</v>
      </c>
    </row>
    <row r="143" spans="1:11" s="16" customFormat="1" ht="17.399999999999999" x14ac:dyDescent="0.35">
      <c r="A143" s="57" t="s">
        <v>145</v>
      </c>
      <c r="B143" s="85" t="s">
        <v>14</v>
      </c>
      <c r="C143" s="86" t="s">
        <v>1</v>
      </c>
      <c r="D143" s="94" t="s">
        <v>116</v>
      </c>
      <c r="E143" s="95" t="s">
        <v>115</v>
      </c>
      <c r="F143" s="95" t="s">
        <v>116</v>
      </c>
      <c r="G143" s="96" t="s">
        <v>117</v>
      </c>
      <c r="H143" s="81"/>
      <c r="I143" s="82">
        <f>SUM(I144+I155)</f>
        <v>315748.90000000002</v>
      </c>
      <c r="J143" s="82">
        <f>SUM(J144+J155)</f>
        <v>328205.19999999995</v>
      </c>
      <c r="K143" s="82">
        <f>SUM(K144+K155)</f>
        <v>342801.1</v>
      </c>
    </row>
    <row r="144" spans="1:11" s="16" customFormat="1" ht="17.399999999999999" x14ac:dyDescent="0.35">
      <c r="A144" s="57" t="s">
        <v>146</v>
      </c>
      <c r="B144" s="85" t="s">
        <v>14</v>
      </c>
      <c r="C144" s="86" t="s">
        <v>1</v>
      </c>
      <c r="D144" s="94" t="s">
        <v>5</v>
      </c>
      <c r="E144" s="95" t="s">
        <v>17</v>
      </c>
      <c r="F144" s="95" t="s">
        <v>116</v>
      </c>
      <c r="G144" s="96" t="s">
        <v>117</v>
      </c>
      <c r="H144" s="81"/>
      <c r="I144" s="82">
        <f>SUM(I145)</f>
        <v>315748.90000000002</v>
      </c>
      <c r="J144" s="82">
        <f t="shared" ref="J144:K144" si="47">SUM(J145)</f>
        <v>328205.19999999995</v>
      </c>
      <c r="K144" s="82">
        <f t="shared" si="47"/>
        <v>342801.1</v>
      </c>
    </row>
    <row r="145" spans="1:12" s="16" customFormat="1" ht="19.5" customHeight="1" x14ac:dyDescent="0.35">
      <c r="A145" s="64" t="s">
        <v>147</v>
      </c>
      <c r="B145" s="85" t="s">
        <v>14</v>
      </c>
      <c r="C145" s="86" t="s">
        <v>1</v>
      </c>
      <c r="D145" s="94" t="s">
        <v>5</v>
      </c>
      <c r="E145" s="95" t="s">
        <v>17</v>
      </c>
      <c r="F145" s="95" t="s">
        <v>1</v>
      </c>
      <c r="G145" s="96" t="s">
        <v>117</v>
      </c>
      <c r="H145" s="81"/>
      <c r="I145" s="82">
        <f>SUM(I146:I161)</f>
        <v>315748.90000000002</v>
      </c>
      <c r="J145" s="82">
        <f t="shared" ref="J145:K145" si="48">SUM(J146:J160)</f>
        <v>328205.19999999995</v>
      </c>
      <c r="K145" s="82">
        <f t="shared" si="48"/>
        <v>342801.1</v>
      </c>
    </row>
    <row r="146" spans="1:12" s="14" customFormat="1" ht="46.8" x14ac:dyDescent="0.3">
      <c r="A146" s="68" t="s">
        <v>216</v>
      </c>
      <c r="B146" s="69" t="s">
        <v>14</v>
      </c>
      <c r="C146" s="70" t="s">
        <v>1</v>
      </c>
      <c r="D146" s="111" t="s">
        <v>5</v>
      </c>
      <c r="E146" s="112">
        <v>1</v>
      </c>
      <c r="F146" s="112" t="s">
        <v>1</v>
      </c>
      <c r="G146" s="113" t="s">
        <v>6</v>
      </c>
      <c r="H146" s="72" t="s">
        <v>56</v>
      </c>
      <c r="I146" s="160">
        <v>41644.6</v>
      </c>
      <c r="J146" s="73">
        <v>43460.9</v>
      </c>
      <c r="K146" s="73">
        <v>45260</v>
      </c>
    </row>
    <row r="147" spans="1:12" s="14" customFormat="1" ht="31.2" x14ac:dyDescent="0.3">
      <c r="A147" s="68" t="s">
        <v>106</v>
      </c>
      <c r="B147" s="69" t="s">
        <v>14</v>
      </c>
      <c r="C147" s="70" t="s">
        <v>1</v>
      </c>
      <c r="D147" s="111" t="s">
        <v>5</v>
      </c>
      <c r="E147" s="112">
        <v>1</v>
      </c>
      <c r="F147" s="112" t="s">
        <v>1</v>
      </c>
      <c r="G147" s="113" t="s">
        <v>6</v>
      </c>
      <c r="H147" s="72" t="s">
        <v>55</v>
      </c>
      <c r="I147" s="160">
        <v>67918</v>
      </c>
      <c r="J147" s="73">
        <v>68658</v>
      </c>
      <c r="K147" s="73">
        <v>70438</v>
      </c>
    </row>
    <row r="148" spans="1:12" s="14" customFormat="1" ht="31.2" x14ac:dyDescent="0.3">
      <c r="A148" s="68" t="s">
        <v>109</v>
      </c>
      <c r="B148" s="69" t="s">
        <v>14</v>
      </c>
      <c r="C148" s="70" t="s">
        <v>1</v>
      </c>
      <c r="D148" s="111" t="s">
        <v>5</v>
      </c>
      <c r="E148" s="112">
        <v>1</v>
      </c>
      <c r="F148" s="112" t="s">
        <v>1</v>
      </c>
      <c r="G148" s="113" t="s">
        <v>6</v>
      </c>
      <c r="H148" s="72" t="s">
        <v>57</v>
      </c>
      <c r="I148" s="160">
        <v>13438</v>
      </c>
      <c r="J148" s="73">
        <v>13438</v>
      </c>
      <c r="K148" s="73">
        <v>13438</v>
      </c>
    </row>
    <row r="149" spans="1:12" s="14" customFormat="1" ht="46.8" x14ac:dyDescent="0.3">
      <c r="A149" s="68" t="s">
        <v>219</v>
      </c>
      <c r="B149" s="69" t="s">
        <v>14</v>
      </c>
      <c r="C149" s="70" t="s">
        <v>1</v>
      </c>
      <c r="D149" s="111" t="s">
        <v>5</v>
      </c>
      <c r="E149" s="112">
        <v>1</v>
      </c>
      <c r="F149" s="112" t="s">
        <v>1</v>
      </c>
      <c r="G149" s="113" t="s">
        <v>6</v>
      </c>
      <c r="H149" s="72" t="s">
        <v>61</v>
      </c>
      <c r="I149" s="160">
        <v>17534.5</v>
      </c>
      <c r="J149" s="73">
        <v>17836</v>
      </c>
      <c r="K149" s="73">
        <v>18149</v>
      </c>
    </row>
    <row r="150" spans="1:12" s="14" customFormat="1" ht="46.8" x14ac:dyDescent="0.3">
      <c r="A150" s="68" t="s">
        <v>272</v>
      </c>
      <c r="B150" s="69" t="s">
        <v>14</v>
      </c>
      <c r="C150" s="70" t="s">
        <v>1</v>
      </c>
      <c r="D150" s="111" t="s">
        <v>5</v>
      </c>
      <c r="E150" s="112">
        <v>1</v>
      </c>
      <c r="F150" s="112" t="s">
        <v>1</v>
      </c>
      <c r="G150" s="113" t="s">
        <v>271</v>
      </c>
      <c r="H150" s="72" t="s">
        <v>56</v>
      </c>
      <c r="I150" s="160"/>
      <c r="J150" s="73"/>
      <c r="K150" s="73"/>
    </row>
    <row r="151" spans="1:12" s="14" customFormat="1" ht="46.8" x14ac:dyDescent="0.3">
      <c r="A151" s="68" t="s">
        <v>273</v>
      </c>
      <c r="B151" s="69" t="s">
        <v>14</v>
      </c>
      <c r="C151" s="70" t="s">
        <v>1</v>
      </c>
      <c r="D151" s="111" t="s">
        <v>5</v>
      </c>
      <c r="E151" s="112">
        <v>1</v>
      </c>
      <c r="F151" s="112" t="s">
        <v>1</v>
      </c>
      <c r="G151" s="113" t="s">
        <v>271</v>
      </c>
      <c r="H151" s="72" t="s">
        <v>61</v>
      </c>
      <c r="I151" s="160"/>
      <c r="J151" s="73"/>
      <c r="K151" s="73"/>
    </row>
    <row r="152" spans="1:12" s="14" customFormat="1" ht="62.4" x14ac:dyDescent="0.3">
      <c r="A152" s="68" t="s">
        <v>317</v>
      </c>
      <c r="B152" s="69" t="s">
        <v>14</v>
      </c>
      <c r="C152" s="70" t="s">
        <v>1</v>
      </c>
      <c r="D152" s="111" t="s">
        <v>5</v>
      </c>
      <c r="E152" s="112">
        <v>1</v>
      </c>
      <c r="F152" s="112" t="s">
        <v>1</v>
      </c>
      <c r="G152" s="113">
        <v>78290</v>
      </c>
      <c r="H152" s="72" t="s">
        <v>56</v>
      </c>
      <c r="I152" s="160">
        <v>148323.79999999999</v>
      </c>
      <c r="J152" s="73">
        <v>156450.29999999999</v>
      </c>
      <c r="K152" s="73">
        <v>165512.1</v>
      </c>
    </row>
    <row r="153" spans="1:12" s="14" customFormat="1" ht="46.8" x14ac:dyDescent="0.3">
      <c r="A153" s="68" t="s">
        <v>318</v>
      </c>
      <c r="B153" s="69" t="s">
        <v>14</v>
      </c>
      <c r="C153" s="70" t="s">
        <v>1</v>
      </c>
      <c r="D153" s="111" t="s">
        <v>5</v>
      </c>
      <c r="E153" s="112">
        <v>1</v>
      </c>
      <c r="F153" s="112" t="s">
        <v>1</v>
      </c>
      <c r="G153" s="113">
        <v>78290</v>
      </c>
      <c r="H153" s="72" t="s">
        <v>55</v>
      </c>
      <c r="I153" s="160">
        <v>2963</v>
      </c>
      <c r="J153" s="73">
        <v>3125</v>
      </c>
      <c r="K153" s="73">
        <v>3305</v>
      </c>
    </row>
    <row r="154" spans="1:12" s="14" customFormat="1" ht="62.4" x14ac:dyDescent="0.3">
      <c r="A154" s="68" t="s">
        <v>319</v>
      </c>
      <c r="B154" s="69" t="s">
        <v>14</v>
      </c>
      <c r="C154" s="70" t="s">
        <v>1</v>
      </c>
      <c r="D154" s="111" t="s">
        <v>5</v>
      </c>
      <c r="E154" s="112">
        <v>1</v>
      </c>
      <c r="F154" s="112" t="s">
        <v>1</v>
      </c>
      <c r="G154" s="113">
        <v>78290</v>
      </c>
      <c r="H154" s="72" t="s">
        <v>61</v>
      </c>
      <c r="I154" s="160">
        <v>23927</v>
      </c>
      <c r="J154" s="73">
        <v>25237</v>
      </c>
      <c r="K154" s="73">
        <v>26699</v>
      </c>
    </row>
    <row r="155" spans="1:12" s="14" customFormat="1" ht="16.8" hidden="1" x14ac:dyDescent="0.3">
      <c r="A155" s="57" t="s">
        <v>251</v>
      </c>
      <c r="B155" s="87" t="s">
        <v>14</v>
      </c>
      <c r="C155" s="88" t="s">
        <v>1</v>
      </c>
      <c r="D155" s="161" t="s">
        <v>7</v>
      </c>
      <c r="E155" s="162" t="s">
        <v>115</v>
      </c>
      <c r="F155" s="162" t="s">
        <v>116</v>
      </c>
      <c r="G155" s="163" t="s">
        <v>117</v>
      </c>
      <c r="H155" s="90"/>
      <c r="I155" s="91"/>
      <c r="J155" s="91"/>
      <c r="K155" s="91"/>
      <c r="L155" s="17"/>
    </row>
    <row r="156" spans="1:12" s="16" customFormat="1" ht="50.4" hidden="1" x14ac:dyDescent="0.35">
      <c r="A156" s="57" t="s">
        <v>252</v>
      </c>
      <c r="B156" s="85" t="s">
        <v>14</v>
      </c>
      <c r="C156" s="86" t="s">
        <v>1</v>
      </c>
      <c r="D156" s="94" t="s">
        <v>7</v>
      </c>
      <c r="E156" s="95" t="s">
        <v>17</v>
      </c>
      <c r="F156" s="95" t="s">
        <v>116</v>
      </c>
      <c r="G156" s="96" t="s">
        <v>117</v>
      </c>
      <c r="H156" s="81"/>
      <c r="I156" s="82"/>
      <c r="J156" s="82"/>
      <c r="K156" s="82"/>
    </row>
    <row r="157" spans="1:12" s="16" customFormat="1" ht="19.2" hidden="1" customHeight="1" x14ac:dyDescent="0.35">
      <c r="A157" s="64" t="s">
        <v>253</v>
      </c>
      <c r="B157" s="85" t="s">
        <v>14</v>
      </c>
      <c r="C157" s="86" t="s">
        <v>1</v>
      </c>
      <c r="D157" s="94" t="s">
        <v>7</v>
      </c>
      <c r="E157" s="95" t="s">
        <v>17</v>
      </c>
      <c r="F157" s="95" t="s">
        <v>29</v>
      </c>
      <c r="G157" s="96" t="s">
        <v>117</v>
      </c>
      <c r="H157" s="81"/>
      <c r="I157" s="82"/>
      <c r="J157" s="82"/>
      <c r="K157" s="82"/>
    </row>
    <row r="158" spans="1:12" s="14" customFormat="1" ht="46.8" hidden="1" x14ac:dyDescent="0.3">
      <c r="A158" s="68" t="s">
        <v>249</v>
      </c>
      <c r="B158" s="69" t="s">
        <v>14</v>
      </c>
      <c r="C158" s="70" t="s">
        <v>1</v>
      </c>
      <c r="D158" s="111" t="s">
        <v>7</v>
      </c>
      <c r="E158" s="112">
        <v>1</v>
      </c>
      <c r="F158" s="112" t="s">
        <v>29</v>
      </c>
      <c r="G158" s="113" t="s">
        <v>248</v>
      </c>
      <c r="H158" s="72" t="s">
        <v>61</v>
      </c>
      <c r="I158" s="73"/>
      <c r="J158" s="73"/>
      <c r="K158" s="73"/>
    </row>
    <row r="159" spans="1:12" s="14" customFormat="1" ht="62.4" hidden="1" x14ac:dyDescent="0.3">
      <c r="A159" s="68" t="s">
        <v>250</v>
      </c>
      <c r="B159" s="69" t="s">
        <v>14</v>
      </c>
      <c r="C159" s="70" t="s">
        <v>1</v>
      </c>
      <c r="D159" s="111" t="s">
        <v>7</v>
      </c>
      <c r="E159" s="112">
        <v>1</v>
      </c>
      <c r="F159" s="112" t="s">
        <v>29</v>
      </c>
      <c r="G159" s="113" t="s">
        <v>248</v>
      </c>
      <c r="H159" s="72" t="s">
        <v>61</v>
      </c>
      <c r="I159" s="73"/>
      <c r="J159" s="73"/>
      <c r="K159" s="73"/>
    </row>
    <row r="160" spans="1:12" s="14" customFormat="1" ht="46.8" x14ac:dyDescent="0.3">
      <c r="A160" s="68" t="s">
        <v>320</v>
      </c>
      <c r="B160" s="69" t="s">
        <v>14</v>
      </c>
      <c r="C160" s="70" t="s">
        <v>1</v>
      </c>
      <c r="D160" s="111" t="s">
        <v>5</v>
      </c>
      <c r="E160" s="112">
        <v>1</v>
      </c>
      <c r="F160" s="112" t="s">
        <v>1</v>
      </c>
      <c r="G160" s="113" t="s">
        <v>293</v>
      </c>
      <c r="H160" s="72" t="s">
        <v>55</v>
      </c>
      <c r="I160" s="73"/>
      <c r="J160" s="73"/>
      <c r="K160" s="73"/>
    </row>
    <row r="161" spans="1:19" s="14" customFormat="1" ht="31.2" x14ac:dyDescent="0.3">
      <c r="A161" s="68" t="s">
        <v>274</v>
      </c>
      <c r="B161" s="69" t="s">
        <v>14</v>
      </c>
      <c r="C161" s="70" t="s">
        <v>1</v>
      </c>
      <c r="D161" s="111" t="s">
        <v>5</v>
      </c>
      <c r="E161" s="112">
        <v>1</v>
      </c>
      <c r="F161" s="112" t="s">
        <v>1</v>
      </c>
      <c r="G161" s="113" t="s">
        <v>293</v>
      </c>
      <c r="H161" s="72" t="s">
        <v>55</v>
      </c>
      <c r="I161" s="73"/>
      <c r="J161" s="73"/>
      <c r="K161" s="73"/>
    </row>
    <row r="162" spans="1:19" s="8" customFormat="1" ht="17.399999999999999" x14ac:dyDescent="0.35">
      <c r="A162" s="164" t="s">
        <v>82</v>
      </c>
      <c r="B162" s="83" t="s">
        <v>14</v>
      </c>
      <c r="C162" s="83" t="s">
        <v>5</v>
      </c>
      <c r="D162" s="207"/>
      <c r="E162" s="208"/>
      <c r="F162" s="208"/>
      <c r="G162" s="209"/>
      <c r="H162" s="93"/>
      <c r="I162" s="76">
        <f>SUM(I163+I181)</f>
        <v>737105.60000000009</v>
      </c>
      <c r="J162" s="76">
        <f>SUM(J163+J181)</f>
        <v>767936.1</v>
      </c>
      <c r="K162" s="76">
        <f>SUM(K163+K181)</f>
        <v>803458</v>
      </c>
    </row>
    <row r="163" spans="1:19" s="16" customFormat="1" ht="17.399999999999999" x14ac:dyDescent="0.35">
      <c r="A163" s="57" t="s">
        <v>145</v>
      </c>
      <c r="B163" s="85" t="s">
        <v>14</v>
      </c>
      <c r="C163" s="86" t="s">
        <v>5</v>
      </c>
      <c r="D163" s="119" t="s">
        <v>5</v>
      </c>
      <c r="E163" s="120" t="s">
        <v>115</v>
      </c>
      <c r="F163" s="120" t="s">
        <v>116</v>
      </c>
      <c r="G163" s="121" t="s">
        <v>117</v>
      </c>
      <c r="H163" s="81"/>
      <c r="I163" s="82">
        <f>SUM(I164+I178)</f>
        <v>737095.60000000009</v>
      </c>
      <c r="J163" s="82">
        <f>SUM(J164+J178)</f>
        <v>767936.1</v>
      </c>
      <c r="K163" s="82">
        <f>SUM(K164+K178)</f>
        <v>803458</v>
      </c>
    </row>
    <row r="164" spans="1:19" s="16" customFormat="1" ht="17.399999999999999" x14ac:dyDescent="0.35">
      <c r="A164" s="57" t="s">
        <v>148</v>
      </c>
      <c r="B164" s="85" t="s">
        <v>14</v>
      </c>
      <c r="C164" s="86" t="s">
        <v>5</v>
      </c>
      <c r="D164" s="119" t="s">
        <v>5</v>
      </c>
      <c r="E164" s="120" t="s">
        <v>28</v>
      </c>
      <c r="F164" s="120" t="s">
        <v>116</v>
      </c>
      <c r="G164" s="121" t="s">
        <v>117</v>
      </c>
      <c r="H164" s="81"/>
      <c r="I164" s="82">
        <f>SUM(I165)</f>
        <v>737095.60000000009</v>
      </c>
      <c r="J164" s="82">
        <f t="shared" ref="J164:K164" si="49">SUM(J165)</f>
        <v>767936.1</v>
      </c>
      <c r="K164" s="82">
        <f t="shared" si="49"/>
        <v>803458</v>
      </c>
    </row>
    <row r="165" spans="1:19" s="16" customFormat="1" ht="33.6" x14ac:dyDescent="0.35">
      <c r="A165" s="64" t="s">
        <v>149</v>
      </c>
      <c r="B165" s="85" t="s">
        <v>14</v>
      </c>
      <c r="C165" s="86" t="s">
        <v>5</v>
      </c>
      <c r="D165" s="119" t="s">
        <v>5</v>
      </c>
      <c r="E165" s="120" t="s">
        <v>28</v>
      </c>
      <c r="F165" s="120" t="s">
        <v>2</v>
      </c>
      <c r="G165" s="121" t="s">
        <v>117</v>
      </c>
      <c r="H165" s="81"/>
      <c r="I165" s="82">
        <f>SUM(I166:I177)</f>
        <v>737095.60000000009</v>
      </c>
      <c r="J165" s="82">
        <f>SUM(J166:J177)</f>
        <v>767936.1</v>
      </c>
      <c r="K165" s="82">
        <f>SUM(K166:K177)</f>
        <v>803458</v>
      </c>
    </row>
    <row r="166" spans="1:19" s="14" customFormat="1" ht="31.2" x14ac:dyDescent="0.3">
      <c r="A166" s="68" t="s">
        <v>106</v>
      </c>
      <c r="B166" s="69" t="s">
        <v>14</v>
      </c>
      <c r="C166" s="70" t="s">
        <v>5</v>
      </c>
      <c r="D166" s="111" t="s">
        <v>5</v>
      </c>
      <c r="E166" s="112">
        <v>2</v>
      </c>
      <c r="F166" s="112" t="s">
        <v>2</v>
      </c>
      <c r="G166" s="113" t="s">
        <v>6</v>
      </c>
      <c r="H166" s="72" t="s">
        <v>55</v>
      </c>
      <c r="I166" s="73">
        <v>122998.6</v>
      </c>
      <c r="J166" s="73">
        <v>121268.3</v>
      </c>
      <c r="K166" s="73">
        <v>123252.3</v>
      </c>
    </row>
    <row r="167" spans="1:19" s="14" customFormat="1" ht="31.2" x14ac:dyDescent="0.3">
      <c r="A167" s="68" t="s">
        <v>109</v>
      </c>
      <c r="B167" s="69" t="s">
        <v>14</v>
      </c>
      <c r="C167" s="70" t="s">
        <v>5</v>
      </c>
      <c r="D167" s="111" t="s">
        <v>5</v>
      </c>
      <c r="E167" s="112">
        <v>2</v>
      </c>
      <c r="F167" s="112" t="s">
        <v>2</v>
      </c>
      <c r="G167" s="113" t="s">
        <v>6</v>
      </c>
      <c r="H167" s="72" t="s">
        <v>57</v>
      </c>
      <c r="I167" s="73">
        <v>14414</v>
      </c>
      <c r="J167" s="73">
        <v>14394</v>
      </c>
      <c r="K167" s="73">
        <v>14394</v>
      </c>
      <c r="L167" s="21"/>
      <c r="M167" s="21"/>
      <c r="N167" s="21"/>
      <c r="O167" s="21"/>
      <c r="P167" s="21"/>
      <c r="Q167" s="21"/>
      <c r="R167" s="21"/>
      <c r="S167" s="21"/>
    </row>
    <row r="168" spans="1:19" s="14" customFormat="1" ht="46.8" x14ac:dyDescent="0.3">
      <c r="A168" s="68" t="s">
        <v>219</v>
      </c>
      <c r="B168" s="69" t="s">
        <v>14</v>
      </c>
      <c r="C168" s="70" t="s">
        <v>5</v>
      </c>
      <c r="D168" s="111" t="s">
        <v>5</v>
      </c>
      <c r="E168" s="112">
        <v>2</v>
      </c>
      <c r="F168" s="112" t="s">
        <v>2</v>
      </c>
      <c r="G168" s="113" t="s">
        <v>6</v>
      </c>
      <c r="H168" s="72" t="s">
        <v>61</v>
      </c>
      <c r="I168" s="73">
        <v>35424.400000000001</v>
      </c>
      <c r="J168" s="73">
        <v>35957.4</v>
      </c>
      <c r="K168" s="73">
        <v>36595.4</v>
      </c>
      <c r="L168" s="21"/>
      <c r="M168" s="21"/>
      <c r="N168" s="21"/>
      <c r="O168" s="21"/>
      <c r="P168" s="21"/>
      <c r="Q168" s="21"/>
      <c r="R168" s="21"/>
      <c r="S168" s="21"/>
    </row>
    <row r="169" spans="1:19" s="14" customFormat="1" ht="46.8" x14ac:dyDescent="0.3">
      <c r="A169" s="68" t="s">
        <v>380</v>
      </c>
      <c r="B169" s="69" t="s">
        <v>14</v>
      </c>
      <c r="C169" s="70" t="s">
        <v>5</v>
      </c>
      <c r="D169" s="111" t="s">
        <v>5</v>
      </c>
      <c r="E169" s="112">
        <v>2</v>
      </c>
      <c r="F169" s="112" t="s">
        <v>2</v>
      </c>
      <c r="G169" s="113" t="s">
        <v>379</v>
      </c>
      <c r="H169" s="72" t="s">
        <v>55</v>
      </c>
      <c r="I169" s="73">
        <v>100</v>
      </c>
      <c r="J169" s="73">
        <v>100</v>
      </c>
      <c r="K169" s="73">
        <v>100</v>
      </c>
      <c r="L169" s="23"/>
      <c r="M169" s="23"/>
      <c r="N169" s="23"/>
      <c r="O169" s="22"/>
      <c r="P169" s="21"/>
      <c r="Q169" s="21"/>
      <c r="R169" s="21"/>
      <c r="S169" s="21"/>
    </row>
    <row r="170" spans="1:19" s="14" customFormat="1" ht="62.4" x14ac:dyDescent="0.3">
      <c r="A170" s="68" t="s">
        <v>321</v>
      </c>
      <c r="B170" s="69" t="s">
        <v>14</v>
      </c>
      <c r="C170" s="70" t="s">
        <v>5</v>
      </c>
      <c r="D170" s="111" t="s">
        <v>5</v>
      </c>
      <c r="E170" s="112">
        <v>2</v>
      </c>
      <c r="F170" s="112" t="s">
        <v>2</v>
      </c>
      <c r="G170" s="113">
        <v>78120</v>
      </c>
      <c r="H170" s="72" t="s">
        <v>56</v>
      </c>
      <c r="I170" s="73">
        <v>422560.3</v>
      </c>
      <c r="J170" s="73">
        <v>446814.1</v>
      </c>
      <c r="K170" s="73">
        <v>471741</v>
      </c>
      <c r="L170" s="23"/>
      <c r="M170" s="23"/>
      <c r="N170" s="23"/>
      <c r="O170" s="22"/>
      <c r="P170" s="21"/>
      <c r="Q170" s="21"/>
      <c r="R170" s="21"/>
      <c r="S170" s="21"/>
    </row>
    <row r="171" spans="1:19" s="14" customFormat="1" ht="46.8" x14ac:dyDescent="0.3">
      <c r="A171" s="68" t="s">
        <v>322</v>
      </c>
      <c r="B171" s="69" t="s">
        <v>14</v>
      </c>
      <c r="C171" s="70" t="s">
        <v>5</v>
      </c>
      <c r="D171" s="111" t="s">
        <v>5</v>
      </c>
      <c r="E171" s="112">
        <v>2</v>
      </c>
      <c r="F171" s="112" t="s">
        <v>2</v>
      </c>
      <c r="G171" s="113">
        <v>78120</v>
      </c>
      <c r="H171" s="72" t="s">
        <v>55</v>
      </c>
      <c r="I171" s="73">
        <v>15581</v>
      </c>
      <c r="J171" s="73">
        <v>16771</v>
      </c>
      <c r="K171" s="73">
        <v>17636</v>
      </c>
      <c r="L171" s="23"/>
      <c r="M171" s="23"/>
      <c r="N171" s="23"/>
      <c r="O171" s="22"/>
      <c r="P171" s="21"/>
      <c r="Q171" s="21"/>
      <c r="R171" s="21"/>
      <c r="S171" s="21"/>
    </row>
    <row r="172" spans="1:19" s="14" customFormat="1" ht="64.8" customHeight="1" x14ac:dyDescent="0.3">
      <c r="A172" s="68" t="s">
        <v>323</v>
      </c>
      <c r="B172" s="69" t="s">
        <v>14</v>
      </c>
      <c r="C172" s="70" t="s">
        <v>5</v>
      </c>
      <c r="D172" s="111" t="s">
        <v>5</v>
      </c>
      <c r="E172" s="112">
        <v>2</v>
      </c>
      <c r="F172" s="112" t="s">
        <v>2</v>
      </c>
      <c r="G172" s="113">
        <v>78120</v>
      </c>
      <c r="H172" s="72" t="s">
        <v>61</v>
      </c>
      <c r="I172" s="73">
        <v>116375</v>
      </c>
      <c r="J172" s="73">
        <v>122794</v>
      </c>
      <c r="K172" s="73">
        <v>129743</v>
      </c>
      <c r="L172" s="23"/>
      <c r="M172" s="23"/>
      <c r="N172" s="23"/>
      <c r="O172" s="22"/>
      <c r="P172" s="21"/>
      <c r="Q172" s="21"/>
      <c r="R172" s="21"/>
      <c r="S172" s="21"/>
    </row>
    <row r="173" spans="1:19" s="14" customFormat="1" ht="39.75" customHeight="1" x14ac:dyDescent="0.3">
      <c r="A173" s="68" t="s">
        <v>381</v>
      </c>
      <c r="B173" s="69" t="s">
        <v>14</v>
      </c>
      <c r="C173" s="70" t="s">
        <v>5</v>
      </c>
      <c r="D173" s="111" t="s">
        <v>5</v>
      </c>
      <c r="E173" s="112">
        <v>2</v>
      </c>
      <c r="F173" s="112" t="s">
        <v>2</v>
      </c>
      <c r="G173" s="113" t="s">
        <v>382</v>
      </c>
      <c r="H173" s="72" t="s">
        <v>55</v>
      </c>
      <c r="I173" s="73">
        <v>500</v>
      </c>
      <c r="J173" s="73">
        <v>500</v>
      </c>
      <c r="K173" s="73">
        <v>500</v>
      </c>
      <c r="L173" s="23"/>
      <c r="M173" s="23"/>
      <c r="N173" s="23"/>
      <c r="O173" s="22"/>
      <c r="P173" s="21"/>
      <c r="Q173" s="21"/>
      <c r="R173" s="21"/>
      <c r="S173" s="21"/>
    </row>
    <row r="174" spans="1:19" s="14" customFormat="1" ht="31.2" x14ac:dyDescent="0.3">
      <c r="A174" s="68" t="s">
        <v>324</v>
      </c>
      <c r="B174" s="69" t="s">
        <v>14</v>
      </c>
      <c r="C174" s="70" t="s">
        <v>5</v>
      </c>
      <c r="D174" s="111" t="s">
        <v>5</v>
      </c>
      <c r="E174" s="112">
        <v>2</v>
      </c>
      <c r="F174" s="112" t="s">
        <v>2</v>
      </c>
      <c r="G174" s="113" t="s">
        <v>245</v>
      </c>
      <c r="H174" s="72" t="s">
        <v>55</v>
      </c>
      <c r="I174" s="73">
        <v>3321</v>
      </c>
      <c r="J174" s="73">
        <v>3459</v>
      </c>
      <c r="K174" s="73">
        <v>3573</v>
      </c>
      <c r="L174" s="23"/>
      <c r="M174" s="23"/>
      <c r="N174" s="23"/>
      <c r="O174" s="22"/>
      <c r="P174" s="21"/>
      <c r="Q174" s="21"/>
      <c r="R174" s="21"/>
      <c r="S174" s="21"/>
    </row>
    <row r="175" spans="1:19" s="14" customFormat="1" ht="46.8" x14ac:dyDescent="0.3">
      <c r="A175" s="68" t="s">
        <v>325</v>
      </c>
      <c r="B175" s="69" t="s">
        <v>14</v>
      </c>
      <c r="C175" s="70" t="s">
        <v>5</v>
      </c>
      <c r="D175" s="111" t="s">
        <v>5</v>
      </c>
      <c r="E175" s="112">
        <v>2</v>
      </c>
      <c r="F175" s="112" t="s">
        <v>2</v>
      </c>
      <c r="G175" s="113" t="s">
        <v>245</v>
      </c>
      <c r="H175" s="72" t="s">
        <v>55</v>
      </c>
      <c r="I175" s="73">
        <v>3135.3</v>
      </c>
      <c r="J175" s="73">
        <v>3135.3</v>
      </c>
      <c r="K175" s="73">
        <v>3135.3</v>
      </c>
      <c r="L175" s="23"/>
      <c r="M175" s="23"/>
      <c r="N175" s="23"/>
      <c r="O175" s="22"/>
      <c r="P175" s="21"/>
      <c r="Q175" s="21"/>
      <c r="R175" s="21"/>
      <c r="S175" s="21"/>
    </row>
    <row r="176" spans="1:19" s="14" customFormat="1" ht="62.4" x14ac:dyDescent="0.3">
      <c r="A176" s="68" t="s">
        <v>326</v>
      </c>
      <c r="B176" s="69" t="s">
        <v>14</v>
      </c>
      <c r="C176" s="70" t="s">
        <v>5</v>
      </c>
      <c r="D176" s="111" t="s">
        <v>5</v>
      </c>
      <c r="E176" s="112">
        <v>2</v>
      </c>
      <c r="F176" s="112" t="s">
        <v>2</v>
      </c>
      <c r="G176" s="113" t="s">
        <v>245</v>
      </c>
      <c r="H176" s="72" t="s">
        <v>61</v>
      </c>
      <c r="I176" s="73">
        <v>1194</v>
      </c>
      <c r="J176" s="73">
        <v>1251</v>
      </c>
      <c r="K176" s="73">
        <v>1296</v>
      </c>
      <c r="L176" s="23"/>
      <c r="M176" s="23"/>
      <c r="N176" s="23"/>
      <c r="O176" s="22"/>
      <c r="P176" s="21"/>
      <c r="Q176" s="21"/>
      <c r="R176" s="21"/>
      <c r="S176" s="21"/>
    </row>
    <row r="177" spans="1:19" s="14" customFormat="1" ht="62.4" x14ac:dyDescent="0.3">
      <c r="A177" s="68" t="s">
        <v>327</v>
      </c>
      <c r="B177" s="69" t="s">
        <v>14</v>
      </c>
      <c r="C177" s="70" t="s">
        <v>5</v>
      </c>
      <c r="D177" s="111" t="s">
        <v>5</v>
      </c>
      <c r="E177" s="112">
        <v>2</v>
      </c>
      <c r="F177" s="112" t="s">
        <v>2</v>
      </c>
      <c r="G177" s="113" t="s">
        <v>245</v>
      </c>
      <c r="H177" s="72" t="s">
        <v>61</v>
      </c>
      <c r="I177" s="73">
        <v>1492</v>
      </c>
      <c r="J177" s="73">
        <v>1492</v>
      </c>
      <c r="K177" s="73">
        <v>1492</v>
      </c>
      <c r="L177" s="23"/>
      <c r="M177" s="23"/>
      <c r="N177" s="23"/>
      <c r="O177" s="22"/>
      <c r="P177" s="21"/>
      <c r="Q177" s="21"/>
      <c r="R177" s="21"/>
      <c r="S177" s="21"/>
    </row>
    <row r="178" spans="1:19" s="18" customFormat="1" ht="16.8" x14ac:dyDescent="0.3">
      <c r="A178" s="57" t="s">
        <v>164</v>
      </c>
      <c r="B178" s="77" t="s">
        <v>14</v>
      </c>
      <c r="C178" s="78" t="s">
        <v>5</v>
      </c>
      <c r="D178" s="114" t="s">
        <v>5</v>
      </c>
      <c r="E178" s="115" t="s">
        <v>165</v>
      </c>
      <c r="F178" s="115" t="s">
        <v>116</v>
      </c>
      <c r="G178" s="116" t="s">
        <v>117</v>
      </c>
      <c r="H178" s="102"/>
      <c r="I178" s="103">
        <f>SUM(I179)</f>
        <v>0</v>
      </c>
      <c r="J178" s="103">
        <f t="shared" ref="J178:K178" si="50">SUM(J179)</f>
        <v>0</v>
      </c>
      <c r="K178" s="103">
        <f t="shared" si="50"/>
        <v>0</v>
      </c>
    </row>
    <row r="179" spans="1:19" s="18" customFormat="1" ht="33.6" x14ac:dyDescent="0.3">
      <c r="A179" s="64" t="s">
        <v>166</v>
      </c>
      <c r="B179" s="77" t="s">
        <v>14</v>
      </c>
      <c r="C179" s="78" t="s">
        <v>5</v>
      </c>
      <c r="D179" s="114" t="s">
        <v>5</v>
      </c>
      <c r="E179" s="115" t="s">
        <v>165</v>
      </c>
      <c r="F179" s="115" t="s">
        <v>5</v>
      </c>
      <c r="G179" s="116" t="s">
        <v>117</v>
      </c>
      <c r="H179" s="102"/>
      <c r="I179" s="103">
        <f>SUM(I180:I180)</f>
        <v>0</v>
      </c>
      <c r="J179" s="103">
        <f>SUM(J180:J180)</f>
        <v>0</v>
      </c>
      <c r="K179" s="103">
        <f>SUM(K180:K180)</f>
        <v>0</v>
      </c>
    </row>
    <row r="180" spans="1:19" s="14" customFormat="1" ht="46.8" x14ac:dyDescent="0.3">
      <c r="A180" s="68" t="s">
        <v>328</v>
      </c>
      <c r="B180" s="69" t="s">
        <v>14</v>
      </c>
      <c r="C180" s="70" t="s">
        <v>5</v>
      </c>
      <c r="D180" s="111" t="s">
        <v>5</v>
      </c>
      <c r="E180" s="112">
        <v>6</v>
      </c>
      <c r="F180" s="112" t="s">
        <v>5</v>
      </c>
      <c r="G180" s="113">
        <v>88100</v>
      </c>
      <c r="H180" s="72" t="s">
        <v>55</v>
      </c>
      <c r="I180" s="73"/>
      <c r="J180" s="73"/>
      <c r="K180" s="73"/>
    </row>
    <row r="181" spans="1:19" s="18" customFormat="1" ht="33.6" x14ac:dyDescent="0.3">
      <c r="A181" s="57" t="s">
        <v>157</v>
      </c>
      <c r="B181" s="77" t="s">
        <v>14</v>
      </c>
      <c r="C181" s="78" t="s">
        <v>5</v>
      </c>
      <c r="D181" s="78" t="s">
        <v>34</v>
      </c>
      <c r="E181" s="101" t="s">
        <v>115</v>
      </c>
      <c r="F181" s="101" t="s">
        <v>116</v>
      </c>
      <c r="G181" s="102" t="s">
        <v>117</v>
      </c>
      <c r="H181" s="102"/>
      <c r="I181" s="103">
        <f t="shared" ref="I181:K183" si="51">SUM(I182)</f>
        <v>10</v>
      </c>
      <c r="J181" s="103">
        <f t="shared" si="51"/>
        <v>0</v>
      </c>
      <c r="K181" s="103">
        <f t="shared" si="51"/>
        <v>0</v>
      </c>
    </row>
    <row r="182" spans="1:19" s="18" customFormat="1" ht="16.8" x14ac:dyDescent="0.3">
      <c r="A182" s="57" t="s">
        <v>158</v>
      </c>
      <c r="B182" s="77" t="s">
        <v>14</v>
      </c>
      <c r="C182" s="78" t="s">
        <v>5</v>
      </c>
      <c r="D182" s="78" t="s">
        <v>34</v>
      </c>
      <c r="E182" s="101" t="s">
        <v>17</v>
      </c>
      <c r="F182" s="101" t="s">
        <v>116</v>
      </c>
      <c r="G182" s="102" t="s">
        <v>117</v>
      </c>
      <c r="H182" s="102"/>
      <c r="I182" s="103">
        <f t="shared" si="51"/>
        <v>10</v>
      </c>
      <c r="J182" s="103">
        <f t="shared" si="51"/>
        <v>0</v>
      </c>
      <c r="K182" s="103">
        <f t="shared" si="51"/>
        <v>0</v>
      </c>
    </row>
    <row r="183" spans="1:19" s="18" customFormat="1" ht="16.8" x14ac:dyDescent="0.3">
      <c r="A183" s="64" t="s">
        <v>206</v>
      </c>
      <c r="B183" s="77" t="s">
        <v>14</v>
      </c>
      <c r="C183" s="78" t="s">
        <v>5</v>
      </c>
      <c r="D183" s="78" t="s">
        <v>34</v>
      </c>
      <c r="E183" s="101" t="s">
        <v>17</v>
      </c>
      <c r="F183" s="101" t="s">
        <v>1</v>
      </c>
      <c r="G183" s="102" t="s">
        <v>117</v>
      </c>
      <c r="H183" s="102"/>
      <c r="I183" s="103">
        <f>SUM(I184)</f>
        <v>10</v>
      </c>
      <c r="J183" s="103">
        <f t="shared" si="51"/>
        <v>0</v>
      </c>
      <c r="K183" s="103">
        <f t="shared" si="51"/>
        <v>0</v>
      </c>
    </row>
    <row r="184" spans="1:19" s="14" customFormat="1" ht="31.2" x14ac:dyDescent="0.3">
      <c r="A184" s="68" t="s">
        <v>220</v>
      </c>
      <c r="B184" s="69" t="s">
        <v>14</v>
      </c>
      <c r="C184" s="70" t="s">
        <v>5</v>
      </c>
      <c r="D184" s="70" t="s">
        <v>34</v>
      </c>
      <c r="E184" s="71" t="s">
        <v>17</v>
      </c>
      <c r="F184" s="71" t="s">
        <v>1</v>
      </c>
      <c r="G184" s="72" t="s">
        <v>6</v>
      </c>
      <c r="H184" s="72" t="s">
        <v>61</v>
      </c>
      <c r="I184" s="73">
        <v>10</v>
      </c>
      <c r="J184" s="73"/>
      <c r="K184" s="73"/>
    </row>
    <row r="185" spans="1:19" s="13" customFormat="1" ht="17.399999999999999" x14ac:dyDescent="0.35">
      <c r="A185" s="118" t="s">
        <v>225</v>
      </c>
      <c r="B185" s="75" t="s">
        <v>14</v>
      </c>
      <c r="C185" s="165" t="s">
        <v>2</v>
      </c>
      <c r="D185" s="166"/>
      <c r="E185" s="167"/>
      <c r="F185" s="167"/>
      <c r="G185" s="98"/>
      <c r="H185" s="155"/>
      <c r="I185" s="76">
        <f>SUM(I186+I195)</f>
        <v>143164.29999999999</v>
      </c>
      <c r="J185" s="76">
        <f>SUM(J186+J195)</f>
        <v>134183</v>
      </c>
      <c r="K185" s="76">
        <f>SUM(K186+K195)</f>
        <v>136753</v>
      </c>
      <c r="L185" s="26"/>
      <c r="M185" s="26"/>
      <c r="N185" s="26"/>
      <c r="O185" s="25"/>
      <c r="P185" s="27"/>
      <c r="Q185" s="27"/>
      <c r="R185" s="27"/>
      <c r="S185" s="27"/>
    </row>
    <row r="186" spans="1:19" s="16" customFormat="1" ht="17.399999999999999" x14ac:dyDescent="0.35">
      <c r="A186" s="57" t="s">
        <v>145</v>
      </c>
      <c r="B186" s="85" t="s">
        <v>14</v>
      </c>
      <c r="C186" s="86" t="s">
        <v>2</v>
      </c>
      <c r="D186" s="119" t="s">
        <v>5</v>
      </c>
      <c r="E186" s="120" t="s">
        <v>115</v>
      </c>
      <c r="F186" s="120" t="s">
        <v>116</v>
      </c>
      <c r="G186" s="121" t="s">
        <v>117</v>
      </c>
      <c r="H186" s="81"/>
      <c r="I186" s="82">
        <f>SUM(I187)</f>
        <v>86983.3</v>
      </c>
      <c r="J186" s="82">
        <f t="shared" ref="J186:K186" si="52">SUM(J187)</f>
        <v>75845</v>
      </c>
      <c r="K186" s="82">
        <f t="shared" si="52"/>
        <v>76114</v>
      </c>
    </row>
    <row r="187" spans="1:19" s="18" customFormat="1" ht="16.8" x14ac:dyDescent="0.3">
      <c r="A187" s="57" t="s">
        <v>150</v>
      </c>
      <c r="B187" s="77" t="s">
        <v>14</v>
      </c>
      <c r="C187" s="78" t="s">
        <v>2</v>
      </c>
      <c r="D187" s="114" t="s">
        <v>5</v>
      </c>
      <c r="E187" s="115" t="s">
        <v>32</v>
      </c>
      <c r="F187" s="115" t="s">
        <v>116</v>
      </c>
      <c r="G187" s="116" t="s">
        <v>117</v>
      </c>
      <c r="H187" s="102"/>
      <c r="I187" s="103">
        <f>SUM(I188+I191+I193)</f>
        <v>86983.3</v>
      </c>
      <c r="J187" s="103">
        <f>SUM(J188+J191+J193)</f>
        <v>75845</v>
      </c>
      <c r="K187" s="103">
        <f>SUM(K188+K191+K193)</f>
        <v>76114</v>
      </c>
      <c r="L187" s="24"/>
      <c r="M187" s="24"/>
      <c r="N187" s="24"/>
      <c r="O187" s="24"/>
      <c r="P187" s="24"/>
      <c r="Q187" s="24"/>
      <c r="R187" s="24"/>
      <c r="S187" s="24"/>
    </row>
    <row r="188" spans="1:19" s="18" customFormat="1" ht="33.6" x14ac:dyDescent="0.3">
      <c r="A188" s="64" t="s">
        <v>151</v>
      </c>
      <c r="B188" s="77" t="s">
        <v>14</v>
      </c>
      <c r="C188" s="78" t="s">
        <v>2</v>
      </c>
      <c r="D188" s="114" t="s">
        <v>5</v>
      </c>
      <c r="E188" s="115" t="s">
        <v>32</v>
      </c>
      <c r="F188" s="115" t="s">
        <v>1</v>
      </c>
      <c r="G188" s="116" t="s">
        <v>117</v>
      </c>
      <c r="H188" s="102"/>
      <c r="I188" s="103">
        <f>SUM(I189:I190)</f>
        <v>25913.3</v>
      </c>
      <c r="J188" s="103">
        <f>SUM(J189:J190)</f>
        <v>14775</v>
      </c>
      <c r="K188" s="103">
        <f>SUM(K189:K190)</f>
        <v>15044</v>
      </c>
      <c r="L188" s="24"/>
      <c r="M188" s="24"/>
      <c r="N188" s="24"/>
      <c r="O188" s="24"/>
      <c r="P188" s="24"/>
      <c r="Q188" s="24"/>
      <c r="R188" s="24"/>
      <c r="S188" s="24"/>
    </row>
    <row r="189" spans="1:19" s="14" customFormat="1" ht="46.8" x14ac:dyDescent="0.3">
      <c r="A189" s="68" t="s">
        <v>329</v>
      </c>
      <c r="B189" s="69" t="s">
        <v>14</v>
      </c>
      <c r="C189" s="70" t="s">
        <v>2</v>
      </c>
      <c r="D189" s="111" t="s">
        <v>5</v>
      </c>
      <c r="E189" s="112">
        <v>3</v>
      </c>
      <c r="F189" s="112" t="s">
        <v>1</v>
      </c>
      <c r="G189" s="113" t="s">
        <v>6</v>
      </c>
      <c r="H189" s="72" t="s">
        <v>55</v>
      </c>
      <c r="I189" s="73">
        <v>24585.3</v>
      </c>
      <c r="J189" s="73">
        <v>13447</v>
      </c>
      <c r="K189" s="73">
        <v>13716</v>
      </c>
      <c r="L189" s="21"/>
      <c r="M189" s="21"/>
      <c r="N189" s="21"/>
      <c r="O189" s="21"/>
      <c r="P189" s="21"/>
      <c r="Q189" s="21"/>
      <c r="R189" s="21"/>
      <c r="S189" s="21"/>
    </row>
    <row r="190" spans="1:19" s="14" customFormat="1" ht="46.8" x14ac:dyDescent="0.3">
      <c r="A190" s="68" t="s">
        <v>330</v>
      </c>
      <c r="B190" s="69" t="s">
        <v>14</v>
      </c>
      <c r="C190" s="70" t="s">
        <v>2</v>
      </c>
      <c r="D190" s="111" t="s">
        <v>5</v>
      </c>
      <c r="E190" s="112">
        <v>3</v>
      </c>
      <c r="F190" s="112" t="s">
        <v>1</v>
      </c>
      <c r="G190" s="113" t="s">
        <v>6</v>
      </c>
      <c r="H190" s="72" t="s">
        <v>57</v>
      </c>
      <c r="I190" s="73">
        <v>1328</v>
      </c>
      <c r="J190" s="73">
        <v>1328</v>
      </c>
      <c r="K190" s="73">
        <v>1328</v>
      </c>
    </row>
    <row r="191" spans="1:19" s="18" customFormat="1" ht="16.8" x14ac:dyDescent="0.3">
      <c r="A191" s="64" t="s">
        <v>152</v>
      </c>
      <c r="B191" s="77" t="s">
        <v>14</v>
      </c>
      <c r="C191" s="78" t="s">
        <v>2</v>
      </c>
      <c r="D191" s="114" t="s">
        <v>5</v>
      </c>
      <c r="E191" s="115" t="s">
        <v>32</v>
      </c>
      <c r="F191" s="115" t="s">
        <v>5</v>
      </c>
      <c r="G191" s="116" t="s">
        <v>117</v>
      </c>
      <c r="H191" s="102"/>
      <c r="I191" s="103">
        <f>SUM(I192:I192)</f>
        <v>58375</v>
      </c>
      <c r="J191" s="103">
        <f>SUM(J192:J192)</f>
        <v>58375</v>
      </c>
      <c r="K191" s="103">
        <f>SUM(K192:K192)</f>
        <v>58375</v>
      </c>
    </row>
    <row r="192" spans="1:19" s="14" customFormat="1" ht="62.4" x14ac:dyDescent="0.3">
      <c r="A192" s="68" t="s">
        <v>331</v>
      </c>
      <c r="B192" s="69" t="s">
        <v>14</v>
      </c>
      <c r="C192" s="70" t="s">
        <v>2</v>
      </c>
      <c r="D192" s="111" t="s">
        <v>5</v>
      </c>
      <c r="E192" s="112">
        <v>3</v>
      </c>
      <c r="F192" s="112" t="s">
        <v>5</v>
      </c>
      <c r="G192" s="113" t="s">
        <v>6</v>
      </c>
      <c r="H192" s="72" t="s">
        <v>56</v>
      </c>
      <c r="I192" s="73">
        <v>58375</v>
      </c>
      <c r="J192" s="73">
        <v>58375</v>
      </c>
      <c r="K192" s="73">
        <v>58375</v>
      </c>
    </row>
    <row r="193" spans="1:11" s="18" customFormat="1" ht="33.6" x14ac:dyDescent="0.3">
      <c r="A193" s="64" t="s">
        <v>153</v>
      </c>
      <c r="B193" s="77" t="s">
        <v>14</v>
      </c>
      <c r="C193" s="78" t="s">
        <v>2</v>
      </c>
      <c r="D193" s="114" t="s">
        <v>5</v>
      </c>
      <c r="E193" s="115" t="s">
        <v>32</v>
      </c>
      <c r="F193" s="115" t="s">
        <v>2</v>
      </c>
      <c r="G193" s="116" t="s">
        <v>117</v>
      </c>
      <c r="H193" s="102"/>
      <c r="I193" s="103">
        <f>SUM(I194)</f>
        <v>2695</v>
      </c>
      <c r="J193" s="103">
        <f t="shared" ref="J193:K193" si="53">SUM(J194)</f>
        <v>2695</v>
      </c>
      <c r="K193" s="103">
        <f t="shared" si="53"/>
        <v>2695</v>
      </c>
    </row>
    <row r="194" spans="1:11" s="14" customFormat="1" ht="46.8" x14ac:dyDescent="0.3">
      <c r="A194" s="68" t="s">
        <v>332</v>
      </c>
      <c r="B194" s="69" t="s">
        <v>14</v>
      </c>
      <c r="C194" s="70" t="s">
        <v>2</v>
      </c>
      <c r="D194" s="111" t="s">
        <v>5</v>
      </c>
      <c r="E194" s="112">
        <v>3</v>
      </c>
      <c r="F194" s="112" t="s">
        <v>2</v>
      </c>
      <c r="G194" s="113" t="s">
        <v>6</v>
      </c>
      <c r="H194" s="72" t="s">
        <v>55</v>
      </c>
      <c r="I194" s="73">
        <v>2695</v>
      </c>
      <c r="J194" s="73">
        <v>2695</v>
      </c>
      <c r="K194" s="73">
        <v>2695</v>
      </c>
    </row>
    <row r="195" spans="1:11" s="18" customFormat="1" ht="33.6" x14ac:dyDescent="0.3">
      <c r="A195" s="57" t="s">
        <v>154</v>
      </c>
      <c r="B195" s="77" t="s">
        <v>14</v>
      </c>
      <c r="C195" s="78" t="s">
        <v>2</v>
      </c>
      <c r="D195" s="114" t="s">
        <v>31</v>
      </c>
      <c r="E195" s="115" t="s">
        <v>115</v>
      </c>
      <c r="F195" s="115" t="s">
        <v>116</v>
      </c>
      <c r="G195" s="116" t="s">
        <v>117</v>
      </c>
      <c r="H195" s="102"/>
      <c r="I195" s="103">
        <f>SUM(I196)</f>
        <v>56181</v>
      </c>
      <c r="J195" s="103">
        <f t="shared" ref="J195:K196" si="54">SUM(J196)</f>
        <v>58338</v>
      </c>
      <c r="K195" s="103">
        <f t="shared" si="54"/>
        <v>60639</v>
      </c>
    </row>
    <row r="196" spans="1:11" s="18" customFormat="1" ht="16.8" x14ac:dyDescent="0.3">
      <c r="A196" s="57" t="s">
        <v>155</v>
      </c>
      <c r="B196" s="77" t="s">
        <v>14</v>
      </c>
      <c r="C196" s="78" t="s">
        <v>2</v>
      </c>
      <c r="D196" s="114" t="s">
        <v>31</v>
      </c>
      <c r="E196" s="115" t="s">
        <v>32</v>
      </c>
      <c r="F196" s="115" t="s">
        <v>116</v>
      </c>
      <c r="G196" s="116" t="s">
        <v>117</v>
      </c>
      <c r="H196" s="102"/>
      <c r="I196" s="103">
        <f>SUM(I197)</f>
        <v>56181</v>
      </c>
      <c r="J196" s="103">
        <f t="shared" si="54"/>
        <v>58338</v>
      </c>
      <c r="K196" s="103">
        <f t="shared" si="54"/>
        <v>60639</v>
      </c>
    </row>
    <row r="197" spans="1:11" s="18" customFormat="1" ht="50.4" x14ac:dyDescent="0.3">
      <c r="A197" s="64" t="s">
        <v>156</v>
      </c>
      <c r="B197" s="77" t="s">
        <v>14</v>
      </c>
      <c r="C197" s="78" t="s">
        <v>2</v>
      </c>
      <c r="D197" s="114" t="s">
        <v>31</v>
      </c>
      <c r="E197" s="115" t="s">
        <v>32</v>
      </c>
      <c r="F197" s="115" t="s">
        <v>1</v>
      </c>
      <c r="G197" s="116" t="s">
        <v>117</v>
      </c>
      <c r="H197" s="102"/>
      <c r="I197" s="103">
        <f>SUM(I198:I200)</f>
        <v>56181</v>
      </c>
      <c r="J197" s="103">
        <f>SUM(J198:J200)</f>
        <v>58338</v>
      </c>
      <c r="K197" s="103">
        <f>SUM(K198:K200)</f>
        <v>60639</v>
      </c>
    </row>
    <row r="198" spans="1:11" s="14" customFormat="1" ht="62.4" x14ac:dyDescent="0.3">
      <c r="A198" s="68" t="s">
        <v>217</v>
      </c>
      <c r="B198" s="69" t="s">
        <v>14</v>
      </c>
      <c r="C198" s="70" t="s">
        <v>2</v>
      </c>
      <c r="D198" s="70" t="s">
        <v>31</v>
      </c>
      <c r="E198" s="71" t="s">
        <v>32</v>
      </c>
      <c r="F198" s="71" t="s">
        <v>1</v>
      </c>
      <c r="G198" s="72" t="s">
        <v>6</v>
      </c>
      <c r="H198" s="72" t="s">
        <v>56</v>
      </c>
      <c r="I198" s="73">
        <v>46280</v>
      </c>
      <c r="J198" s="73">
        <v>48037</v>
      </c>
      <c r="K198" s="73">
        <v>49958</v>
      </c>
    </row>
    <row r="199" spans="1:11" s="14" customFormat="1" ht="46.8" x14ac:dyDescent="0.3">
      <c r="A199" s="68" t="s">
        <v>110</v>
      </c>
      <c r="B199" s="69" t="s">
        <v>14</v>
      </c>
      <c r="C199" s="70" t="s">
        <v>2</v>
      </c>
      <c r="D199" s="70" t="s">
        <v>31</v>
      </c>
      <c r="E199" s="71" t="s">
        <v>32</v>
      </c>
      <c r="F199" s="71" t="s">
        <v>1</v>
      </c>
      <c r="G199" s="72" t="s">
        <v>6</v>
      </c>
      <c r="H199" s="72" t="s">
        <v>55</v>
      </c>
      <c r="I199" s="73">
        <v>9009</v>
      </c>
      <c r="J199" s="73">
        <v>9409</v>
      </c>
      <c r="K199" s="73">
        <v>9789</v>
      </c>
    </row>
    <row r="200" spans="1:11" s="14" customFormat="1" ht="62.4" x14ac:dyDescent="0.3">
      <c r="A200" s="68" t="s">
        <v>333</v>
      </c>
      <c r="B200" s="69" t="s">
        <v>14</v>
      </c>
      <c r="C200" s="70" t="s">
        <v>2</v>
      </c>
      <c r="D200" s="70" t="s">
        <v>31</v>
      </c>
      <c r="E200" s="71" t="s">
        <v>32</v>
      </c>
      <c r="F200" s="71" t="s">
        <v>1</v>
      </c>
      <c r="G200" s="72" t="s">
        <v>6</v>
      </c>
      <c r="H200" s="72" t="s">
        <v>57</v>
      </c>
      <c r="I200" s="73">
        <v>892</v>
      </c>
      <c r="J200" s="73">
        <v>892</v>
      </c>
      <c r="K200" s="73">
        <v>892</v>
      </c>
    </row>
    <row r="201" spans="1:11" s="8" customFormat="1" ht="17.399999999999999" x14ac:dyDescent="0.35">
      <c r="A201" s="74" t="s">
        <v>83</v>
      </c>
      <c r="B201" s="83" t="s">
        <v>14</v>
      </c>
      <c r="C201" s="83" t="s">
        <v>14</v>
      </c>
      <c r="D201" s="201"/>
      <c r="E201" s="202"/>
      <c r="F201" s="202"/>
      <c r="G201" s="203"/>
      <c r="H201" s="93"/>
      <c r="I201" s="76">
        <f>SUM(I202)</f>
        <v>9358.5</v>
      </c>
      <c r="J201" s="76">
        <f t="shared" ref="J201:K201" si="55">SUM(J202)</f>
        <v>9576.4</v>
      </c>
      <c r="K201" s="76">
        <f t="shared" si="55"/>
        <v>9739.2000000000007</v>
      </c>
    </row>
    <row r="202" spans="1:11" s="18" customFormat="1" ht="16.8" x14ac:dyDescent="0.3">
      <c r="A202" s="57" t="s">
        <v>145</v>
      </c>
      <c r="B202" s="77" t="s">
        <v>14</v>
      </c>
      <c r="C202" s="78" t="s">
        <v>14</v>
      </c>
      <c r="D202" s="114" t="s">
        <v>5</v>
      </c>
      <c r="E202" s="115" t="s">
        <v>115</v>
      </c>
      <c r="F202" s="115" t="s">
        <v>116</v>
      </c>
      <c r="G202" s="116" t="s">
        <v>117</v>
      </c>
      <c r="H202" s="102"/>
      <c r="I202" s="103">
        <f>SUM(I203+I210)</f>
        <v>9358.5</v>
      </c>
      <c r="J202" s="103">
        <f>SUM(J203+J210)</f>
        <v>9576.4</v>
      </c>
      <c r="K202" s="103">
        <f>SUM(K203+K210)</f>
        <v>9739.2000000000007</v>
      </c>
    </row>
    <row r="203" spans="1:11" s="18" customFormat="1" ht="16.8" x14ac:dyDescent="0.3">
      <c r="A203" s="57" t="s">
        <v>159</v>
      </c>
      <c r="B203" s="77" t="s">
        <v>14</v>
      </c>
      <c r="C203" s="78" t="s">
        <v>14</v>
      </c>
      <c r="D203" s="114" t="s">
        <v>5</v>
      </c>
      <c r="E203" s="115" t="s">
        <v>33</v>
      </c>
      <c r="F203" s="115" t="s">
        <v>116</v>
      </c>
      <c r="G203" s="116" t="s">
        <v>117</v>
      </c>
      <c r="H203" s="102"/>
      <c r="I203" s="103">
        <f>SUM(I204)</f>
        <v>9058.5</v>
      </c>
      <c r="J203" s="103">
        <f t="shared" ref="J203:K203" si="56">SUM(J204)</f>
        <v>9276.4</v>
      </c>
      <c r="K203" s="103">
        <f t="shared" si="56"/>
        <v>9439.2000000000007</v>
      </c>
    </row>
    <row r="204" spans="1:11" s="18" customFormat="1" ht="33.6" x14ac:dyDescent="0.3">
      <c r="A204" s="64" t="s">
        <v>207</v>
      </c>
      <c r="B204" s="77" t="s">
        <v>14</v>
      </c>
      <c r="C204" s="78" t="s">
        <v>14</v>
      </c>
      <c r="D204" s="114" t="s">
        <v>5</v>
      </c>
      <c r="E204" s="115" t="s">
        <v>33</v>
      </c>
      <c r="F204" s="115" t="s">
        <v>2</v>
      </c>
      <c r="G204" s="116" t="s">
        <v>117</v>
      </c>
      <c r="H204" s="102"/>
      <c r="I204" s="103">
        <f>SUM(I205:I209)</f>
        <v>9058.5</v>
      </c>
      <c r="J204" s="103">
        <f>SUM(J205:J208)</f>
        <v>9276.4</v>
      </c>
      <c r="K204" s="103">
        <f>SUM(K205:K208)</f>
        <v>9439.2000000000007</v>
      </c>
    </row>
    <row r="205" spans="1:11" s="14" customFormat="1" ht="31.2" x14ac:dyDescent="0.3">
      <c r="A205" s="68" t="s">
        <v>269</v>
      </c>
      <c r="B205" s="69" t="s">
        <v>14</v>
      </c>
      <c r="C205" s="70" t="s">
        <v>14</v>
      </c>
      <c r="D205" s="111" t="s">
        <v>5</v>
      </c>
      <c r="E205" s="112">
        <v>4</v>
      </c>
      <c r="F205" s="112" t="s">
        <v>2</v>
      </c>
      <c r="G205" s="113" t="s">
        <v>246</v>
      </c>
      <c r="H205" s="72" t="s">
        <v>55</v>
      </c>
      <c r="I205" s="73">
        <v>4484.5</v>
      </c>
      <c r="J205" s="73">
        <v>4490.3999999999996</v>
      </c>
      <c r="K205" s="73">
        <v>4505.2</v>
      </c>
    </row>
    <row r="206" spans="1:11" s="14" customFormat="1" ht="31.2" x14ac:dyDescent="0.3">
      <c r="A206" s="68" t="s">
        <v>334</v>
      </c>
      <c r="B206" s="69" t="s">
        <v>14</v>
      </c>
      <c r="C206" s="70" t="s">
        <v>14</v>
      </c>
      <c r="D206" s="111" t="s">
        <v>5</v>
      </c>
      <c r="E206" s="112">
        <v>4</v>
      </c>
      <c r="F206" s="112" t="s">
        <v>2</v>
      </c>
      <c r="G206" s="113" t="s">
        <v>247</v>
      </c>
      <c r="H206" s="72" t="s">
        <v>57</v>
      </c>
      <c r="I206" s="73">
        <v>3550</v>
      </c>
      <c r="J206" s="73">
        <v>3692</v>
      </c>
      <c r="K206" s="73">
        <v>3840</v>
      </c>
    </row>
    <row r="207" spans="1:11" s="14" customFormat="1" ht="55.8" customHeight="1" x14ac:dyDescent="0.3">
      <c r="A207" s="68" t="s">
        <v>335</v>
      </c>
      <c r="B207" s="69" t="s">
        <v>14</v>
      </c>
      <c r="C207" s="70" t="s">
        <v>14</v>
      </c>
      <c r="D207" s="111" t="s">
        <v>5</v>
      </c>
      <c r="E207" s="112">
        <v>4</v>
      </c>
      <c r="F207" s="112" t="s">
        <v>2</v>
      </c>
      <c r="G207" s="113" t="s">
        <v>246</v>
      </c>
      <c r="H207" s="72" t="s">
        <v>61</v>
      </c>
      <c r="I207" s="73">
        <v>824</v>
      </c>
      <c r="J207" s="73">
        <v>894</v>
      </c>
      <c r="K207" s="73">
        <v>894</v>
      </c>
    </row>
    <row r="208" spans="1:11" s="14" customFormat="1" ht="31.2" x14ac:dyDescent="0.3">
      <c r="A208" s="68" t="s">
        <v>336</v>
      </c>
      <c r="B208" s="69" t="s">
        <v>14</v>
      </c>
      <c r="C208" s="70" t="s">
        <v>14</v>
      </c>
      <c r="D208" s="111" t="s">
        <v>5</v>
      </c>
      <c r="E208" s="112">
        <v>4</v>
      </c>
      <c r="F208" s="112" t="s">
        <v>2</v>
      </c>
      <c r="G208" s="113" t="s">
        <v>247</v>
      </c>
      <c r="H208" s="72" t="s">
        <v>55</v>
      </c>
      <c r="I208" s="73">
        <v>200</v>
      </c>
      <c r="J208" s="73">
        <v>200</v>
      </c>
      <c r="K208" s="73">
        <v>200</v>
      </c>
    </row>
    <row r="209" spans="1:11" s="14" customFormat="1" ht="46.8" x14ac:dyDescent="0.3">
      <c r="A209" s="68" t="s">
        <v>337</v>
      </c>
      <c r="B209" s="69" t="s">
        <v>14</v>
      </c>
      <c r="C209" s="70" t="s">
        <v>14</v>
      </c>
      <c r="D209" s="111" t="s">
        <v>5</v>
      </c>
      <c r="E209" s="112">
        <v>4</v>
      </c>
      <c r="F209" s="112" t="s">
        <v>2</v>
      </c>
      <c r="G209" s="113" t="s">
        <v>247</v>
      </c>
      <c r="H209" s="72" t="s">
        <v>61</v>
      </c>
      <c r="I209" s="73"/>
      <c r="J209" s="73"/>
      <c r="K209" s="73"/>
    </row>
    <row r="210" spans="1:11" s="18" customFormat="1" ht="33.6" x14ac:dyDescent="0.3">
      <c r="A210" s="57" t="s">
        <v>160</v>
      </c>
      <c r="B210" s="77" t="s">
        <v>14</v>
      </c>
      <c r="C210" s="78" t="s">
        <v>14</v>
      </c>
      <c r="D210" s="114" t="s">
        <v>5</v>
      </c>
      <c r="E210" s="115" t="s">
        <v>54</v>
      </c>
      <c r="F210" s="115" t="s">
        <v>116</v>
      </c>
      <c r="G210" s="116" t="s">
        <v>117</v>
      </c>
      <c r="H210" s="102"/>
      <c r="I210" s="103">
        <f>SUM(I211)</f>
        <v>300</v>
      </c>
      <c r="J210" s="103">
        <f t="shared" ref="J210:K211" si="57">SUM(J211)</f>
        <v>300</v>
      </c>
      <c r="K210" s="103">
        <f t="shared" si="57"/>
        <v>300</v>
      </c>
    </row>
    <row r="211" spans="1:11" s="18" customFormat="1" ht="50.4" x14ac:dyDescent="0.3">
      <c r="A211" s="168" t="s">
        <v>221</v>
      </c>
      <c r="B211" s="77" t="s">
        <v>14</v>
      </c>
      <c r="C211" s="78" t="s">
        <v>14</v>
      </c>
      <c r="D211" s="114" t="s">
        <v>5</v>
      </c>
      <c r="E211" s="115" t="s">
        <v>54</v>
      </c>
      <c r="F211" s="115" t="s">
        <v>2</v>
      </c>
      <c r="G211" s="116" t="s">
        <v>117</v>
      </c>
      <c r="H211" s="102"/>
      <c r="I211" s="103">
        <f>SUM(I212)</f>
        <v>300</v>
      </c>
      <c r="J211" s="103">
        <f t="shared" si="57"/>
        <v>300</v>
      </c>
      <c r="K211" s="103">
        <f t="shared" si="57"/>
        <v>300</v>
      </c>
    </row>
    <row r="212" spans="1:11" s="14" customFormat="1" ht="31.2" x14ac:dyDescent="0.3">
      <c r="A212" s="169" t="s">
        <v>338</v>
      </c>
      <c r="B212" s="69" t="s">
        <v>14</v>
      </c>
      <c r="C212" s="70" t="s">
        <v>14</v>
      </c>
      <c r="D212" s="111" t="s">
        <v>5</v>
      </c>
      <c r="E212" s="112" t="s">
        <v>54</v>
      </c>
      <c r="F212" s="112" t="s">
        <v>2</v>
      </c>
      <c r="G212" s="113" t="s">
        <v>58</v>
      </c>
      <c r="H212" s="72" t="s">
        <v>55</v>
      </c>
      <c r="I212" s="73">
        <v>300</v>
      </c>
      <c r="J212" s="73">
        <v>300</v>
      </c>
      <c r="K212" s="73">
        <v>300</v>
      </c>
    </row>
    <row r="213" spans="1:11" s="8" customFormat="1" ht="17.399999999999999" x14ac:dyDescent="0.35">
      <c r="A213" s="74" t="s">
        <v>84</v>
      </c>
      <c r="B213" s="83" t="s">
        <v>14</v>
      </c>
      <c r="C213" s="83" t="s">
        <v>16</v>
      </c>
      <c r="D213" s="207"/>
      <c r="E213" s="208"/>
      <c r="F213" s="208"/>
      <c r="G213" s="209"/>
      <c r="H213" s="93"/>
      <c r="I213" s="76">
        <f>SUM(I214)</f>
        <v>28056.3</v>
      </c>
      <c r="J213" s="76">
        <f t="shared" ref="J213:K213" si="58">SUM(J214)</f>
        <v>21295</v>
      </c>
      <c r="K213" s="76">
        <f t="shared" si="58"/>
        <v>22055</v>
      </c>
    </row>
    <row r="214" spans="1:11" s="16" customFormat="1" ht="17.399999999999999" x14ac:dyDescent="0.35">
      <c r="A214" s="57" t="s">
        <v>145</v>
      </c>
      <c r="B214" s="85" t="s">
        <v>14</v>
      </c>
      <c r="C214" s="86" t="s">
        <v>16</v>
      </c>
      <c r="D214" s="119" t="s">
        <v>5</v>
      </c>
      <c r="E214" s="120" t="s">
        <v>115</v>
      </c>
      <c r="F214" s="120" t="s">
        <v>116</v>
      </c>
      <c r="G214" s="121" t="s">
        <v>117</v>
      </c>
      <c r="H214" s="81"/>
      <c r="I214" s="82">
        <f>SUM(I215+I224)</f>
        <v>28056.3</v>
      </c>
      <c r="J214" s="82">
        <f>SUM(J215+J224)</f>
        <v>21295</v>
      </c>
      <c r="K214" s="82">
        <f>SUM(K215+K224)</f>
        <v>22055</v>
      </c>
    </row>
    <row r="215" spans="1:11" s="16" customFormat="1" ht="17.399999999999999" x14ac:dyDescent="0.35">
      <c r="A215" s="57" t="s">
        <v>161</v>
      </c>
      <c r="B215" s="85" t="s">
        <v>14</v>
      </c>
      <c r="C215" s="86" t="s">
        <v>16</v>
      </c>
      <c r="D215" s="119" t="s">
        <v>5</v>
      </c>
      <c r="E215" s="120" t="s">
        <v>8</v>
      </c>
      <c r="F215" s="120" t="s">
        <v>116</v>
      </c>
      <c r="G215" s="121" t="s">
        <v>117</v>
      </c>
      <c r="H215" s="81"/>
      <c r="I215" s="82">
        <f>SUM(I216+I220)</f>
        <v>21743</v>
      </c>
      <c r="J215" s="82">
        <f t="shared" ref="J215:K215" si="59">SUM(J216+J220)</f>
        <v>21295</v>
      </c>
      <c r="K215" s="82">
        <f t="shared" si="59"/>
        <v>22055</v>
      </c>
    </row>
    <row r="216" spans="1:11" s="16" customFormat="1" ht="67.2" x14ac:dyDescent="0.35">
      <c r="A216" s="64" t="s">
        <v>162</v>
      </c>
      <c r="B216" s="85" t="s">
        <v>14</v>
      </c>
      <c r="C216" s="86" t="s">
        <v>16</v>
      </c>
      <c r="D216" s="119" t="s">
        <v>5</v>
      </c>
      <c r="E216" s="120" t="s">
        <v>8</v>
      </c>
      <c r="F216" s="120" t="s">
        <v>1</v>
      </c>
      <c r="G216" s="121" t="s">
        <v>117</v>
      </c>
      <c r="H216" s="81"/>
      <c r="I216" s="82">
        <f>SUM(I217:I219)</f>
        <v>12330</v>
      </c>
      <c r="J216" s="82">
        <f t="shared" ref="J216:K216" si="60">SUM(J217:J219)</f>
        <v>12070</v>
      </c>
      <c r="K216" s="82">
        <f t="shared" si="60"/>
        <v>12485</v>
      </c>
    </row>
    <row r="217" spans="1:11" s="14" customFormat="1" ht="46.8" x14ac:dyDescent="0.3">
      <c r="A217" s="68" t="s">
        <v>339</v>
      </c>
      <c r="B217" s="69" t="s">
        <v>14</v>
      </c>
      <c r="C217" s="70" t="s">
        <v>16</v>
      </c>
      <c r="D217" s="111" t="s">
        <v>5</v>
      </c>
      <c r="E217" s="112" t="s">
        <v>8</v>
      </c>
      <c r="F217" s="112" t="s">
        <v>1</v>
      </c>
      <c r="G217" s="113">
        <v>80300</v>
      </c>
      <c r="H217" s="72" t="s">
        <v>56</v>
      </c>
      <c r="I217" s="73">
        <v>10026</v>
      </c>
      <c r="J217" s="73">
        <v>10383</v>
      </c>
      <c r="K217" s="73">
        <v>10798</v>
      </c>
    </row>
    <row r="218" spans="1:11" s="14" customFormat="1" ht="31.2" x14ac:dyDescent="0.3">
      <c r="A218" s="68" t="s">
        <v>340</v>
      </c>
      <c r="B218" s="69" t="s">
        <v>14</v>
      </c>
      <c r="C218" s="70" t="s">
        <v>16</v>
      </c>
      <c r="D218" s="111" t="s">
        <v>5</v>
      </c>
      <c r="E218" s="112" t="s">
        <v>8</v>
      </c>
      <c r="F218" s="112" t="s">
        <v>1</v>
      </c>
      <c r="G218" s="113">
        <v>80300</v>
      </c>
      <c r="H218" s="72" t="s">
        <v>55</v>
      </c>
      <c r="I218" s="73">
        <v>2304</v>
      </c>
      <c r="J218" s="73">
        <v>1687</v>
      </c>
      <c r="K218" s="73">
        <v>1687</v>
      </c>
    </row>
    <row r="219" spans="1:11" s="14" customFormat="1" ht="31.2" x14ac:dyDescent="0.3">
      <c r="A219" s="68" t="s">
        <v>341</v>
      </c>
      <c r="B219" s="69" t="s">
        <v>14</v>
      </c>
      <c r="C219" s="70" t="s">
        <v>16</v>
      </c>
      <c r="D219" s="111" t="s">
        <v>5</v>
      </c>
      <c r="E219" s="112" t="s">
        <v>8</v>
      </c>
      <c r="F219" s="112" t="s">
        <v>1</v>
      </c>
      <c r="G219" s="113">
        <v>80300</v>
      </c>
      <c r="H219" s="72" t="s">
        <v>57</v>
      </c>
      <c r="I219" s="73"/>
      <c r="J219" s="73"/>
      <c r="K219" s="73"/>
    </row>
    <row r="220" spans="1:11" s="14" customFormat="1" ht="33.6" x14ac:dyDescent="0.3">
      <c r="A220" s="64" t="s">
        <v>163</v>
      </c>
      <c r="B220" s="87" t="s">
        <v>14</v>
      </c>
      <c r="C220" s="88" t="s">
        <v>16</v>
      </c>
      <c r="D220" s="170" t="s">
        <v>5</v>
      </c>
      <c r="E220" s="171" t="s">
        <v>8</v>
      </c>
      <c r="F220" s="171" t="s">
        <v>5</v>
      </c>
      <c r="G220" s="172" t="s">
        <v>117</v>
      </c>
      <c r="H220" s="90"/>
      <c r="I220" s="91">
        <f>SUM(I221:I223)</f>
        <v>9413</v>
      </c>
      <c r="J220" s="91">
        <f t="shared" ref="J220:K220" si="61">SUM(J221:J223)</f>
        <v>9225</v>
      </c>
      <c r="K220" s="91">
        <f t="shared" si="61"/>
        <v>9570</v>
      </c>
    </row>
    <row r="221" spans="1:11" s="14" customFormat="1" ht="46.8" x14ac:dyDescent="0.3">
      <c r="A221" s="68" t="s">
        <v>339</v>
      </c>
      <c r="B221" s="69" t="s">
        <v>14</v>
      </c>
      <c r="C221" s="70" t="s">
        <v>16</v>
      </c>
      <c r="D221" s="111" t="s">
        <v>5</v>
      </c>
      <c r="E221" s="112">
        <v>5</v>
      </c>
      <c r="F221" s="112" t="s">
        <v>5</v>
      </c>
      <c r="G221" s="113">
        <v>80300</v>
      </c>
      <c r="H221" s="72" t="s">
        <v>56</v>
      </c>
      <c r="I221" s="73">
        <v>8213</v>
      </c>
      <c r="J221" s="73">
        <v>8525</v>
      </c>
      <c r="K221" s="73">
        <v>8870</v>
      </c>
    </row>
    <row r="222" spans="1:11" s="14" customFormat="1" ht="31.2" x14ac:dyDescent="0.3">
      <c r="A222" s="68" t="s">
        <v>340</v>
      </c>
      <c r="B222" s="69" t="s">
        <v>14</v>
      </c>
      <c r="C222" s="70" t="s">
        <v>16</v>
      </c>
      <c r="D222" s="111" t="s">
        <v>5</v>
      </c>
      <c r="E222" s="112">
        <v>5</v>
      </c>
      <c r="F222" s="112" t="s">
        <v>5</v>
      </c>
      <c r="G222" s="113">
        <v>80300</v>
      </c>
      <c r="H222" s="72" t="s">
        <v>55</v>
      </c>
      <c r="I222" s="73">
        <v>1198</v>
      </c>
      <c r="J222" s="73">
        <v>698</v>
      </c>
      <c r="K222" s="73">
        <v>698</v>
      </c>
    </row>
    <row r="223" spans="1:11" s="14" customFormat="1" ht="15.6" x14ac:dyDescent="0.3">
      <c r="A223" s="68" t="s">
        <v>218</v>
      </c>
      <c r="B223" s="69" t="s">
        <v>14</v>
      </c>
      <c r="C223" s="70" t="s">
        <v>16</v>
      </c>
      <c r="D223" s="111" t="s">
        <v>5</v>
      </c>
      <c r="E223" s="112">
        <v>5</v>
      </c>
      <c r="F223" s="112" t="s">
        <v>5</v>
      </c>
      <c r="G223" s="113">
        <v>80300</v>
      </c>
      <c r="H223" s="72" t="s">
        <v>57</v>
      </c>
      <c r="I223" s="73">
        <v>2</v>
      </c>
      <c r="J223" s="73">
        <v>2</v>
      </c>
      <c r="K223" s="73">
        <v>2</v>
      </c>
    </row>
    <row r="224" spans="1:11" s="18" customFormat="1" ht="16.8" x14ac:dyDescent="0.3">
      <c r="A224" s="57" t="s">
        <v>164</v>
      </c>
      <c r="B224" s="77" t="s">
        <v>14</v>
      </c>
      <c r="C224" s="77" t="s">
        <v>16</v>
      </c>
      <c r="D224" s="115" t="s">
        <v>5</v>
      </c>
      <c r="E224" s="115" t="s">
        <v>165</v>
      </c>
      <c r="F224" s="115" t="s">
        <v>116</v>
      </c>
      <c r="G224" s="116" t="s">
        <v>117</v>
      </c>
      <c r="H224" s="102"/>
      <c r="I224" s="103">
        <f>+I228+I230+I225</f>
        <v>6313.3</v>
      </c>
      <c r="J224" s="103">
        <f>+J228+J230+J225</f>
        <v>0</v>
      </c>
      <c r="K224" s="103">
        <f t="shared" ref="K224" si="62">SUM(K228)</f>
        <v>0</v>
      </c>
    </row>
    <row r="225" spans="1:11" s="18" customFormat="1" ht="33.6" x14ac:dyDescent="0.3">
      <c r="A225" s="173" t="s">
        <v>294</v>
      </c>
      <c r="B225" s="174" t="s">
        <v>14</v>
      </c>
      <c r="C225" s="174" t="s">
        <v>16</v>
      </c>
      <c r="D225" s="175" t="s">
        <v>5</v>
      </c>
      <c r="E225" s="175" t="s">
        <v>165</v>
      </c>
      <c r="F225" s="175" t="s">
        <v>1</v>
      </c>
      <c r="G225" s="176" t="s">
        <v>117</v>
      </c>
      <c r="H225" s="177"/>
      <c r="I225" s="178">
        <f>SUM(I226:I227)</f>
        <v>6313.3</v>
      </c>
      <c r="J225" s="178">
        <f t="shared" ref="J225:K225" si="63">SUM(J226:J227)</f>
        <v>0</v>
      </c>
      <c r="K225" s="178">
        <f t="shared" si="63"/>
        <v>0</v>
      </c>
    </row>
    <row r="226" spans="1:11" s="18" customFormat="1" ht="62.4" x14ac:dyDescent="0.3">
      <c r="A226" s="68" t="s">
        <v>368</v>
      </c>
      <c r="B226" s="179" t="s">
        <v>14</v>
      </c>
      <c r="C226" s="179" t="s">
        <v>16</v>
      </c>
      <c r="D226" s="180" t="s">
        <v>5</v>
      </c>
      <c r="E226" s="180" t="s">
        <v>165</v>
      </c>
      <c r="F226" s="180" t="s">
        <v>1</v>
      </c>
      <c r="G226" s="181" t="s">
        <v>26</v>
      </c>
      <c r="H226" s="182" t="s">
        <v>59</v>
      </c>
      <c r="I226" s="130">
        <v>984</v>
      </c>
      <c r="J226" s="160"/>
      <c r="K226" s="160"/>
    </row>
    <row r="227" spans="1:11" s="18" customFormat="1" ht="62.4" x14ac:dyDescent="0.3">
      <c r="A227" s="68" t="s">
        <v>369</v>
      </c>
      <c r="B227" s="179" t="s">
        <v>14</v>
      </c>
      <c r="C227" s="179" t="s">
        <v>16</v>
      </c>
      <c r="D227" s="180" t="s">
        <v>5</v>
      </c>
      <c r="E227" s="180" t="s">
        <v>165</v>
      </c>
      <c r="F227" s="180" t="s">
        <v>1</v>
      </c>
      <c r="G227" s="181" t="s">
        <v>26</v>
      </c>
      <c r="H227" s="182" t="s">
        <v>61</v>
      </c>
      <c r="I227" s="130">
        <v>5329.3</v>
      </c>
      <c r="J227" s="160"/>
      <c r="K227" s="160"/>
    </row>
    <row r="228" spans="1:11" s="18" customFormat="1" ht="33.6" x14ac:dyDescent="0.3">
      <c r="A228" s="64" t="s">
        <v>166</v>
      </c>
      <c r="B228" s="77" t="s">
        <v>14</v>
      </c>
      <c r="C228" s="78" t="s">
        <v>16</v>
      </c>
      <c r="D228" s="114" t="s">
        <v>5</v>
      </c>
      <c r="E228" s="115" t="s">
        <v>165</v>
      </c>
      <c r="F228" s="115" t="s">
        <v>5</v>
      </c>
      <c r="G228" s="116" t="s">
        <v>117</v>
      </c>
      <c r="H228" s="102"/>
      <c r="I228" s="103">
        <f>SUM(I229:I229)</f>
        <v>0</v>
      </c>
      <c r="J228" s="103">
        <f>SUM(J229:J229)</f>
        <v>0</v>
      </c>
      <c r="K228" s="103">
        <f>SUM(K229:K229)</f>
        <v>0</v>
      </c>
    </row>
    <row r="229" spans="1:11" s="14" customFormat="1" ht="46.8" x14ac:dyDescent="0.3">
      <c r="A229" s="68" t="s">
        <v>208</v>
      </c>
      <c r="B229" s="69" t="s">
        <v>14</v>
      </c>
      <c r="C229" s="70" t="s">
        <v>16</v>
      </c>
      <c r="D229" s="111" t="s">
        <v>5</v>
      </c>
      <c r="E229" s="112">
        <v>6</v>
      </c>
      <c r="F229" s="112" t="s">
        <v>5</v>
      </c>
      <c r="G229" s="113">
        <v>88100</v>
      </c>
      <c r="H229" s="72" t="s">
        <v>59</v>
      </c>
      <c r="I229" s="73"/>
      <c r="J229" s="73"/>
      <c r="K229" s="73"/>
    </row>
    <row r="230" spans="1:11" s="14" customFormat="1" ht="33.6" x14ac:dyDescent="0.3">
      <c r="A230" s="64" t="s">
        <v>270</v>
      </c>
      <c r="B230" s="77" t="s">
        <v>14</v>
      </c>
      <c r="C230" s="78" t="s">
        <v>16</v>
      </c>
      <c r="D230" s="114" t="s">
        <v>5</v>
      </c>
      <c r="E230" s="115" t="s">
        <v>165</v>
      </c>
      <c r="F230" s="115" t="s">
        <v>2</v>
      </c>
      <c r="G230" s="116" t="s">
        <v>117</v>
      </c>
      <c r="H230" s="102"/>
      <c r="I230" s="103">
        <f>SUM(I231)</f>
        <v>0</v>
      </c>
      <c r="J230" s="103">
        <f t="shared" ref="J230:K230" si="64">SUM(J231)</f>
        <v>0</v>
      </c>
      <c r="K230" s="103">
        <f t="shared" si="64"/>
        <v>0</v>
      </c>
    </row>
    <row r="231" spans="1:11" s="14" customFormat="1" ht="46.8" x14ac:dyDescent="0.3">
      <c r="A231" s="68" t="s">
        <v>208</v>
      </c>
      <c r="B231" s="69" t="s">
        <v>14</v>
      </c>
      <c r="C231" s="70" t="s">
        <v>16</v>
      </c>
      <c r="D231" s="111" t="s">
        <v>5</v>
      </c>
      <c r="E231" s="112">
        <v>6</v>
      </c>
      <c r="F231" s="112" t="s">
        <v>2</v>
      </c>
      <c r="G231" s="113">
        <v>88100</v>
      </c>
      <c r="H231" s="72" t="s">
        <v>59</v>
      </c>
      <c r="I231" s="73"/>
      <c r="J231" s="73"/>
      <c r="K231" s="73"/>
    </row>
    <row r="232" spans="1:11" s="12" customFormat="1" ht="18" x14ac:dyDescent="0.3">
      <c r="A232" s="44" t="s">
        <v>85</v>
      </c>
      <c r="B232" s="104" t="s">
        <v>15</v>
      </c>
      <c r="C232" s="198"/>
      <c r="D232" s="199"/>
      <c r="E232" s="199"/>
      <c r="F232" s="199"/>
      <c r="G232" s="200"/>
      <c r="H232" s="117"/>
      <c r="I232" s="106">
        <f>SUM(I233+I263)</f>
        <v>31281.599999999999</v>
      </c>
      <c r="J232" s="106">
        <f>SUM(J233+J263)</f>
        <v>30992</v>
      </c>
      <c r="K232" s="106">
        <f>SUM(K233+K263)</f>
        <v>32453</v>
      </c>
    </row>
    <row r="233" spans="1:11" s="8" customFormat="1" ht="17.399999999999999" x14ac:dyDescent="0.35">
      <c r="A233" s="74" t="s">
        <v>86</v>
      </c>
      <c r="B233" s="83" t="s">
        <v>15</v>
      </c>
      <c r="C233" s="83" t="s">
        <v>1</v>
      </c>
      <c r="D233" s="201"/>
      <c r="E233" s="202"/>
      <c r="F233" s="202"/>
      <c r="G233" s="203"/>
      <c r="H233" s="93"/>
      <c r="I233" s="76">
        <f>SUM(I234+I253+I259)</f>
        <v>31276.6</v>
      </c>
      <c r="J233" s="76">
        <f>SUM(J234+J253+J259)</f>
        <v>30987</v>
      </c>
      <c r="K233" s="76">
        <f>SUM(K234+K253+K259)</f>
        <v>32448</v>
      </c>
    </row>
    <row r="234" spans="1:11" s="16" customFormat="1" ht="33.6" x14ac:dyDescent="0.35">
      <c r="A234" s="57" t="s">
        <v>154</v>
      </c>
      <c r="B234" s="85" t="s">
        <v>15</v>
      </c>
      <c r="C234" s="86" t="s">
        <v>1</v>
      </c>
      <c r="D234" s="94" t="s">
        <v>31</v>
      </c>
      <c r="E234" s="95" t="s">
        <v>115</v>
      </c>
      <c r="F234" s="95" t="s">
        <v>116</v>
      </c>
      <c r="G234" s="96" t="s">
        <v>117</v>
      </c>
      <c r="H234" s="81"/>
      <c r="I234" s="82">
        <f>SUM(I235+I244+I250)</f>
        <v>30323</v>
      </c>
      <c r="J234" s="82">
        <f t="shared" ref="J234:K234" si="65">SUM(J235+J244+J250)</f>
        <v>30977</v>
      </c>
      <c r="K234" s="82">
        <f t="shared" si="65"/>
        <v>32438</v>
      </c>
    </row>
    <row r="235" spans="1:11" s="16" customFormat="1" ht="17.399999999999999" x14ac:dyDescent="0.35">
      <c r="A235" s="57" t="s">
        <v>167</v>
      </c>
      <c r="B235" s="85" t="s">
        <v>15</v>
      </c>
      <c r="C235" s="86" t="s">
        <v>1</v>
      </c>
      <c r="D235" s="94" t="s">
        <v>31</v>
      </c>
      <c r="E235" s="95" t="s">
        <v>17</v>
      </c>
      <c r="F235" s="95" t="s">
        <v>116</v>
      </c>
      <c r="G235" s="96" t="s">
        <v>117</v>
      </c>
      <c r="H235" s="81"/>
      <c r="I235" s="82">
        <f>SUM(I236)</f>
        <v>21939</v>
      </c>
      <c r="J235" s="82">
        <f t="shared" ref="J235:K235" si="66">SUM(J236)</f>
        <v>23189</v>
      </c>
      <c r="K235" s="82">
        <f t="shared" si="66"/>
        <v>24348</v>
      </c>
    </row>
    <row r="236" spans="1:11" s="16" customFormat="1" ht="33.6" x14ac:dyDescent="0.35">
      <c r="A236" s="64" t="s">
        <v>168</v>
      </c>
      <c r="B236" s="85" t="s">
        <v>15</v>
      </c>
      <c r="C236" s="86" t="s">
        <v>1</v>
      </c>
      <c r="D236" s="94" t="s">
        <v>31</v>
      </c>
      <c r="E236" s="95" t="s">
        <v>17</v>
      </c>
      <c r="F236" s="95" t="s">
        <v>1</v>
      </c>
      <c r="G236" s="96" t="s">
        <v>117</v>
      </c>
      <c r="H236" s="81"/>
      <c r="I236" s="82">
        <f>SUM(I237:I243)</f>
        <v>21939</v>
      </c>
      <c r="J236" s="82">
        <f t="shared" ref="J236:K236" si="67">SUM(J237:J243)</f>
        <v>23189</v>
      </c>
      <c r="K236" s="82">
        <f t="shared" si="67"/>
        <v>24348</v>
      </c>
    </row>
    <row r="237" spans="1:11" s="14" customFormat="1" ht="62.4" x14ac:dyDescent="0.3">
      <c r="A237" s="68" t="s">
        <v>345</v>
      </c>
      <c r="B237" s="69" t="s">
        <v>15</v>
      </c>
      <c r="C237" s="70" t="s">
        <v>1</v>
      </c>
      <c r="D237" s="70" t="s">
        <v>31</v>
      </c>
      <c r="E237" s="71" t="s">
        <v>17</v>
      </c>
      <c r="F237" s="71" t="s">
        <v>1</v>
      </c>
      <c r="G237" s="72" t="s">
        <v>6</v>
      </c>
      <c r="H237" s="72" t="s">
        <v>56</v>
      </c>
      <c r="I237" s="73">
        <v>7679</v>
      </c>
      <c r="J237" s="73">
        <v>8036</v>
      </c>
      <c r="K237" s="73">
        <v>8357</v>
      </c>
    </row>
    <row r="238" spans="1:11" s="14" customFormat="1" ht="46.8" x14ac:dyDescent="0.3">
      <c r="A238" s="68" t="s">
        <v>344</v>
      </c>
      <c r="B238" s="69" t="s">
        <v>15</v>
      </c>
      <c r="C238" s="70" t="s">
        <v>1</v>
      </c>
      <c r="D238" s="70" t="s">
        <v>31</v>
      </c>
      <c r="E238" s="71" t="s">
        <v>17</v>
      </c>
      <c r="F238" s="71" t="s">
        <v>1</v>
      </c>
      <c r="G238" s="72" t="s">
        <v>6</v>
      </c>
      <c r="H238" s="72" t="s">
        <v>55</v>
      </c>
      <c r="I238" s="73">
        <v>3725</v>
      </c>
      <c r="J238" s="73">
        <v>3868</v>
      </c>
      <c r="K238" s="73">
        <v>4023</v>
      </c>
    </row>
    <row r="239" spans="1:11" s="14" customFormat="1" ht="46.8" x14ac:dyDescent="0.3">
      <c r="A239" s="68" t="s">
        <v>343</v>
      </c>
      <c r="B239" s="69" t="s">
        <v>15</v>
      </c>
      <c r="C239" s="70" t="s">
        <v>1</v>
      </c>
      <c r="D239" s="70" t="s">
        <v>31</v>
      </c>
      <c r="E239" s="71" t="s">
        <v>17</v>
      </c>
      <c r="F239" s="71" t="s">
        <v>1</v>
      </c>
      <c r="G239" s="72" t="s">
        <v>6</v>
      </c>
      <c r="H239" s="72" t="s">
        <v>57</v>
      </c>
      <c r="I239" s="73">
        <v>23</v>
      </c>
      <c r="J239" s="73">
        <v>23</v>
      </c>
      <c r="K239" s="73">
        <v>23</v>
      </c>
    </row>
    <row r="240" spans="1:11" s="14" customFormat="1" ht="31.2" x14ac:dyDescent="0.3">
      <c r="A240" s="68" t="s">
        <v>342</v>
      </c>
      <c r="B240" s="69" t="s">
        <v>15</v>
      </c>
      <c r="C240" s="70" t="s">
        <v>1</v>
      </c>
      <c r="D240" s="70" t="s">
        <v>31</v>
      </c>
      <c r="E240" s="71" t="s">
        <v>17</v>
      </c>
      <c r="F240" s="71" t="s">
        <v>1</v>
      </c>
      <c r="G240" s="72" t="s">
        <v>265</v>
      </c>
      <c r="H240" s="72" t="s">
        <v>62</v>
      </c>
      <c r="I240" s="73">
        <v>10512</v>
      </c>
      <c r="J240" s="73">
        <v>11262</v>
      </c>
      <c r="K240" s="73">
        <v>11945</v>
      </c>
    </row>
    <row r="241" spans="1:11" s="14" customFormat="1" ht="31.2" x14ac:dyDescent="0.3">
      <c r="A241" s="68" t="s">
        <v>346</v>
      </c>
      <c r="B241" s="69" t="s">
        <v>15</v>
      </c>
      <c r="C241" s="70" t="s">
        <v>1</v>
      </c>
      <c r="D241" s="70" t="s">
        <v>31</v>
      </c>
      <c r="E241" s="71" t="s">
        <v>17</v>
      </c>
      <c r="F241" s="71" t="s">
        <v>1</v>
      </c>
      <c r="G241" s="72" t="s">
        <v>256</v>
      </c>
      <c r="H241" s="72" t="s">
        <v>55</v>
      </c>
      <c r="I241" s="73"/>
      <c r="J241" s="73"/>
      <c r="K241" s="73"/>
    </row>
    <row r="242" spans="1:11" s="14" customFormat="1" ht="31.2" x14ac:dyDescent="0.3">
      <c r="A242" s="68" t="s">
        <v>347</v>
      </c>
      <c r="B242" s="69" t="s">
        <v>15</v>
      </c>
      <c r="C242" s="70" t="s">
        <v>1</v>
      </c>
      <c r="D242" s="70" t="s">
        <v>31</v>
      </c>
      <c r="E242" s="71" t="s">
        <v>17</v>
      </c>
      <c r="F242" s="71" t="s">
        <v>1</v>
      </c>
      <c r="G242" s="72" t="s">
        <v>256</v>
      </c>
      <c r="H242" s="72" t="s">
        <v>55</v>
      </c>
      <c r="I242" s="73"/>
      <c r="J242" s="73"/>
      <c r="K242" s="73"/>
    </row>
    <row r="243" spans="1:11" s="14" customFormat="1" ht="31.2" x14ac:dyDescent="0.3">
      <c r="A243" s="68" t="s">
        <v>348</v>
      </c>
      <c r="B243" s="69" t="s">
        <v>15</v>
      </c>
      <c r="C243" s="70" t="s">
        <v>1</v>
      </c>
      <c r="D243" s="70" t="s">
        <v>31</v>
      </c>
      <c r="E243" s="71" t="s">
        <v>17</v>
      </c>
      <c r="F243" s="71" t="s">
        <v>1</v>
      </c>
      <c r="G243" s="183" t="s">
        <v>256</v>
      </c>
      <c r="H243" s="72" t="s">
        <v>55</v>
      </c>
      <c r="I243" s="73"/>
      <c r="J243" s="73"/>
      <c r="K243" s="73"/>
    </row>
    <row r="244" spans="1:11" s="18" customFormat="1" ht="16.8" x14ac:dyDescent="0.3">
      <c r="A244" s="57" t="s">
        <v>169</v>
      </c>
      <c r="B244" s="77" t="s">
        <v>15</v>
      </c>
      <c r="C244" s="78" t="s">
        <v>1</v>
      </c>
      <c r="D244" s="78" t="s">
        <v>31</v>
      </c>
      <c r="E244" s="101" t="s">
        <v>28</v>
      </c>
      <c r="F244" s="101" t="s">
        <v>116</v>
      </c>
      <c r="G244" s="102" t="s">
        <v>117</v>
      </c>
      <c r="H244" s="102"/>
      <c r="I244" s="103">
        <f>SUM(I245)</f>
        <v>7091</v>
      </c>
      <c r="J244" s="103">
        <f t="shared" ref="J244:K244" si="68">SUM(J245)</f>
        <v>6445</v>
      </c>
      <c r="K244" s="103">
        <f t="shared" si="68"/>
        <v>6694</v>
      </c>
    </row>
    <row r="245" spans="1:11" s="18" customFormat="1" ht="33.6" x14ac:dyDescent="0.3">
      <c r="A245" s="64" t="s">
        <v>168</v>
      </c>
      <c r="B245" s="77" t="s">
        <v>15</v>
      </c>
      <c r="C245" s="78" t="s">
        <v>1</v>
      </c>
      <c r="D245" s="78" t="s">
        <v>31</v>
      </c>
      <c r="E245" s="101" t="s">
        <v>28</v>
      </c>
      <c r="F245" s="101" t="s">
        <v>1</v>
      </c>
      <c r="G245" s="102" t="s">
        <v>117</v>
      </c>
      <c r="H245" s="102"/>
      <c r="I245" s="103">
        <f>SUM(I246:I249)</f>
        <v>7091</v>
      </c>
      <c r="J245" s="103">
        <f t="shared" ref="J245:K245" si="69">SUM(J246:J249)</f>
        <v>6445</v>
      </c>
      <c r="K245" s="103">
        <f t="shared" si="69"/>
        <v>6694</v>
      </c>
    </row>
    <row r="246" spans="1:11" s="14" customFormat="1" ht="62.4" x14ac:dyDescent="0.3">
      <c r="A246" s="68" t="s">
        <v>345</v>
      </c>
      <c r="B246" s="69" t="s">
        <v>15</v>
      </c>
      <c r="C246" s="70" t="s">
        <v>1</v>
      </c>
      <c r="D246" s="70" t="s">
        <v>31</v>
      </c>
      <c r="E246" s="71" t="s">
        <v>28</v>
      </c>
      <c r="F246" s="71" t="s">
        <v>1</v>
      </c>
      <c r="G246" s="72" t="s">
        <v>6</v>
      </c>
      <c r="H246" s="72" t="s">
        <v>56</v>
      </c>
      <c r="I246" s="73">
        <v>2933</v>
      </c>
      <c r="J246" s="73">
        <v>3044</v>
      </c>
      <c r="K246" s="73">
        <v>3167</v>
      </c>
    </row>
    <row r="247" spans="1:11" s="14" customFormat="1" ht="31.2" x14ac:dyDescent="0.3">
      <c r="A247" s="68" t="s">
        <v>106</v>
      </c>
      <c r="B247" s="69" t="s">
        <v>15</v>
      </c>
      <c r="C247" s="70" t="s">
        <v>1</v>
      </c>
      <c r="D247" s="70" t="s">
        <v>31</v>
      </c>
      <c r="E247" s="71" t="s">
        <v>28</v>
      </c>
      <c r="F247" s="71" t="s">
        <v>1</v>
      </c>
      <c r="G247" s="72" t="s">
        <v>6</v>
      </c>
      <c r="H247" s="72" t="s">
        <v>55</v>
      </c>
      <c r="I247" s="73">
        <v>3903</v>
      </c>
      <c r="J247" s="73">
        <v>3146</v>
      </c>
      <c r="K247" s="73">
        <v>3272</v>
      </c>
    </row>
    <row r="248" spans="1:11" s="14" customFormat="1" ht="31.2" x14ac:dyDescent="0.3">
      <c r="A248" s="68" t="s">
        <v>109</v>
      </c>
      <c r="B248" s="69" t="s">
        <v>15</v>
      </c>
      <c r="C248" s="70" t="s">
        <v>1</v>
      </c>
      <c r="D248" s="70" t="s">
        <v>31</v>
      </c>
      <c r="E248" s="71" t="s">
        <v>28</v>
      </c>
      <c r="F248" s="71" t="s">
        <v>1</v>
      </c>
      <c r="G248" s="72" t="s">
        <v>6</v>
      </c>
      <c r="H248" s="72" t="s">
        <v>57</v>
      </c>
      <c r="I248" s="73">
        <v>255</v>
      </c>
      <c r="J248" s="73">
        <v>255</v>
      </c>
      <c r="K248" s="73">
        <v>255</v>
      </c>
    </row>
    <row r="249" spans="1:11" s="14" customFormat="1" ht="31.2" x14ac:dyDescent="0.3">
      <c r="A249" s="169" t="s">
        <v>349</v>
      </c>
      <c r="B249" s="69" t="s">
        <v>15</v>
      </c>
      <c r="C249" s="70" t="s">
        <v>1</v>
      </c>
      <c r="D249" s="70" t="s">
        <v>31</v>
      </c>
      <c r="E249" s="71" t="s">
        <v>28</v>
      </c>
      <c r="F249" s="71" t="s">
        <v>1</v>
      </c>
      <c r="G249" s="72" t="s">
        <v>26</v>
      </c>
      <c r="H249" s="72" t="s">
        <v>59</v>
      </c>
      <c r="I249" s="73"/>
      <c r="J249" s="73"/>
      <c r="K249" s="73"/>
    </row>
    <row r="250" spans="1:11" s="18" customFormat="1" ht="16.8" x14ac:dyDescent="0.3">
      <c r="A250" s="57" t="s">
        <v>121</v>
      </c>
      <c r="B250" s="77" t="s">
        <v>15</v>
      </c>
      <c r="C250" s="78" t="s">
        <v>1</v>
      </c>
      <c r="D250" s="78" t="s">
        <v>31</v>
      </c>
      <c r="E250" s="101" t="s">
        <v>33</v>
      </c>
      <c r="F250" s="101" t="s">
        <v>116</v>
      </c>
      <c r="G250" s="102" t="s">
        <v>117</v>
      </c>
      <c r="H250" s="102"/>
      <c r="I250" s="103">
        <f>SUM(I251)</f>
        <v>1293</v>
      </c>
      <c r="J250" s="103">
        <f t="shared" ref="J250:K250" si="70">SUM(J251)</f>
        <v>1343</v>
      </c>
      <c r="K250" s="103">
        <f t="shared" si="70"/>
        <v>1396</v>
      </c>
    </row>
    <row r="251" spans="1:11" s="18" customFormat="1" ht="33.6" x14ac:dyDescent="0.3">
      <c r="A251" s="64" t="s">
        <v>264</v>
      </c>
      <c r="B251" s="77" t="s">
        <v>15</v>
      </c>
      <c r="C251" s="78" t="s">
        <v>1</v>
      </c>
      <c r="D251" s="78" t="s">
        <v>31</v>
      </c>
      <c r="E251" s="101" t="s">
        <v>33</v>
      </c>
      <c r="F251" s="101" t="s">
        <v>5</v>
      </c>
      <c r="G251" s="102" t="s">
        <v>117</v>
      </c>
      <c r="H251" s="102"/>
      <c r="I251" s="103">
        <f>SUM(I252:I252)</f>
        <v>1293</v>
      </c>
      <c r="J251" s="103">
        <f>SUM(J252:J252)</f>
        <v>1343</v>
      </c>
      <c r="K251" s="103">
        <f>SUM(K252:K252)</f>
        <v>1396</v>
      </c>
    </row>
    <row r="252" spans="1:11" s="14" customFormat="1" ht="31.2" x14ac:dyDescent="0.3">
      <c r="A252" s="68" t="s">
        <v>350</v>
      </c>
      <c r="B252" s="69" t="s">
        <v>15</v>
      </c>
      <c r="C252" s="70" t="s">
        <v>1</v>
      </c>
      <c r="D252" s="70" t="s">
        <v>31</v>
      </c>
      <c r="E252" s="71" t="s">
        <v>33</v>
      </c>
      <c r="F252" s="71" t="s">
        <v>5</v>
      </c>
      <c r="G252" s="72" t="s">
        <v>25</v>
      </c>
      <c r="H252" s="72" t="s">
        <v>55</v>
      </c>
      <c r="I252" s="73">
        <v>1293</v>
      </c>
      <c r="J252" s="73">
        <v>1343</v>
      </c>
      <c r="K252" s="73">
        <v>1396</v>
      </c>
    </row>
    <row r="253" spans="1:11" s="16" customFormat="1" ht="33.6" x14ac:dyDescent="0.35">
      <c r="A253" s="57" t="s">
        <v>275</v>
      </c>
      <c r="B253" s="85" t="s">
        <v>15</v>
      </c>
      <c r="C253" s="86" t="s">
        <v>1</v>
      </c>
      <c r="D253" s="94" t="s">
        <v>31</v>
      </c>
      <c r="E253" s="95" t="s">
        <v>115</v>
      </c>
      <c r="F253" s="95" t="s">
        <v>116</v>
      </c>
      <c r="G253" s="96" t="s">
        <v>117</v>
      </c>
      <c r="H253" s="81"/>
      <c r="I253" s="82">
        <f>SUM(I254)</f>
        <v>943.6</v>
      </c>
      <c r="J253" s="82">
        <f t="shared" ref="J253:K253" si="71">SUM(J254)</f>
        <v>0</v>
      </c>
      <c r="K253" s="82">
        <f t="shared" si="71"/>
        <v>0</v>
      </c>
    </row>
    <row r="254" spans="1:11" s="16" customFormat="1" ht="17.399999999999999" x14ac:dyDescent="0.35">
      <c r="A254" s="57" t="s">
        <v>276</v>
      </c>
      <c r="B254" s="85" t="s">
        <v>15</v>
      </c>
      <c r="C254" s="86" t="s">
        <v>1</v>
      </c>
      <c r="D254" s="94" t="s">
        <v>31</v>
      </c>
      <c r="E254" s="95" t="s">
        <v>17</v>
      </c>
      <c r="F254" s="95" t="s">
        <v>116</v>
      </c>
      <c r="G254" s="96" t="s">
        <v>117</v>
      </c>
      <c r="H254" s="81"/>
      <c r="I254" s="82">
        <f>SUM(I255)</f>
        <v>943.6</v>
      </c>
      <c r="J254" s="82">
        <f t="shared" ref="J254:K254" si="72">SUM(J255)</f>
        <v>0</v>
      </c>
      <c r="K254" s="82">
        <f t="shared" si="72"/>
        <v>0</v>
      </c>
    </row>
    <row r="255" spans="1:11" s="16" customFormat="1" ht="67.2" x14ac:dyDescent="0.35">
      <c r="A255" s="64" t="s">
        <v>277</v>
      </c>
      <c r="B255" s="85" t="s">
        <v>15</v>
      </c>
      <c r="C255" s="86" t="s">
        <v>1</v>
      </c>
      <c r="D255" s="94" t="s">
        <v>31</v>
      </c>
      <c r="E255" s="95" t="s">
        <v>17</v>
      </c>
      <c r="F255" s="95" t="s">
        <v>7</v>
      </c>
      <c r="G255" s="96" t="s">
        <v>117</v>
      </c>
      <c r="H255" s="81"/>
      <c r="I255" s="82">
        <f>SUM(I256:I258)</f>
        <v>943.6</v>
      </c>
      <c r="J255" s="82">
        <f>SUM(J256:J258)</f>
        <v>0</v>
      </c>
      <c r="K255" s="82">
        <f>SUM(K256:K258)</f>
        <v>0</v>
      </c>
    </row>
    <row r="256" spans="1:11" s="14" customFormat="1" ht="46.8" x14ac:dyDescent="0.3">
      <c r="A256" s="169" t="s">
        <v>383</v>
      </c>
      <c r="B256" s="184" t="s">
        <v>15</v>
      </c>
      <c r="C256" s="185" t="s">
        <v>1</v>
      </c>
      <c r="D256" s="70" t="s">
        <v>31</v>
      </c>
      <c r="E256" s="71" t="s">
        <v>17</v>
      </c>
      <c r="F256" s="71" t="s">
        <v>7</v>
      </c>
      <c r="G256" s="186" t="s">
        <v>384</v>
      </c>
      <c r="H256" s="72" t="s">
        <v>62</v>
      </c>
      <c r="I256" s="73"/>
      <c r="J256" s="73"/>
      <c r="K256" s="73"/>
    </row>
    <row r="257" spans="1:11" s="14" customFormat="1" ht="46.8" x14ac:dyDescent="0.3">
      <c r="A257" s="169" t="s">
        <v>385</v>
      </c>
      <c r="B257" s="184" t="s">
        <v>15</v>
      </c>
      <c r="C257" s="185" t="s">
        <v>1</v>
      </c>
      <c r="D257" s="70" t="s">
        <v>31</v>
      </c>
      <c r="E257" s="71" t="s">
        <v>17</v>
      </c>
      <c r="F257" s="71" t="s">
        <v>7</v>
      </c>
      <c r="G257" s="186" t="s">
        <v>384</v>
      </c>
      <c r="H257" s="72" t="s">
        <v>62</v>
      </c>
      <c r="I257" s="73">
        <v>943.6</v>
      </c>
      <c r="J257" s="73"/>
      <c r="K257" s="73"/>
    </row>
    <row r="258" spans="1:11" s="14" customFormat="1" ht="46.8" x14ac:dyDescent="0.3">
      <c r="A258" s="169" t="s">
        <v>386</v>
      </c>
      <c r="B258" s="184" t="s">
        <v>15</v>
      </c>
      <c r="C258" s="185" t="s">
        <v>1</v>
      </c>
      <c r="D258" s="70" t="s">
        <v>31</v>
      </c>
      <c r="E258" s="71" t="s">
        <v>17</v>
      </c>
      <c r="F258" s="71" t="s">
        <v>7</v>
      </c>
      <c r="G258" s="186" t="s">
        <v>384</v>
      </c>
      <c r="H258" s="72" t="s">
        <v>62</v>
      </c>
      <c r="I258" s="73"/>
      <c r="J258" s="73"/>
      <c r="K258" s="73"/>
    </row>
    <row r="259" spans="1:11" s="18" customFormat="1" ht="33.6" x14ac:dyDescent="0.3">
      <c r="A259" s="57" t="s">
        <v>157</v>
      </c>
      <c r="B259" s="77" t="s">
        <v>15</v>
      </c>
      <c r="C259" s="78" t="s">
        <v>1</v>
      </c>
      <c r="D259" s="78" t="s">
        <v>34</v>
      </c>
      <c r="E259" s="101" t="s">
        <v>115</v>
      </c>
      <c r="F259" s="101" t="s">
        <v>116</v>
      </c>
      <c r="G259" s="102" t="s">
        <v>117</v>
      </c>
      <c r="H259" s="102"/>
      <c r="I259" s="103">
        <f t="shared" ref="I259:K261" si="73">SUM(I260)</f>
        <v>10</v>
      </c>
      <c r="J259" s="103">
        <f t="shared" si="73"/>
        <v>10</v>
      </c>
      <c r="K259" s="103">
        <f t="shared" si="73"/>
        <v>10</v>
      </c>
    </row>
    <row r="260" spans="1:11" s="18" customFormat="1" ht="16.8" x14ac:dyDescent="0.3">
      <c r="A260" s="57" t="s">
        <v>158</v>
      </c>
      <c r="B260" s="77" t="s">
        <v>15</v>
      </c>
      <c r="C260" s="78" t="s">
        <v>1</v>
      </c>
      <c r="D260" s="78" t="s">
        <v>34</v>
      </c>
      <c r="E260" s="101" t="s">
        <v>17</v>
      </c>
      <c r="F260" s="101" t="s">
        <v>116</v>
      </c>
      <c r="G260" s="102" t="s">
        <v>117</v>
      </c>
      <c r="H260" s="102"/>
      <c r="I260" s="103">
        <f t="shared" si="73"/>
        <v>10</v>
      </c>
      <c r="J260" s="103">
        <f t="shared" si="73"/>
        <v>10</v>
      </c>
      <c r="K260" s="103">
        <f t="shared" si="73"/>
        <v>10</v>
      </c>
    </row>
    <row r="261" spans="1:11" s="18" customFormat="1" ht="16.8" x14ac:dyDescent="0.3">
      <c r="A261" s="64" t="s">
        <v>209</v>
      </c>
      <c r="B261" s="77" t="s">
        <v>15</v>
      </c>
      <c r="C261" s="78" t="s">
        <v>1</v>
      </c>
      <c r="D261" s="78" t="s">
        <v>34</v>
      </c>
      <c r="E261" s="101" t="s">
        <v>17</v>
      </c>
      <c r="F261" s="101" t="s">
        <v>1</v>
      </c>
      <c r="G261" s="102" t="s">
        <v>117</v>
      </c>
      <c r="H261" s="102"/>
      <c r="I261" s="103">
        <f>SUM(I262)</f>
        <v>10</v>
      </c>
      <c r="J261" s="103">
        <f t="shared" si="73"/>
        <v>10</v>
      </c>
      <c r="K261" s="103">
        <f t="shared" si="73"/>
        <v>10</v>
      </c>
    </row>
    <row r="262" spans="1:11" s="14" customFormat="1" ht="31.2" x14ac:dyDescent="0.3">
      <c r="A262" s="68" t="s">
        <v>210</v>
      </c>
      <c r="B262" s="69" t="s">
        <v>15</v>
      </c>
      <c r="C262" s="70" t="s">
        <v>1</v>
      </c>
      <c r="D262" s="70" t="s">
        <v>34</v>
      </c>
      <c r="E262" s="71" t="s">
        <v>17</v>
      </c>
      <c r="F262" s="71" t="s">
        <v>1</v>
      </c>
      <c r="G262" s="72" t="s">
        <v>6</v>
      </c>
      <c r="H262" s="72" t="s">
        <v>55</v>
      </c>
      <c r="I262" s="73">
        <v>10</v>
      </c>
      <c r="J262" s="73">
        <v>10</v>
      </c>
      <c r="K262" s="73">
        <v>10</v>
      </c>
    </row>
    <row r="263" spans="1:11" s="14" customFormat="1" ht="16.8" x14ac:dyDescent="0.3">
      <c r="A263" s="74" t="s">
        <v>244</v>
      </c>
      <c r="B263" s="83" t="s">
        <v>15</v>
      </c>
      <c r="C263" s="83" t="s">
        <v>7</v>
      </c>
      <c r="D263" s="201"/>
      <c r="E263" s="202"/>
      <c r="F263" s="202"/>
      <c r="G263" s="203"/>
      <c r="H263" s="93"/>
      <c r="I263" s="76">
        <f>SUM(I264)</f>
        <v>5</v>
      </c>
      <c r="J263" s="76">
        <f t="shared" ref="J263:K266" si="74">SUM(J264)</f>
        <v>5</v>
      </c>
      <c r="K263" s="76">
        <f t="shared" si="74"/>
        <v>5</v>
      </c>
    </row>
    <row r="264" spans="1:11" s="18" customFormat="1" ht="33.6" x14ac:dyDescent="0.3">
      <c r="A264" s="57" t="s">
        <v>154</v>
      </c>
      <c r="B264" s="77" t="s">
        <v>15</v>
      </c>
      <c r="C264" s="78" t="s">
        <v>7</v>
      </c>
      <c r="D264" s="78" t="s">
        <v>31</v>
      </c>
      <c r="E264" s="101" t="s">
        <v>115</v>
      </c>
      <c r="F264" s="101" t="s">
        <v>116</v>
      </c>
      <c r="G264" s="102" t="s">
        <v>117</v>
      </c>
      <c r="H264" s="102"/>
      <c r="I264" s="103">
        <f>SUM(I265)</f>
        <v>5</v>
      </c>
      <c r="J264" s="103">
        <f t="shared" si="74"/>
        <v>5</v>
      </c>
      <c r="K264" s="103">
        <f t="shared" si="74"/>
        <v>5</v>
      </c>
    </row>
    <row r="265" spans="1:11" s="14" customFormat="1" ht="16.8" x14ac:dyDescent="0.3">
      <c r="A265" s="57" t="s">
        <v>233</v>
      </c>
      <c r="B265" s="69" t="s">
        <v>15</v>
      </c>
      <c r="C265" s="70" t="s">
        <v>7</v>
      </c>
      <c r="D265" s="70" t="s">
        <v>31</v>
      </c>
      <c r="E265" s="71" t="s">
        <v>165</v>
      </c>
      <c r="F265" s="71" t="s">
        <v>116</v>
      </c>
      <c r="G265" s="72" t="s">
        <v>117</v>
      </c>
      <c r="H265" s="72"/>
      <c r="I265" s="103">
        <f t="shared" ref="I265:I266" si="75">SUM(I266)</f>
        <v>5</v>
      </c>
      <c r="J265" s="103">
        <f t="shared" si="74"/>
        <v>5</v>
      </c>
      <c r="K265" s="103">
        <f t="shared" si="74"/>
        <v>5</v>
      </c>
    </row>
    <row r="266" spans="1:11" s="14" customFormat="1" ht="33.6" x14ac:dyDescent="0.3">
      <c r="A266" s="64" t="s">
        <v>234</v>
      </c>
      <c r="B266" s="69" t="s">
        <v>15</v>
      </c>
      <c r="C266" s="70" t="s">
        <v>7</v>
      </c>
      <c r="D266" s="70" t="s">
        <v>31</v>
      </c>
      <c r="E266" s="71" t="s">
        <v>165</v>
      </c>
      <c r="F266" s="71" t="s">
        <v>1</v>
      </c>
      <c r="G266" s="72" t="s">
        <v>25</v>
      </c>
      <c r="H266" s="72"/>
      <c r="I266" s="103">
        <f t="shared" si="75"/>
        <v>5</v>
      </c>
      <c r="J266" s="103">
        <f t="shared" si="74"/>
        <v>5</v>
      </c>
      <c r="K266" s="103">
        <f t="shared" si="74"/>
        <v>5</v>
      </c>
    </row>
    <row r="267" spans="1:11" s="14" customFormat="1" ht="31.2" x14ac:dyDescent="0.3">
      <c r="A267" s="68" t="s">
        <v>350</v>
      </c>
      <c r="B267" s="69" t="s">
        <v>15</v>
      </c>
      <c r="C267" s="70" t="s">
        <v>7</v>
      </c>
      <c r="D267" s="70" t="s">
        <v>31</v>
      </c>
      <c r="E267" s="71" t="s">
        <v>165</v>
      </c>
      <c r="F267" s="71" t="s">
        <v>1</v>
      </c>
      <c r="G267" s="72" t="s">
        <v>25</v>
      </c>
      <c r="H267" s="72" t="s">
        <v>55</v>
      </c>
      <c r="I267" s="73">
        <v>5</v>
      </c>
      <c r="J267" s="73">
        <v>5</v>
      </c>
      <c r="K267" s="73">
        <v>5</v>
      </c>
    </row>
    <row r="268" spans="1:11" s="12" customFormat="1" ht="18" x14ac:dyDescent="0.3">
      <c r="A268" s="44" t="s">
        <v>87</v>
      </c>
      <c r="B268" s="104" t="s">
        <v>16</v>
      </c>
      <c r="C268" s="198"/>
      <c r="D268" s="199"/>
      <c r="E268" s="199"/>
      <c r="F268" s="199"/>
      <c r="G268" s="200"/>
      <c r="H268" s="117"/>
      <c r="I268" s="106">
        <f t="shared" ref="I268:K272" si="76">SUM(I269)</f>
        <v>300</v>
      </c>
      <c r="J268" s="106">
        <f t="shared" si="76"/>
        <v>0</v>
      </c>
      <c r="K268" s="106">
        <f t="shared" si="76"/>
        <v>0</v>
      </c>
    </row>
    <row r="269" spans="1:11" s="8" customFormat="1" ht="17.399999999999999" x14ac:dyDescent="0.35">
      <c r="A269" s="74" t="s">
        <v>88</v>
      </c>
      <c r="B269" s="83" t="s">
        <v>16</v>
      </c>
      <c r="C269" s="83" t="s">
        <v>16</v>
      </c>
      <c r="D269" s="229"/>
      <c r="E269" s="230"/>
      <c r="F269" s="230"/>
      <c r="G269" s="231"/>
      <c r="H269" s="93"/>
      <c r="I269" s="76">
        <f t="shared" si="76"/>
        <v>300</v>
      </c>
      <c r="J269" s="76">
        <f t="shared" si="76"/>
        <v>0</v>
      </c>
      <c r="K269" s="76">
        <f t="shared" si="76"/>
        <v>0</v>
      </c>
    </row>
    <row r="270" spans="1:11" s="16" customFormat="1" ht="50.4" x14ac:dyDescent="0.35">
      <c r="A270" s="57" t="s">
        <v>170</v>
      </c>
      <c r="B270" s="85" t="s">
        <v>16</v>
      </c>
      <c r="C270" s="85" t="s">
        <v>16</v>
      </c>
      <c r="D270" s="79" t="s">
        <v>37</v>
      </c>
      <c r="E270" s="80" t="s">
        <v>115</v>
      </c>
      <c r="F270" s="80" t="s">
        <v>116</v>
      </c>
      <c r="G270" s="81" t="s">
        <v>117</v>
      </c>
      <c r="H270" s="153"/>
      <c r="I270" s="82">
        <f t="shared" si="76"/>
        <v>300</v>
      </c>
      <c r="J270" s="82">
        <f t="shared" si="76"/>
        <v>0</v>
      </c>
      <c r="K270" s="82">
        <f t="shared" si="76"/>
        <v>0</v>
      </c>
    </row>
    <row r="271" spans="1:11" s="16" customFormat="1" ht="33.6" x14ac:dyDescent="0.35">
      <c r="A271" s="57" t="s">
        <v>171</v>
      </c>
      <c r="B271" s="85" t="s">
        <v>16</v>
      </c>
      <c r="C271" s="85" t="s">
        <v>16</v>
      </c>
      <c r="D271" s="79" t="s">
        <v>37</v>
      </c>
      <c r="E271" s="80" t="s">
        <v>17</v>
      </c>
      <c r="F271" s="80" t="s">
        <v>116</v>
      </c>
      <c r="G271" s="81" t="s">
        <v>117</v>
      </c>
      <c r="H271" s="153"/>
      <c r="I271" s="82">
        <f t="shared" si="76"/>
        <v>300</v>
      </c>
      <c r="J271" s="82">
        <f t="shared" si="76"/>
        <v>0</v>
      </c>
      <c r="K271" s="82">
        <f t="shared" si="76"/>
        <v>0</v>
      </c>
    </row>
    <row r="272" spans="1:11" s="16" customFormat="1" ht="33.6" x14ac:dyDescent="0.35">
      <c r="A272" s="64" t="s">
        <v>172</v>
      </c>
      <c r="B272" s="85" t="s">
        <v>16</v>
      </c>
      <c r="C272" s="85" t="s">
        <v>16</v>
      </c>
      <c r="D272" s="79" t="s">
        <v>37</v>
      </c>
      <c r="E272" s="95" t="s">
        <v>17</v>
      </c>
      <c r="F272" s="95" t="s">
        <v>1</v>
      </c>
      <c r="G272" s="96" t="s">
        <v>117</v>
      </c>
      <c r="H272" s="153"/>
      <c r="I272" s="82">
        <f>SUM(I273)</f>
        <v>300</v>
      </c>
      <c r="J272" s="82">
        <f t="shared" si="76"/>
        <v>0</v>
      </c>
      <c r="K272" s="82">
        <f t="shared" si="76"/>
        <v>0</v>
      </c>
    </row>
    <row r="273" spans="1:11" s="14" customFormat="1" ht="31.2" x14ac:dyDescent="0.3">
      <c r="A273" s="68" t="s">
        <v>351</v>
      </c>
      <c r="B273" s="69" t="s">
        <v>16</v>
      </c>
      <c r="C273" s="70" t="s">
        <v>16</v>
      </c>
      <c r="D273" s="70" t="s">
        <v>37</v>
      </c>
      <c r="E273" s="71" t="s">
        <v>17</v>
      </c>
      <c r="F273" s="71" t="s">
        <v>1</v>
      </c>
      <c r="G273" s="72" t="s">
        <v>26</v>
      </c>
      <c r="H273" s="72" t="s">
        <v>55</v>
      </c>
      <c r="I273" s="73">
        <v>300</v>
      </c>
      <c r="J273" s="73"/>
      <c r="K273" s="73"/>
    </row>
    <row r="274" spans="1:11" s="12" customFormat="1" ht="18" x14ac:dyDescent="0.3">
      <c r="A274" s="44" t="s">
        <v>89</v>
      </c>
      <c r="B274" s="48">
        <v>10</v>
      </c>
      <c r="C274" s="198"/>
      <c r="D274" s="199"/>
      <c r="E274" s="199"/>
      <c r="F274" s="199"/>
      <c r="G274" s="200"/>
      <c r="H274" s="117"/>
      <c r="I274" s="106">
        <f>SUM(I275+I280+I305+I322)</f>
        <v>52037.4</v>
      </c>
      <c r="J274" s="106">
        <f>SUM(J275+J280+J305+J322)</f>
        <v>52855.6</v>
      </c>
      <c r="K274" s="106">
        <f>SUM(K275+K280+K305+K322)</f>
        <v>52493</v>
      </c>
    </row>
    <row r="275" spans="1:11" s="13" customFormat="1" ht="17.399999999999999" x14ac:dyDescent="0.35">
      <c r="A275" s="100" t="s">
        <v>90</v>
      </c>
      <c r="B275" s="98">
        <v>10</v>
      </c>
      <c r="C275" s="83" t="s">
        <v>1</v>
      </c>
      <c r="D275" s="218"/>
      <c r="E275" s="219"/>
      <c r="F275" s="219"/>
      <c r="G275" s="220"/>
      <c r="H275" s="75"/>
      <c r="I275" s="76">
        <f t="shared" ref="I275:K278" si="77">SUM(I276)</f>
        <v>8000</v>
      </c>
      <c r="J275" s="76">
        <f t="shared" si="77"/>
        <v>8000</v>
      </c>
      <c r="K275" s="76">
        <f t="shared" si="77"/>
        <v>8000</v>
      </c>
    </row>
    <row r="276" spans="1:11" s="16" customFormat="1" ht="33.6" x14ac:dyDescent="0.35">
      <c r="A276" s="57" t="s">
        <v>173</v>
      </c>
      <c r="B276" s="99" t="s">
        <v>29</v>
      </c>
      <c r="C276" s="85" t="s">
        <v>1</v>
      </c>
      <c r="D276" s="79" t="s">
        <v>2</v>
      </c>
      <c r="E276" s="80" t="s">
        <v>115</v>
      </c>
      <c r="F276" s="80" t="s">
        <v>116</v>
      </c>
      <c r="G276" s="81" t="s">
        <v>117</v>
      </c>
      <c r="H276" s="153"/>
      <c r="I276" s="82">
        <f t="shared" si="77"/>
        <v>8000</v>
      </c>
      <c r="J276" s="82">
        <f t="shared" si="77"/>
        <v>8000</v>
      </c>
      <c r="K276" s="82">
        <f t="shared" si="77"/>
        <v>8000</v>
      </c>
    </row>
    <row r="277" spans="1:11" s="16" customFormat="1" ht="17.399999999999999" x14ac:dyDescent="0.35">
      <c r="A277" s="57" t="s">
        <v>174</v>
      </c>
      <c r="B277" s="99" t="s">
        <v>29</v>
      </c>
      <c r="C277" s="85" t="s">
        <v>1</v>
      </c>
      <c r="D277" s="79" t="s">
        <v>2</v>
      </c>
      <c r="E277" s="80" t="s">
        <v>17</v>
      </c>
      <c r="F277" s="80" t="s">
        <v>116</v>
      </c>
      <c r="G277" s="81" t="s">
        <v>117</v>
      </c>
      <c r="H277" s="153"/>
      <c r="I277" s="82">
        <f t="shared" si="77"/>
        <v>8000</v>
      </c>
      <c r="J277" s="82">
        <f t="shared" si="77"/>
        <v>8000</v>
      </c>
      <c r="K277" s="82">
        <f t="shared" si="77"/>
        <v>8000</v>
      </c>
    </row>
    <row r="278" spans="1:11" s="16" customFormat="1" ht="17.399999999999999" x14ac:dyDescent="0.35">
      <c r="A278" s="64" t="s">
        <v>175</v>
      </c>
      <c r="B278" s="99" t="s">
        <v>29</v>
      </c>
      <c r="C278" s="85" t="s">
        <v>1</v>
      </c>
      <c r="D278" s="94" t="s">
        <v>2</v>
      </c>
      <c r="E278" s="95" t="s">
        <v>17</v>
      </c>
      <c r="F278" s="95" t="s">
        <v>1</v>
      </c>
      <c r="G278" s="96" t="s">
        <v>117</v>
      </c>
      <c r="H278" s="153"/>
      <c r="I278" s="82">
        <f>SUM(I279)</f>
        <v>8000</v>
      </c>
      <c r="J278" s="82">
        <f t="shared" si="77"/>
        <v>8000</v>
      </c>
      <c r="K278" s="82">
        <f t="shared" si="77"/>
        <v>8000</v>
      </c>
    </row>
    <row r="279" spans="1:11" s="14" customFormat="1" ht="31.2" x14ac:dyDescent="0.3">
      <c r="A279" s="68" t="s">
        <v>211</v>
      </c>
      <c r="B279" s="69" t="s">
        <v>29</v>
      </c>
      <c r="C279" s="70" t="s">
        <v>1</v>
      </c>
      <c r="D279" s="111" t="s">
        <v>2</v>
      </c>
      <c r="E279" s="112" t="s">
        <v>17</v>
      </c>
      <c r="F279" s="112" t="s">
        <v>1</v>
      </c>
      <c r="G279" s="113" t="s">
        <v>18</v>
      </c>
      <c r="H279" s="72" t="s">
        <v>60</v>
      </c>
      <c r="I279" s="73">
        <v>8000</v>
      </c>
      <c r="J279" s="73">
        <v>8000</v>
      </c>
      <c r="K279" s="73">
        <v>8000</v>
      </c>
    </row>
    <row r="280" spans="1:11" s="13" customFormat="1" ht="17.399999999999999" x14ac:dyDescent="0.35">
      <c r="A280" s="187" t="s">
        <v>91</v>
      </c>
      <c r="B280" s="98" t="s">
        <v>29</v>
      </c>
      <c r="C280" s="83" t="s">
        <v>2</v>
      </c>
      <c r="D280" s="232"/>
      <c r="E280" s="233"/>
      <c r="F280" s="233"/>
      <c r="G280" s="234"/>
      <c r="H280" s="75"/>
      <c r="I280" s="76">
        <f>SUM(I281+I289+I295+I299)</f>
        <v>7250</v>
      </c>
      <c r="J280" s="76">
        <f t="shared" ref="J280:K280" si="78">SUM(J281+J289+J295+J299)</f>
        <v>7250</v>
      </c>
      <c r="K280" s="76">
        <f t="shared" si="78"/>
        <v>7250</v>
      </c>
    </row>
    <row r="281" spans="1:11" s="16" customFormat="1" ht="33.6" x14ac:dyDescent="0.35">
      <c r="A281" s="57" t="s">
        <v>173</v>
      </c>
      <c r="B281" s="99" t="s">
        <v>29</v>
      </c>
      <c r="C281" s="86" t="s">
        <v>2</v>
      </c>
      <c r="D281" s="86" t="s">
        <v>2</v>
      </c>
      <c r="E281" s="188" t="s">
        <v>115</v>
      </c>
      <c r="F281" s="188" t="s">
        <v>116</v>
      </c>
      <c r="G281" s="99" t="s">
        <v>117</v>
      </c>
      <c r="H281" s="81"/>
      <c r="I281" s="82">
        <f>SUM(I282)</f>
        <v>4710</v>
      </c>
      <c r="J281" s="82">
        <f t="shared" ref="J281:K281" si="79">SUM(J282)</f>
        <v>4710</v>
      </c>
      <c r="K281" s="82">
        <f t="shared" si="79"/>
        <v>4710</v>
      </c>
    </row>
    <row r="282" spans="1:11" s="16" customFormat="1" ht="17.399999999999999" x14ac:dyDescent="0.35">
      <c r="A282" s="57" t="s">
        <v>174</v>
      </c>
      <c r="B282" s="99" t="s">
        <v>29</v>
      </c>
      <c r="C282" s="86" t="s">
        <v>2</v>
      </c>
      <c r="D282" s="86" t="s">
        <v>2</v>
      </c>
      <c r="E282" s="188" t="s">
        <v>17</v>
      </c>
      <c r="F282" s="188" t="s">
        <v>116</v>
      </c>
      <c r="G282" s="99" t="s">
        <v>117</v>
      </c>
      <c r="H282" s="81"/>
      <c r="I282" s="82">
        <f>SUM(I283+I285+I287)</f>
        <v>4710</v>
      </c>
      <c r="J282" s="82">
        <f t="shared" ref="J282:K282" si="80">SUM(J283+J285+J287)</f>
        <v>4710</v>
      </c>
      <c r="K282" s="82">
        <f t="shared" si="80"/>
        <v>4710</v>
      </c>
    </row>
    <row r="283" spans="1:11" s="16" customFormat="1" ht="17.399999999999999" x14ac:dyDescent="0.35">
      <c r="A283" s="64" t="s">
        <v>176</v>
      </c>
      <c r="B283" s="99" t="s">
        <v>29</v>
      </c>
      <c r="C283" s="86" t="s">
        <v>2</v>
      </c>
      <c r="D283" s="86" t="s">
        <v>2</v>
      </c>
      <c r="E283" s="188" t="s">
        <v>17</v>
      </c>
      <c r="F283" s="188" t="s">
        <v>5</v>
      </c>
      <c r="G283" s="99" t="s">
        <v>117</v>
      </c>
      <c r="H283" s="81"/>
      <c r="I283" s="82">
        <f>SUM(I284)</f>
        <v>500</v>
      </c>
      <c r="J283" s="82">
        <f t="shared" ref="J283:K283" si="81">SUM(J284)</f>
        <v>500</v>
      </c>
      <c r="K283" s="82">
        <f t="shared" si="81"/>
        <v>500</v>
      </c>
    </row>
    <row r="284" spans="1:11" s="14" customFormat="1" ht="31.2" x14ac:dyDescent="0.3">
      <c r="A284" s="68" t="s">
        <v>352</v>
      </c>
      <c r="B284" s="69" t="s">
        <v>29</v>
      </c>
      <c r="C284" s="70" t="s">
        <v>2</v>
      </c>
      <c r="D284" s="111" t="s">
        <v>2</v>
      </c>
      <c r="E284" s="112" t="s">
        <v>17</v>
      </c>
      <c r="F284" s="112" t="s">
        <v>5</v>
      </c>
      <c r="G284" s="113" t="s">
        <v>19</v>
      </c>
      <c r="H284" s="72" t="s">
        <v>60</v>
      </c>
      <c r="I284" s="73">
        <v>500</v>
      </c>
      <c r="J284" s="73">
        <v>500</v>
      </c>
      <c r="K284" s="73">
        <v>500</v>
      </c>
    </row>
    <row r="285" spans="1:11" s="18" customFormat="1" ht="16.8" x14ac:dyDescent="0.3">
      <c r="A285" s="64" t="s">
        <v>177</v>
      </c>
      <c r="B285" s="99" t="s">
        <v>29</v>
      </c>
      <c r="C285" s="86" t="s">
        <v>2</v>
      </c>
      <c r="D285" s="86" t="s">
        <v>2</v>
      </c>
      <c r="E285" s="115" t="s">
        <v>17</v>
      </c>
      <c r="F285" s="115" t="s">
        <v>2</v>
      </c>
      <c r="G285" s="116" t="s">
        <v>117</v>
      </c>
      <c r="H285" s="102"/>
      <c r="I285" s="103">
        <f>SUM(I286)</f>
        <v>2350</v>
      </c>
      <c r="J285" s="103">
        <f t="shared" ref="J285:K285" si="82">SUM(J286)</f>
        <v>2350</v>
      </c>
      <c r="K285" s="103">
        <f t="shared" si="82"/>
        <v>2350</v>
      </c>
    </row>
    <row r="286" spans="1:11" s="14" customFormat="1" ht="46.8" x14ac:dyDescent="0.3">
      <c r="A286" s="68" t="s">
        <v>353</v>
      </c>
      <c r="B286" s="69" t="s">
        <v>29</v>
      </c>
      <c r="C286" s="70" t="s">
        <v>2</v>
      </c>
      <c r="D286" s="111" t="s">
        <v>2</v>
      </c>
      <c r="E286" s="112" t="s">
        <v>17</v>
      </c>
      <c r="F286" s="112" t="s">
        <v>2</v>
      </c>
      <c r="G286" s="113" t="s">
        <v>20</v>
      </c>
      <c r="H286" s="72" t="s">
        <v>60</v>
      </c>
      <c r="I286" s="73">
        <v>2350</v>
      </c>
      <c r="J286" s="73">
        <v>2350</v>
      </c>
      <c r="K286" s="73">
        <v>2350</v>
      </c>
    </row>
    <row r="287" spans="1:11" s="18" customFormat="1" ht="33.6" x14ac:dyDescent="0.3">
      <c r="A287" s="64" t="s">
        <v>178</v>
      </c>
      <c r="B287" s="99" t="s">
        <v>29</v>
      </c>
      <c r="C287" s="86" t="s">
        <v>2</v>
      </c>
      <c r="D287" s="86" t="s">
        <v>2</v>
      </c>
      <c r="E287" s="115" t="s">
        <v>17</v>
      </c>
      <c r="F287" s="115" t="s">
        <v>7</v>
      </c>
      <c r="G287" s="116" t="s">
        <v>117</v>
      </c>
      <c r="H287" s="102"/>
      <c r="I287" s="103">
        <f>SUM(I288)</f>
        <v>1860</v>
      </c>
      <c r="J287" s="103">
        <f t="shared" ref="J287:K287" si="83">SUM(J288)</f>
        <v>1860</v>
      </c>
      <c r="K287" s="103">
        <f t="shared" si="83"/>
        <v>1860</v>
      </c>
    </row>
    <row r="288" spans="1:11" s="14" customFormat="1" ht="46.8" x14ac:dyDescent="0.3">
      <c r="A288" s="68" t="s">
        <v>354</v>
      </c>
      <c r="B288" s="69" t="s">
        <v>29</v>
      </c>
      <c r="C288" s="70" t="s">
        <v>2</v>
      </c>
      <c r="D288" s="111" t="s">
        <v>2</v>
      </c>
      <c r="E288" s="112" t="s">
        <v>17</v>
      </c>
      <c r="F288" s="112" t="s">
        <v>7</v>
      </c>
      <c r="G288" s="113" t="s">
        <v>21</v>
      </c>
      <c r="H288" s="72" t="s">
        <v>60</v>
      </c>
      <c r="I288" s="73">
        <v>1860</v>
      </c>
      <c r="J288" s="73">
        <v>1860</v>
      </c>
      <c r="K288" s="73">
        <v>1860</v>
      </c>
    </row>
    <row r="289" spans="1:11" s="18" customFormat="1" ht="50.4" x14ac:dyDescent="0.3">
      <c r="A289" s="57" t="s">
        <v>136</v>
      </c>
      <c r="B289" s="77" t="s">
        <v>29</v>
      </c>
      <c r="C289" s="78" t="s">
        <v>2</v>
      </c>
      <c r="D289" s="114" t="s">
        <v>15</v>
      </c>
      <c r="E289" s="115" t="s">
        <v>115</v>
      </c>
      <c r="F289" s="115" t="s">
        <v>116</v>
      </c>
      <c r="G289" s="116" t="s">
        <v>117</v>
      </c>
      <c r="H289" s="102"/>
      <c r="I289" s="103">
        <f t="shared" ref="I289:K290" si="84">SUM(I290)</f>
        <v>700</v>
      </c>
      <c r="J289" s="103">
        <f t="shared" si="84"/>
        <v>700</v>
      </c>
      <c r="K289" s="103">
        <f t="shared" si="84"/>
        <v>700</v>
      </c>
    </row>
    <row r="290" spans="1:11" s="18" customFormat="1" ht="16.8" x14ac:dyDescent="0.3">
      <c r="A290" s="57" t="s">
        <v>143</v>
      </c>
      <c r="B290" s="77" t="s">
        <v>29</v>
      </c>
      <c r="C290" s="78" t="s">
        <v>2</v>
      </c>
      <c r="D290" s="114" t="s">
        <v>15</v>
      </c>
      <c r="E290" s="115" t="s">
        <v>28</v>
      </c>
      <c r="F290" s="115" t="s">
        <v>116</v>
      </c>
      <c r="G290" s="116" t="s">
        <v>117</v>
      </c>
      <c r="H290" s="102"/>
      <c r="I290" s="103">
        <f t="shared" si="84"/>
        <v>700</v>
      </c>
      <c r="J290" s="103">
        <f t="shared" si="84"/>
        <v>700</v>
      </c>
      <c r="K290" s="103">
        <f t="shared" si="84"/>
        <v>700</v>
      </c>
    </row>
    <row r="291" spans="1:11" s="18" customFormat="1" ht="33.6" x14ac:dyDescent="0.3">
      <c r="A291" s="64" t="s">
        <v>179</v>
      </c>
      <c r="B291" s="77" t="s">
        <v>29</v>
      </c>
      <c r="C291" s="78" t="s">
        <v>2</v>
      </c>
      <c r="D291" s="114" t="s">
        <v>15</v>
      </c>
      <c r="E291" s="115" t="s">
        <v>28</v>
      </c>
      <c r="F291" s="115" t="s">
        <v>1</v>
      </c>
      <c r="G291" s="116" t="s">
        <v>117</v>
      </c>
      <c r="H291" s="102"/>
      <c r="I291" s="103">
        <f>SUM(I292:I294)</f>
        <v>700</v>
      </c>
      <c r="J291" s="103">
        <f t="shared" ref="J291:K291" si="85">SUM(J292:J294)</f>
        <v>700</v>
      </c>
      <c r="K291" s="103">
        <f t="shared" si="85"/>
        <v>700</v>
      </c>
    </row>
    <row r="292" spans="1:11" s="14" customFormat="1" ht="46.8" x14ac:dyDescent="0.3">
      <c r="A292" s="68" t="s">
        <v>355</v>
      </c>
      <c r="B292" s="69" t="s">
        <v>29</v>
      </c>
      <c r="C292" s="70" t="s">
        <v>2</v>
      </c>
      <c r="D292" s="70" t="s">
        <v>15</v>
      </c>
      <c r="E292" s="71" t="s">
        <v>28</v>
      </c>
      <c r="F292" s="71" t="s">
        <v>1</v>
      </c>
      <c r="G292" s="72" t="s">
        <v>281</v>
      </c>
      <c r="H292" s="72" t="s">
        <v>60</v>
      </c>
      <c r="I292" s="73"/>
      <c r="J292" s="73"/>
      <c r="K292" s="73"/>
    </row>
    <row r="293" spans="1:11" s="14" customFormat="1" ht="46.8" x14ac:dyDescent="0.3">
      <c r="A293" s="68" t="s">
        <v>356</v>
      </c>
      <c r="B293" s="69" t="s">
        <v>29</v>
      </c>
      <c r="C293" s="70" t="s">
        <v>2</v>
      </c>
      <c r="D293" s="70" t="s">
        <v>15</v>
      </c>
      <c r="E293" s="71" t="s">
        <v>28</v>
      </c>
      <c r="F293" s="71" t="s">
        <v>1</v>
      </c>
      <c r="G293" s="72" t="s">
        <v>281</v>
      </c>
      <c r="H293" s="72" t="s">
        <v>60</v>
      </c>
      <c r="I293" s="73"/>
      <c r="J293" s="73"/>
      <c r="K293" s="73"/>
    </row>
    <row r="294" spans="1:11" s="14" customFormat="1" ht="46.8" x14ac:dyDescent="0.3">
      <c r="A294" s="68" t="s">
        <v>357</v>
      </c>
      <c r="B294" s="69" t="s">
        <v>29</v>
      </c>
      <c r="C294" s="70" t="s">
        <v>2</v>
      </c>
      <c r="D294" s="70" t="s">
        <v>15</v>
      </c>
      <c r="E294" s="71" t="s">
        <v>28</v>
      </c>
      <c r="F294" s="71" t="s">
        <v>1</v>
      </c>
      <c r="G294" s="72" t="s">
        <v>281</v>
      </c>
      <c r="H294" s="72" t="s">
        <v>60</v>
      </c>
      <c r="I294" s="73">
        <v>700</v>
      </c>
      <c r="J294" s="73">
        <v>700</v>
      </c>
      <c r="K294" s="73">
        <v>700</v>
      </c>
    </row>
    <row r="295" spans="1:11" s="18" customFormat="1" ht="33.6" x14ac:dyDescent="0.3">
      <c r="A295" s="57" t="s">
        <v>138</v>
      </c>
      <c r="B295" s="77" t="s">
        <v>29</v>
      </c>
      <c r="C295" s="78" t="s">
        <v>2</v>
      </c>
      <c r="D295" s="114" t="s">
        <v>29</v>
      </c>
      <c r="E295" s="115" t="s">
        <v>115</v>
      </c>
      <c r="F295" s="115" t="s">
        <v>116</v>
      </c>
      <c r="G295" s="116" t="s">
        <v>117</v>
      </c>
      <c r="H295" s="102"/>
      <c r="I295" s="103">
        <f>SUM(I296)</f>
        <v>640</v>
      </c>
      <c r="J295" s="103">
        <f t="shared" ref="J295:K295" si="86">SUM(J296)</f>
        <v>640</v>
      </c>
      <c r="K295" s="103">
        <f t="shared" si="86"/>
        <v>640</v>
      </c>
    </row>
    <row r="296" spans="1:11" s="18" customFormat="1" ht="33.6" x14ac:dyDescent="0.3">
      <c r="A296" s="57" t="s">
        <v>139</v>
      </c>
      <c r="B296" s="77" t="s">
        <v>29</v>
      </c>
      <c r="C296" s="78" t="s">
        <v>2</v>
      </c>
      <c r="D296" s="114" t="s">
        <v>29</v>
      </c>
      <c r="E296" s="115" t="s">
        <v>28</v>
      </c>
      <c r="F296" s="115" t="s">
        <v>116</v>
      </c>
      <c r="G296" s="116" t="s">
        <v>117</v>
      </c>
      <c r="H296" s="102"/>
      <c r="I296" s="103">
        <f t="shared" ref="I296:K297" si="87">SUM(I297)</f>
        <v>640</v>
      </c>
      <c r="J296" s="103">
        <f t="shared" si="87"/>
        <v>640</v>
      </c>
      <c r="K296" s="103">
        <f t="shared" si="87"/>
        <v>640</v>
      </c>
    </row>
    <row r="297" spans="1:11" s="18" customFormat="1" ht="16.8" x14ac:dyDescent="0.3">
      <c r="A297" s="64" t="s">
        <v>255</v>
      </c>
      <c r="B297" s="77" t="s">
        <v>29</v>
      </c>
      <c r="C297" s="78" t="s">
        <v>2</v>
      </c>
      <c r="D297" s="114" t="s">
        <v>29</v>
      </c>
      <c r="E297" s="115" t="s">
        <v>28</v>
      </c>
      <c r="F297" s="115" t="s">
        <v>1</v>
      </c>
      <c r="G297" s="116" t="s">
        <v>117</v>
      </c>
      <c r="H297" s="102"/>
      <c r="I297" s="103">
        <f>SUM(I298)</f>
        <v>640</v>
      </c>
      <c r="J297" s="103">
        <f t="shared" si="87"/>
        <v>640</v>
      </c>
      <c r="K297" s="103">
        <f t="shared" si="87"/>
        <v>640</v>
      </c>
    </row>
    <row r="298" spans="1:11" s="14" customFormat="1" ht="15.6" x14ac:dyDescent="0.3">
      <c r="A298" s="169" t="s">
        <v>254</v>
      </c>
      <c r="B298" s="69" t="s">
        <v>29</v>
      </c>
      <c r="C298" s="70" t="s">
        <v>2</v>
      </c>
      <c r="D298" s="70" t="s">
        <v>29</v>
      </c>
      <c r="E298" s="71" t="s">
        <v>28</v>
      </c>
      <c r="F298" s="71" t="s">
        <v>1</v>
      </c>
      <c r="G298" s="72" t="s">
        <v>30</v>
      </c>
      <c r="H298" s="72" t="s">
        <v>60</v>
      </c>
      <c r="I298" s="73">
        <v>640</v>
      </c>
      <c r="J298" s="73">
        <v>640</v>
      </c>
      <c r="K298" s="73">
        <v>640</v>
      </c>
    </row>
    <row r="299" spans="1:11" s="18" customFormat="1" ht="50.4" x14ac:dyDescent="0.3">
      <c r="A299" s="57" t="s">
        <v>180</v>
      </c>
      <c r="B299" s="77" t="s">
        <v>29</v>
      </c>
      <c r="C299" s="78" t="s">
        <v>2</v>
      </c>
      <c r="D299" s="78" t="s">
        <v>47</v>
      </c>
      <c r="E299" s="101" t="s">
        <v>115</v>
      </c>
      <c r="F299" s="101" t="s">
        <v>116</v>
      </c>
      <c r="G299" s="102" t="s">
        <v>117</v>
      </c>
      <c r="H299" s="102"/>
      <c r="I299" s="103">
        <f t="shared" ref="I299:K300" si="88">SUM(I300)</f>
        <v>1200</v>
      </c>
      <c r="J299" s="103">
        <f t="shared" si="88"/>
        <v>1200</v>
      </c>
      <c r="K299" s="103">
        <f t="shared" si="88"/>
        <v>1200</v>
      </c>
    </row>
    <row r="300" spans="1:11" s="18" customFormat="1" ht="33.6" x14ac:dyDescent="0.3">
      <c r="A300" s="57" t="s">
        <v>181</v>
      </c>
      <c r="B300" s="77" t="s">
        <v>29</v>
      </c>
      <c r="C300" s="78" t="s">
        <v>2</v>
      </c>
      <c r="D300" s="78" t="s">
        <v>47</v>
      </c>
      <c r="E300" s="101" t="s">
        <v>17</v>
      </c>
      <c r="F300" s="101" t="s">
        <v>116</v>
      </c>
      <c r="G300" s="102" t="s">
        <v>117</v>
      </c>
      <c r="H300" s="102"/>
      <c r="I300" s="103">
        <f t="shared" si="88"/>
        <v>1200</v>
      </c>
      <c r="J300" s="103">
        <f t="shared" si="88"/>
        <v>1200</v>
      </c>
      <c r="K300" s="103">
        <f t="shared" si="88"/>
        <v>1200</v>
      </c>
    </row>
    <row r="301" spans="1:11" s="18" customFormat="1" ht="33.6" x14ac:dyDescent="0.3">
      <c r="A301" s="64" t="s">
        <v>182</v>
      </c>
      <c r="B301" s="77" t="s">
        <v>29</v>
      </c>
      <c r="C301" s="78" t="s">
        <v>2</v>
      </c>
      <c r="D301" s="78" t="s">
        <v>47</v>
      </c>
      <c r="E301" s="101" t="s">
        <v>17</v>
      </c>
      <c r="F301" s="101" t="s">
        <v>1</v>
      </c>
      <c r="G301" s="102" t="s">
        <v>117</v>
      </c>
      <c r="H301" s="102"/>
      <c r="I301" s="103">
        <f>SUM(I302:I304)</f>
        <v>1200</v>
      </c>
      <c r="J301" s="103">
        <f t="shared" ref="J301:K301" si="89">SUM(J302:J304)</f>
        <v>1200</v>
      </c>
      <c r="K301" s="103">
        <f t="shared" si="89"/>
        <v>1200</v>
      </c>
    </row>
    <row r="302" spans="1:11" s="14" customFormat="1" ht="31.2" x14ac:dyDescent="0.3">
      <c r="A302" s="68" t="s">
        <v>358</v>
      </c>
      <c r="B302" s="69" t="s">
        <v>29</v>
      </c>
      <c r="C302" s="70" t="s">
        <v>2</v>
      </c>
      <c r="D302" s="70" t="s">
        <v>47</v>
      </c>
      <c r="E302" s="71" t="s">
        <v>17</v>
      </c>
      <c r="F302" s="71" t="s">
        <v>1</v>
      </c>
      <c r="G302" s="72" t="s">
        <v>282</v>
      </c>
      <c r="H302" s="72" t="s">
        <v>60</v>
      </c>
      <c r="I302" s="73"/>
      <c r="J302" s="73"/>
      <c r="K302" s="73"/>
    </row>
    <row r="303" spans="1:11" s="14" customFormat="1" ht="31.2" x14ac:dyDescent="0.3">
      <c r="A303" s="68" t="s">
        <v>359</v>
      </c>
      <c r="B303" s="69" t="s">
        <v>29</v>
      </c>
      <c r="C303" s="70" t="s">
        <v>2</v>
      </c>
      <c r="D303" s="70" t="s">
        <v>47</v>
      </c>
      <c r="E303" s="71" t="s">
        <v>17</v>
      </c>
      <c r="F303" s="71" t="s">
        <v>1</v>
      </c>
      <c r="G303" s="72" t="s">
        <v>282</v>
      </c>
      <c r="H303" s="72" t="s">
        <v>60</v>
      </c>
      <c r="I303" s="73"/>
      <c r="J303" s="73"/>
      <c r="K303" s="73"/>
    </row>
    <row r="304" spans="1:11" s="14" customFormat="1" ht="31.2" x14ac:dyDescent="0.3">
      <c r="A304" s="68" t="s">
        <v>360</v>
      </c>
      <c r="B304" s="69" t="s">
        <v>29</v>
      </c>
      <c r="C304" s="70" t="s">
        <v>2</v>
      </c>
      <c r="D304" s="70" t="s">
        <v>47</v>
      </c>
      <c r="E304" s="71" t="s">
        <v>17</v>
      </c>
      <c r="F304" s="71" t="s">
        <v>1</v>
      </c>
      <c r="G304" s="72" t="s">
        <v>282</v>
      </c>
      <c r="H304" s="72" t="s">
        <v>60</v>
      </c>
      <c r="I304" s="73">
        <v>1200</v>
      </c>
      <c r="J304" s="73">
        <v>1200</v>
      </c>
      <c r="K304" s="73">
        <v>1200</v>
      </c>
    </row>
    <row r="305" spans="1:11" s="13" customFormat="1" ht="17.399999999999999" x14ac:dyDescent="0.35">
      <c r="A305" s="100" t="s">
        <v>92</v>
      </c>
      <c r="B305" s="98" t="s">
        <v>29</v>
      </c>
      <c r="C305" s="83" t="s">
        <v>7</v>
      </c>
      <c r="D305" s="235"/>
      <c r="E305" s="236"/>
      <c r="F305" s="236"/>
      <c r="G305" s="237"/>
      <c r="H305" s="75"/>
      <c r="I305" s="76">
        <f>SUM(I306)</f>
        <v>36571.4</v>
      </c>
      <c r="J305" s="76">
        <f t="shared" ref="J305:K306" si="90">SUM(J306)</f>
        <v>37389.599999999999</v>
      </c>
      <c r="K305" s="76">
        <f t="shared" si="90"/>
        <v>37027</v>
      </c>
    </row>
    <row r="306" spans="1:11" s="16" customFormat="1" ht="17.399999999999999" x14ac:dyDescent="0.35">
      <c r="A306" s="57" t="s">
        <v>145</v>
      </c>
      <c r="B306" s="99" t="s">
        <v>29</v>
      </c>
      <c r="C306" s="86" t="s">
        <v>7</v>
      </c>
      <c r="D306" s="94" t="s">
        <v>5</v>
      </c>
      <c r="E306" s="95" t="s">
        <v>115</v>
      </c>
      <c r="F306" s="95" t="s">
        <v>116</v>
      </c>
      <c r="G306" s="96" t="s">
        <v>117</v>
      </c>
      <c r="H306" s="81"/>
      <c r="I306" s="82">
        <f>SUM(I307)</f>
        <v>36571.4</v>
      </c>
      <c r="J306" s="82">
        <f t="shared" si="90"/>
        <v>37389.599999999999</v>
      </c>
      <c r="K306" s="82">
        <f t="shared" si="90"/>
        <v>37027</v>
      </c>
    </row>
    <row r="307" spans="1:11" s="16" customFormat="1" ht="33.6" x14ac:dyDescent="0.35">
      <c r="A307" s="57" t="s">
        <v>183</v>
      </c>
      <c r="B307" s="99" t="s">
        <v>29</v>
      </c>
      <c r="C307" s="86" t="s">
        <v>7</v>
      </c>
      <c r="D307" s="94" t="s">
        <v>5</v>
      </c>
      <c r="E307" s="95" t="s">
        <v>9</v>
      </c>
      <c r="F307" s="95" t="s">
        <v>116</v>
      </c>
      <c r="G307" s="96" t="s">
        <v>117</v>
      </c>
      <c r="H307" s="81"/>
      <c r="I307" s="82">
        <f>SUM(I308+I310+I312+I314+I316+I320+I318)</f>
        <v>36571.4</v>
      </c>
      <c r="J307" s="82">
        <f t="shared" ref="J307:K307" si="91">SUM(J308+J310+J312+J314+J316+J320+J318)</f>
        <v>37389.599999999999</v>
      </c>
      <c r="K307" s="82">
        <f t="shared" si="91"/>
        <v>37027</v>
      </c>
    </row>
    <row r="308" spans="1:11" s="16" customFormat="1" ht="33.6" x14ac:dyDescent="0.35">
      <c r="A308" s="64" t="s">
        <v>184</v>
      </c>
      <c r="B308" s="99" t="s">
        <v>29</v>
      </c>
      <c r="C308" s="86" t="s">
        <v>7</v>
      </c>
      <c r="D308" s="94" t="s">
        <v>5</v>
      </c>
      <c r="E308" s="95" t="s">
        <v>9</v>
      </c>
      <c r="F308" s="95" t="s">
        <v>1</v>
      </c>
      <c r="G308" s="96" t="s">
        <v>117</v>
      </c>
      <c r="H308" s="81"/>
      <c r="I308" s="82">
        <f>SUM(I309)</f>
        <v>1193.4000000000001</v>
      </c>
      <c r="J308" s="82">
        <f t="shared" ref="J308:K308" si="92">SUM(J309)</f>
        <v>973.6</v>
      </c>
      <c r="K308" s="82">
        <f t="shared" si="92"/>
        <v>861</v>
      </c>
    </row>
    <row r="309" spans="1:11" s="14" customFormat="1" ht="46.8" x14ac:dyDescent="0.3">
      <c r="A309" s="68" t="s">
        <v>391</v>
      </c>
      <c r="B309" s="69" t="s">
        <v>29</v>
      </c>
      <c r="C309" s="70" t="s">
        <v>7</v>
      </c>
      <c r="D309" s="111" t="s">
        <v>5</v>
      </c>
      <c r="E309" s="112" t="s">
        <v>9</v>
      </c>
      <c r="F309" s="112" t="s">
        <v>1</v>
      </c>
      <c r="G309" s="113" t="s">
        <v>10</v>
      </c>
      <c r="H309" s="72" t="s">
        <v>60</v>
      </c>
      <c r="I309" s="73">
        <v>1193.4000000000001</v>
      </c>
      <c r="J309" s="73">
        <v>973.6</v>
      </c>
      <c r="K309" s="73">
        <v>861</v>
      </c>
    </row>
    <row r="310" spans="1:11" s="18" customFormat="1" ht="33.6" x14ac:dyDescent="0.3">
      <c r="A310" s="64" t="s">
        <v>185</v>
      </c>
      <c r="B310" s="77" t="s">
        <v>29</v>
      </c>
      <c r="C310" s="78" t="s">
        <v>7</v>
      </c>
      <c r="D310" s="114" t="s">
        <v>5</v>
      </c>
      <c r="E310" s="115" t="s">
        <v>9</v>
      </c>
      <c r="F310" s="115" t="s">
        <v>7</v>
      </c>
      <c r="G310" s="116" t="s">
        <v>117</v>
      </c>
      <c r="H310" s="102"/>
      <c r="I310" s="103">
        <f>SUM(I311)</f>
        <v>0</v>
      </c>
      <c r="J310" s="103">
        <f t="shared" ref="J310:K310" si="93">SUM(J311)</f>
        <v>0</v>
      </c>
      <c r="K310" s="103">
        <f t="shared" si="93"/>
        <v>0</v>
      </c>
    </row>
    <row r="311" spans="1:11" s="14" customFormat="1" ht="31.2" x14ac:dyDescent="0.3">
      <c r="A311" s="68" t="s">
        <v>389</v>
      </c>
      <c r="B311" s="69" t="s">
        <v>29</v>
      </c>
      <c r="C311" s="70" t="s">
        <v>7</v>
      </c>
      <c r="D311" s="111" t="s">
        <v>5</v>
      </c>
      <c r="E311" s="112" t="s">
        <v>9</v>
      </c>
      <c r="F311" s="112" t="s">
        <v>7</v>
      </c>
      <c r="G311" s="113" t="s">
        <v>11</v>
      </c>
      <c r="H311" s="72" t="s">
        <v>60</v>
      </c>
      <c r="I311" s="73"/>
      <c r="J311" s="73"/>
      <c r="K311" s="73"/>
    </row>
    <row r="312" spans="1:11" s="18" customFormat="1" ht="16.8" hidden="1" x14ac:dyDescent="0.3">
      <c r="A312" s="64"/>
      <c r="B312" s="77"/>
      <c r="C312" s="78"/>
      <c r="D312" s="114"/>
      <c r="E312" s="115"/>
      <c r="F312" s="115"/>
      <c r="G312" s="116"/>
      <c r="H312" s="102"/>
      <c r="I312" s="103"/>
      <c r="J312" s="103"/>
      <c r="K312" s="103"/>
    </row>
    <row r="313" spans="1:11" s="14" customFormat="1" ht="15.6" hidden="1" x14ac:dyDescent="0.3">
      <c r="A313" s="68"/>
      <c r="B313" s="69"/>
      <c r="C313" s="70"/>
      <c r="D313" s="111"/>
      <c r="E313" s="112"/>
      <c r="F313" s="112"/>
      <c r="G313" s="113"/>
      <c r="H313" s="72"/>
      <c r="I313" s="73"/>
      <c r="J313" s="73"/>
      <c r="K313" s="73"/>
    </row>
    <row r="314" spans="1:11" s="18" customFormat="1" ht="16.8" hidden="1" x14ac:dyDescent="0.3">
      <c r="A314" s="64"/>
      <c r="B314" s="77"/>
      <c r="C314" s="78"/>
      <c r="D314" s="114"/>
      <c r="E314" s="115"/>
      <c r="F314" s="115"/>
      <c r="G314" s="116"/>
      <c r="H314" s="102"/>
      <c r="I314" s="103"/>
      <c r="J314" s="103"/>
      <c r="K314" s="103"/>
    </row>
    <row r="315" spans="1:11" s="14" customFormat="1" ht="15.6" hidden="1" x14ac:dyDescent="0.3">
      <c r="A315" s="68"/>
      <c r="B315" s="69"/>
      <c r="C315" s="70"/>
      <c r="D315" s="111"/>
      <c r="E315" s="112"/>
      <c r="F315" s="112"/>
      <c r="G315" s="113"/>
      <c r="H315" s="72"/>
      <c r="I315" s="73"/>
      <c r="J315" s="73"/>
      <c r="K315" s="73"/>
    </row>
    <row r="316" spans="1:11" s="18" customFormat="1" ht="33.6" x14ac:dyDescent="0.3">
      <c r="A316" s="64" t="s">
        <v>186</v>
      </c>
      <c r="B316" s="77" t="s">
        <v>29</v>
      </c>
      <c r="C316" s="78" t="s">
        <v>7</v>
      </c>
      <c r="D316" s="114" t="s">
        <v>5</v>
      </c>
      <c r="E316" s="115" t="s">
        <v>9</v>
      </c>
      <c r="F316" s="115" t="s">
        <v>12</v>
      </c>
      <c r="G316" s="116" t="s">
        <v>117</v>
      </c>
      <c r="H316" s="102"/>
      <c r="I316" s="103">
        <f>SUM(I317)</f>
        <v>0</v>
      </c>
      <c r="J316" s="103">
        <f t="shared" ref="J316:K316" si="94">SUM(J317)</f>
        <v>0</v>
      </c>
      <c r="K316" s="103">
        <f t="shared" si="94"/>
        <v>0</v>
      </c>
    </row>
    <row r="317" spans="1:11" s="14" customFormat="1" ht="31.2" x14ac:dyDescent="0.3">
      <c r="A317" s="68" t="s">
        <v>390</v>
      </c>
      <c r="B317" s="69" t="s">
        <v>29</v>
      </c>
      <c r="C317" s="70" t="s">
        <v>7</v>
      </c>
      <c r="D317" s="111" t="s">
        <v>5</v>
      </c>
      <c r="E317" s="112" t="s">
        <v>9</v>
      </c>
      <c r="F317" s="112" t="s">
        <v>12</v>
      </c>
      <c r="G317" s="113" t="s">
        <v>13</v>
      </c>
      <c r="H317" s="72" t="s">
        <v>60</v>
      </c>
      <c r="I317" s="73"/>
      <c r="J317" s="73"/>
      <c r="K317" s="73"/>
    </row>
    <row r="318" spans="1:11" s="14" customFormat="1" ht="33.6" x14ac:dyDescent="0.3">
      <c r="A318" s="64" t="s">
        <v>187</v>
      </c>
      <c r="B318" s="77" t="s">
        <v>29</v>
      </c>
      <c r="C318" s="78" t="s">
        <v>7</v>
      </c>
      <c r="D318" s="114" t="s">
        <v>5</v>
      </c>
      <c r="E318" s="115" t="s">
        <v>9</v>
      </c>
      <c r="F318" s="115" t="s">
        <v>3</v>
      </c>
      <c r="G318" s="116" t="s">
        <v>117</v>
      </c>
      <c r="H318" s="102"/>
      <c r="I318" s="103">
        <f>SUM(I319)</f>
        <v>33531</v>
      </c>
      <c r="J318" s="103">
        <f t="shared" ref="J318:K318" si="95">SUM(J319)</f>
        <v>34569</v>
      </c>
      <c r="K318" s="103">
        <f t="shared" si="95"/>
        <v>34319</v>
      </c>
    </row>
    <row r="319" spans="1:11" s="14" customFormat="1" ht="62.4" x14ac:dyDescent="0.3">
      <c r="A319" s="68" t="s">
        <v>388</v>
      </c>
      <c r="B319" s="69" t="s">
        <v>29</v>
      </c>
      <c r="C319" s="70" t="s">
        <v>7</v>
      </c>
      <c r="D319" s="111" t="s">
        <v>5</v>
      </c>
      <c r="E319" s="112" t="s">
        <v>9</v>
      </c>
      <c r="F319" s="112" t="s">
        <v>3</v>
      </c>
      <c r="G319" s="113" t="s">
        <v>387</v>
      </c>
      <c r="H319" s="72" t="s">
        <v>60</v>
      </c>
      <c r="I319" s="73">
        <v>33531</v>
      </c>
      <c r="J319" s="73">
        <v>34569</v>
      </c>
      <c r="K319" s="73">
        <v>34319</v>
      </c>
    </row>
    <row r="320" spans="1:11" s="18" customFormat="1" ht="67.2" x14ac:dyDescent="0.3">
      <c r="A320" s="189" t="s">
        <v>222</v>
      </c>
      <c r="B320" s="77" t="s">
        <v>29</v>
      </c>
      <c r="C320" s="78" t="s">
        <v>7</v>
      </c>
      <c r="D320" s="114" t="s">
        <v>5</v>
      </c>
      <c r="E320" s="115" t="s">
        <v>9</v>
      </c>
      <c r="F320" s="115" t="s">
        <v>16</v>
      </c>
      <c r="G320" s="116" t="s">
        <v>117</v>
      </c>
      <c r="H320" s="102"/>
      <c r="I320" s="103">
        <f>SUM(I321)</f>
        <v>1847</v>
      </c>
      <c r="J320" s="103">
        <f t="shared" ref="J320:K320" si="96">SUM(J321)</f>
        <v>1847</v>
      </c>
      <c r="K320" s="103">
        <f t="shared" si="96"/>
        <v>1847</v>
      </c>
    </row>
    <row r="321" spans="1:11" s="14" customFormat="1" ht="62.4" x14ac:dyDescent="0.3">
      <c r="A321" s="169" t="s">
        <v>223</v>
      </c>
      <c r="B321" s="69" t="s">
        <v>29</v>
      </c>
      <c r="C321" s="70" t="s">
        <v>7</v>
      </c>
      <c r="D321" s="111" t="s">
        <v>5</v>
      </c>
      <c r="E321" s="112" t="s">
        <v>9</v>
      </c>
      <c r="F321" s="112" t="s">
        <v>16</v>
      </c>
      <c r="G321" s="113" t="s">
        <v>224</v>
      </c>
      <c r="H321" s="72" t="s">
        <v>60</v>
      </c>
      <c r="I321" s="73">
        <v>1847</v>
      </c>
      <c r="J321" s="73">
        <v>1847</v>
      </c>
      <c r="K321" s="73">
        <v>1847</v>
      </c>
    </row>
    <row r="322" spans="1:11" s="8" customFormat="1" ht="17.399999999999999" x14ac:dyDescent="0.35">
      <c r="A322" s="74" t="s">
        <v>93</v>
      </c>
      <c r="B322" s="190">
        <v>10</v>
      </c>
      <c r="C322" s="83" t="s">
        <v>3</v>
      </c>
      <c r="D322" s="207"/>
      <c r="E322" s="208"/>
      <c r="F322" s="208"/>
      <c r="G322" s="209"/>
      <c r="H322" s="93"/>
      <c r="I322" s="76">
        <f>SUM(I323)</f>
        <v>216</v>
      </c>
      <c r="J322" s="76">
        <f t="shared" ref="J322:K322" si="97">SUM(J323)</f>
        <v>216</v>
      </c>
      <c r="K322" s="76">
        <f t="shared" si="97"/>
        <v>216</v>
      </c>
    </row>
    <row r="323" spans="1:11" s="16" customFormat="1" ht="33.6" x14ac:dyDescent="0.35">
      <c r="A323" s="57" t="s">
        <v>173</v>
      </c>
      <c r="B323" s="191">
        <v>10</v>
      </c>
      <c r="C323" s="86" t="s">
        <v>3</v>
      </c>
      <c r="D323" s="119" t="s">
        <v>2</v>
      </c>
      <c r="E323" s="120" t="s">
        <v>115</v>
      </c>
      <c r="F323" s="120" t="s">
        <v>116</v>
      </c>
      <c r="G323" s="121" t="s">
        <v>117</v>
      </c>
      <c r="H323" s="81"/>
      <c r="I323" s="82">
        <f t="shared" ref="I323:K325" si="98">SUM(I324)</f>
        <v>216</v>
      </c>
      <c r="J323" s="82">
        <f t="shared" si="98"/>
        <v>216</v>
      </c>
      <c r="K323" s="82">
        <f t="shared" si="98"/>
        <v>216</v>
      </c>
    </row>
    <row r="324" spans="1:11" s="16" customFormat="1" ht="17.399999999999999" x14ac:dyDescent="0.35">
      <c r="A324" s="57" t="s">
        <v>174</v>
      </c>
      <c r="B324" s="191">
        <v>10</v>
      </c>
      <c r="C324" s="86" t="s">
        <v>3</v>
      </c>
      <c r="D324" s="119" t="s">
        <v>2</v>
      </c>
      <c r="E324" s="120" t="s">
        <v>17</v>
      </c>
      <c r="F324" s="120" t="s">
        <v>116</v>
      </c>
      <c r="G324" s="121" t="s">
        <v>117</v>
      </c>
      <c r="H324" s="81"/>
      <c r="I324" s="82">
        <f t="shared" si="98"/>
        <v>216</v>
      </c>
      <c r="J324" s="82">
        <f t="shared" si="98"/>
        <v>216</v>
      </c>
      <c r="K324" s="82">
        <f t="shared" si="98"/>
        <v>216</v>
      </c>
    </row>
    <row r="325" spans="1:11" s="16" customFormat="1" ht="17.399999999999999" x14ac:dyDescent="0.35">
      <c r="A325" s="64" t="s">
        <v>188</v>
      </c>
      <c r="B325" s="191">
        <v>10</v>
      </c>
      <c r="C325" s="86" t="s">
        <v>3</v>
      </c>
      <c r="D325" s="119" t="s">
        <v>2</v>
      </c>
      <c r="E325" s="120" t="s">
        <v>17</v>
      </c>
      <c r="F325" s="120" t="s">
        <v>12</v>
      </c>
      <c r="G325" s="121" t="s">
        <v>117</v>
      </c>
      <c r="H325" s="81"/>
      <c r="I325" s="82">
        <f>SUM(I326)</f>
        <v>216</v>
      </c>
      <c r="J325" s="82">
        <f t="shared" si="98"/>
        <v>216</v>
      </c>
      <c r="K325" s="82">
        <f t="shared" si="98"/>
        <v>216</v>
      </c>
    </row>
    <row r="326" spans="1:11" s="14" customFormat="1" ht="42" customHeight="1" x14ac:dyDescent="0.3">
      <c r="A326" s="68" t="s">
        <v>361</v>
      </c>
      <c r="B326" s="69" t="s">
        <v>29</v>
      </c>
      <c r="C326" s="69" t="s">
        <v>3</v>
      </c>
      <c r="D326" s="112" t="s">
        <v>2</v>
      </c>
      <c r="E326" s="112" t="s">
        <v>17</v>
      </c>
      <c r="F326" s="112" t="s">
        <v>12</v>
      </c>
      <c r="G326" s="113" t="s">
        <v>22</v>
      </c>
      <c r="H326" s="72" t="s">
        <v>61</v>
      </c>
      <c r="I326" s="73">
        <v>216</v>
      </c>
      <c r="J326" s="73">
        <v>216</v>
      </c>
      <c r="K326" s="73">
        <v>216</v>
      </c>
    </row>
    <row r="327" spans="1:11" s="12" customFormat="1" ht="18" x14ac:dyDescent="0.3">
      <c r="A327" s="44" t="s">
        <v>94</v>
      </c>
      <c r="B327" s="48">
        <v>11</v>
      </c>
      <c r="C327" s="198"/>
      <c r="D327" s="210"/>
      <c r="E327" s="210"/>
      <c r="F327" s="210"/>
      <c r="G327" s="211"/>
      <c r="H327" s="117"/>
      <c r="I327" s="106">
        <f>SUM(I328+I333+I339)</f>
        <v>19498.400000000001</v>
      </c>
      <c r="J327" s="106">
        <f t="shared" ref="J327:K327" si="99">SUM(J328+J333+J339)</f>
        <v>16292.4</v>
      </c>
      <c r="K327" s="106">
        <f t="shared" si="99"/>
        <v>16300</v>
      </c>
    </row>
    <row r="328" spans="1:11" s="8" customFormat="1" ht="17.399999999999999" x14ac:dyDescent="0.35">
      <c r="A328" s="74" t="s">
        <v>95</v>
      </c>
      <c r="B328" s="98">
        <v>11</v>
      </c>
      <c r="C328" s="83" t="s">
        <v>1</v>
      </c>
      <c r="D328" s="207"/>
      <c r="E328" s="208"/>
      <c r="F328" s="208"/>
      <c r="G328" s="209"/>
      <c r="H328" s="93"/>
      <c r="I328" s="76">
        <f t="shared" ref="I328:K331" si="100">SUM(I329)</f>
        <v>2450</v>
      </c>
      <c r="J328" s="76">
        <f t="shared" si="100"/>
        <v>2450</v>
      </c>
      <c r="K328" s="76">
        <f t="shared" si="100"/>
        <v>2450</v>
      </c>
    </row>
    <row r="329" spans="1:11" s="16" customFormat="1" ht="33.6" x14ac:dyDescent="0.35">
      <c r="A329" s="57" t="s">
        <v>189</v>
      </c>
      <c r="B329" s="99" t="s">
        <v>31</v>
      </c>
      <c r="C329" s="86" t="s">
        <v>1</v>
      </c>
      <c r="D329" s="119" t="s">
        <v>35</v>
      </c>
      <c r="E329" s="120" t="s">
        <v>115</v>
      </c>
      <c r="F329" s="120" t="s">
        <v>116</v>
      </c>
      <c r="G329" s="121" t="s">
        <v>117</v>
      </c>
      <c r="H329" s="81"/>
      <c r="I329" s="82">
        <f t="shared" si="100"/>
        <v>2450</v>
      </c>
      <c r="J329" s="82">
        <f t="shared" si="100"/>
        <v>2450</v>
      </c>
      <c r="K329" s="82">
        <f t="shared" si="100"/>
        <v>2450</v>
      </c>
    </row>
    <row r="330" spans="1:11" s="16" customFormat="1" ht="17.399999999999999" x14ac:dyDescent="0.35">
      <c r="A330" s="192" t="s">
        <v>190</v>
      </c>
      <c r="B330" s="99" t="s">
        <v>31</v>
      </c>
      <c r="C330" s="86" t="s">
        <v>1</v>
      </c>
      <c r="D330" s="119" t="s">
        <v>35</v>
      </c>
      <c r="E330" s="120" t="s">
        <v>17</v>
      </c>
      <c r="F330" s="120" t="s">
        <v>116</v>
      </c>
      <c r="G330" s="121" t="s">
        <v>117</v>
      </c>
      <c r="H330" s="81"/>
      <c r="I330" s="82">
        <f t="shared" si="100"/>
        <v>2450</v>
      </c>
      <c r="J330" s="82">
        <f t="shared" si="100"/>
        <v>2450</v>
      </c>
      <c r="K330" s="82">
        <f t="shared" si="100"/>
        <v>2450</v>
      </c>
    </row>
    <row r="331" spans="1:11" s="16" customFormat="1" ht="17.399999999999999" x14ac:dyDescent="0.35">
      <c r="A331" s="64" t="s">
        <v>191</v>
      </c>
      <c r="B331" s="99" t="s">
        <v>31</v>
      </c>
      <c r="C331" s="86" t="s">
        <v>1</v>
      </c>
      <c r="D331" s="119" t="s">
        <v>35</v>
      </c>
      <c r="E331" s="120" t="s">
        <v>17</v>
      </c>
      <c r="F331" s="120" t="s">
        <v>1</v>
      </c>
      <c r="G331" s="121" t="s">
        <v>117</v>
      </c>
      <c r="H331" s="81"/>
      <c r="I331" s="82">
        <f>SUM(I332)</f>
        <v>2450</v>
      </c>
      <c r="J331" s="82">
        <f t="shared" si="100"/>
        <v>2450</v>
      </c>
      <c r="K331" s="82">
        <f t="shared" si="100"/>
        <v>2450</v>
      </c>
    </row>
    <row r="332" spans="1:11" s="14" customFormat="1" ht="31.2" x14ac:dyDescent="0.3">
      <c r="A332" s="68" t="s">
        <v>367</v>
      </c>
      <c r="B332" s="69" t="s">
        <v>31</v>
      </c>
      <c r="C332" s="70" t="s">
        <v>1</v>
      </c>
      <c r="D332" s="70" t="s">
        <v>35</v>
      </c>
      <c r="E332" s="71" t="s">
        <v>17</v>
      </c>
      <c r="F332" s="71" t="s">
        <v>1</v>
      </c>
      <c r="G332" s="72" t="s">
        <v>36</v>
      </c>
      <c r="H332" s="72" t="s">
        <v>55</v>
      </c>
      <c r="I332" s="73">
        <v>2450</v>
      </c>
      <c r="J332" s="73">
        <v>2450</v>
      </c>
      <c r="K332" s="73">
        <v>2450</v>
      </c>
    </row>
    <row r="333" spans="1:11" s="8" customFormat="1" ht="17.399999999999999" x14ac:dyDescent="0.35">
      <c r="A333" s="74" t="s">
        <v>96</v>
      </c>
      <c r="B333" s="98" t="s">
        <v>31</v>
      </c>
      <c r="C333" s="83" t="s">
        <v>5</v>
      </c>
      <c r="D333" s="195"/>
      <c r="E333" s="196"/>
      <c r="F333" s="196"/>
      <c r="G333" s="197"/>
      <c r="H333" s="93"/>
      <c r="I333" s="76">
        <f t="shared" ref="I333:K335" si="101">SUM(I334)</f>
        <v>13842.4</v>
      </c>
      <c r="J333" s="76">
        <f t="shared" si="101"/>
        <v>13842.4</v>
      </c>
      <c r="K333" s="76">
        <f t="shared" si="101"/>
        <v>13850</v>
      </c>
    </row>
    <row r="334" spans="1:11" s="16" customFormat="1" ht="33.6" x14ac:dyDescent="0.35">
      <c r="A334" s="57" t="s">
        <v>189</v>
      </c>
      <c r="B334" s="99" t="s">
        <v>31</v>
      </c>
      <c r="C334" s="86" t="s">
        <v>5</v>
      </c>
      <c r="D334" s="119" t="s">
        <v>35</v>
      </c>
      <c r="E334" s="120" t="s">
        <v>115</v>
      </c>
      <c r="F334" s="120" t="s">
        <v>116</v>
      </c>
      <c r="G334" s="121" t="s">
        <v>117</v>
      </c>
      <c r="H334" s="81"/>
      <c r="I334" s="82">
        <f t="shared" si="101"/>
        <v>13842.4</v>
      </c>
      <c r="J334" s="82">
        <f t="shared" si="101"/>
        <v>13842.4</v>
      </c>
      <c r="K334" s="82">
        <f t="shared" si="101"/>
        <v>13850</v>
      </c>
    </row>
    <row r="335" spans="1:11" s="16" customFormat="1" ht="17.399999999999999" x14ac:dyDescent="0.35">
      <c r="A335" s="192" t="s">
        <v>190</v>
      </c>
      <c r="B335" s="99" t="s">
        <v>31</v>
      </c>
      <c r="C335" s="86" t="s">
        <v>5</v>
      </c>
      <c r="D335" s="119" t="s">
        <v>35</v>
      </c>
      <c r="E335" s="120" t="s">
        <v>17</v>
      </c>
      <c r="F335" s="120" t="s">
        <v>116</v>
      </c>
      <c r="G335" s="121" t="s">
        <v>117</v>
      </c>
      <c r="H335" s="81"/>
      <c r="I335" s="82">
        <f t="shared" si="101"/>
        <v>13842.4</v>
      </c>
      <c r="J335" s="82">
        <f t="shared" si="101"/>
        <v>13842.4</v>
      </c>
      <c r="K335" s="82">
        <f t="shared" si="101"/>
        <v>13850</v>
      </c>
    </row>
    <row r="336" spans="1:11" s="16" customFormat="1" ht="17.399999999999999" x14ac:dyDescent="0.35">
      <c r="A336" s="64" t="s">
        <v>191</v>
      </c>
      <c r="B336" s="99" t="s">
        <v>31</v>
      </c>
      <c r="C336" s="86" t="s">
        <v>5</v>
      </c>
      <c r="D336" s="119" t="s">
        <v>35</v>
      </c>
      <c r="E336" s="120" t="s">
        <v>17</v>
      </c>
      <c r="F336" s="120" t="s">
        <v>1</v>
      </c>
      <c r="G336" s="121" t="s">
        <v>117</v>
      </c>
      <c r="H336" s="81"/>
      <c r="I336" s="82">
        <f>SUM(I337:I338)</f>
        <v>13842.4</v>
      </c>
      <c r="J336" s="82">
        <f t="shared" ref="J336:K336" si="102">SUM(J337:J338)</f>
        <v>13842.4</v>
      </c>
      <c r="K336" s="82">
        <f t="shared" si="102"/>
        <v>13850</v>
      </c>
    </row>
    <row r="337" spans="1:11" s="14" customFormat="1" ht="46.8" x14ac:dyDescent="0.3">
      <c r="A337" s="68" t="s">
        <v>212</v>
      </c>
      <c r="B337" s="69" t="s">
        <v>31</v>
      </c>
      <c r="C337" s="70" t="s">
        <v>5</v>
      </c>
      <c r="D337" s="70" t="s">
        <v>35</v>
      </c>
      <c r="E337" s="71" t="s">
        <v>17</v>
      </c>
      <c r="F337" s="71" t="s">
        <v>1</v>
      </c>
      <c r="G337" s="72" t="s">
        <v>27</v>
      </c>
      <c r="H337" s="72" t="s">
        <v>61</v>
      </c>
      <c r="I337" s="73">
        <v>13842.4</v>
      </c>
      <c r="J337" s="73">
        <v>13842.4</v>
      </c>
      <c r="K337" s="73">
        <v>13850</v>
      </c>
    </row>
    <row r="338" spans="1:11" s="14" customFormat="1" ht="31.2" x14ac:dyDescent="0.3">
      <c r="A338" s="68" t="s">
        <v>289</v>
      </c>
      <c r="B338" s="69" t="s">
        <v>31</v>
      </c>
      <c r="C338" s="70" t="s">
        <v>5</v>
      </c>
      <c r="D338" s="70" t="s">
        <v>35</v>
      </c>
      <c r="E338" s="71" t="s">
        <v>17</v>
      </c>
      <c r="F338" s="71" t="s">
        <v>1</v>
      </c>
      <c r="G338" s="72" t="s">
        <v>27</v>
      </c>
      <c r="H338" s="72" t="s">
        <v>55</v>
      </c>
      <c r="I338" s="73"/>
      <c r="J338" s="73"/>
      <c r="K338" s="73"/>
    </row>
    <row r="339" spans="1:11" s="8" customFormat="1" ht="17.399999999999999" x14ac:dyDescent="0.35">
      <c r="A339" s="74" t="s">
        <v>97</v>
      </c>
      <c r="B339" s="98" t="s">
        <v>31</v>
      </c>
      <c r="C339" s="83" t="s">
        <v>12</v>
      </c>
      <c r="D339" s="195"/>
      <c r="E339" s="196"/>
      <c r="F339" s="196"/>
      <c r="G339" s="197"/>
      <c r="H339" s="93"/>
      <c r="I339" s="76">
        <f>SUM(I340)</f>
        <v>3206</v>
      </c>
      <c r="J339" s="76">
        <f t="shared" ref="J339:K339" si="103">SUM(J340)</f>
        <v>0</v>
      </c>
      <c r="K339" s="76">
        <f t="shared" si="103"/>
        <v>0</v>
      </c>
    </row>
    <row r="340" spans="1:11" s="16" customFormat="1" ht="33.6" x14ac:dyDescent="0.35">
      <c r="A340" s="57" t="s">
        <v>189</v>
      </c>
      <c r="B340" s="99" t="s">
        <v>31</v>
      </c>
      <c r="C340" s="86" t="s">
        <v>12</v>
      </c>
      <c r="D340" s="119" t="s">
        <v>35</v>
      </c>
      <c r="E340" s="120" t="s">
        <v>115</v>
      </c>
      <c r="F340" s="120" t="s">
        <v>116</v>
      </c>
      <c r="G340" s="121" t="s">
        <v>117</v>
      </c>
      <c r="H340" s="81"/>
      <c r="I340" s="82">
        <f t="shared" ref="I340:K341" si="104">SUM(I341)</f>
        <v>3206</v>
      </c>
      <c r="J340" s="82">
        <f t="shared" si="104"/>
        <v>0</v>
      </c>
      <c r="K340" s="82">
        <f t="shared" si="104"/>
        <v>0</v>
      </c>
    </row>
    <row r="341" spans="1:11" s="16" customFormat="1" ht="17.399999999999999" x14ac:dyDescent="0.35">
      <c r="A341" s="192" t="s">
        <v>190</v>
      </c>
      <c r="B341" s="99" t="s">
        <v>31</v>
      </c>
      <c r="C341" s="86" t="s">
        <v>12</v>
      </c>
      <c r="D341" s="119" t="s">
        <v>35</v>
      </c>
      <c r="E341" s="120" t="s">
        <v>17</v>
      </c>
      <c r="F341" s="120" t="s">
        <v>116</v>
      </c>
      <c r="G341" s="121" t="s">
        <v>117</v>
      </c>
      <c r="H341" s="81"/>
      <c r="I341" s="82">
        <f>SUM(I342)</f>
        <v>3206</v>
      </c>
      <c r="J341" s="82">
        <f t="shared" si="104"/>
        <v>0</v>
      </c>
      <c r="K341" s="82">
        <f t="shared" si="104"/>
        <v>0</v>
      </c>
    </row>
    <row r="342" spans="1:11" s="16" customFormat="1" ht="17.399999999999999" x14ac:dyDescent="0.35">
      <c r="A342" s="64" t="s">
        <v>191</v>
      </c>
      <c r="B342" s="99" t="s">
        <v>31</v>
      </c>
      <c r="C342" s="86" t="s">
        <v>12</v>
      </c>
      <c r="D342" s="119" t="s">
        <v>35</v>
      </c>
      <c r="E342" s="120" t="s">
        <v>17</v>
      </c>
      <c r="F342" s="120" t="s">
        <v>1</v>
      </c>
      <c r="G342" s="121" t="s">
        <v>117</v>
      </c>
      <c r="H342" s="81"/>
      <c r="I342" s="82">
        <f>SUM(I343:I343)</f>
        <v>3206</v>
      </c>
      <c r="J342" s="82">
        <f>SUM(J343:J343)</f>
        <v>0</v>
      </c>
      <c r="K342" s="82">
        <f>SUM(K343:K343)</f>
        <v>0</v>
      </c>
    </row>
    <row r="343" spans="1:11" s="14" customFormat="1" ht="31.2" x14ac:dyDescent="0.3">
      <c r="A343" s="68" t="s">
        <v>316</v>
      </c>
      <c r="B343" s="69" t="s">
        <v>31</v>
      </c>
      <c r="C343" s="69" t="s">
        <v>12</v>
      </c>
      <c r="D343" s="71" t="s">
        <v>35</v>
      </c>
      <c r="E343" s="71" t="s">
        <v>17</v>
      </c>
      <c r="F343" s="71" t="s">
        <v>1</v>
      </c>
      <c r="G343" s="72" t="s">
        <v>26</v>
      </c>
      <c r="H343" s="72" t="s">
        <v>59</v>
      </c>
      <c r="I343" s="73">
        <v>3206</v>
      </c>
      <c r="J343" s="73"/>
      <c r="K343" s="73"/>
    </row>
    <row r="344" spans="1:11" s="12" customFormat="1" ht="18" x14ac:dyDescent="0.3">
      <c r="A344" s="44" t="s">
        <v>98</v>
      </c>
      <c r="B344" s="48" t="s">
        <v>35</v>
      </c>
      <c r="C344" s="198"/>
      <c r="D344" s="199"/>
      <c r="E344" s="199"/>
      <c r="F344" s="199"/>
      <c r="G344" s="200"/>
      <c r="H344" s="117"/>
      <c r="I344" s="106">
        <f t="shared" ref="I344:K348" si="105">SUM(I345)</f>
        <v>12400</v>
      </c>
      <c r="J344" s="106">
        <f t="shared" si="105"/>
        <v>13000</v>
      </c>
      <c r="K344" s="106">
        <f t="shared" si="105"/>
        <v>13000</v>
      </c>
    </row>
    <row r="345" spans="1:11" s="8" customFormat="1" ht="17.399999999999999" x14ac:dyDescent="0.35">
      <c r="A345" s="74" t="s">
        <v>99</v>
      </c>
      <c r="B345" s="98" t="s">
        <v>35</v>
      </c>
      <c r="C345" s="83" t="s">
        <v>1</v>
      </c>
      <c r="D345" s="201"/>
      <c r="E345" s="202"/>
      <c r="F345" s="202"/>
      <c r="G345" s="203"/>
      <c r="H345" s="93"/>
      <c r="I345" s="76">
        <f t="shared" si="105"/>
        <v>12400</v>
      </c>
      <c r="J345" s="76">
        <f t="shared" si="105"/>
        <v>13000</v>
      </c>
      <c r="K345" s="76">
        <f t="shared" si="105"/>
        <v>13000</v>
      </c>
    </row>
    <row r="346" spans="1:11" s="16" customFormat="1" ht="67.2" x14ac:dyDescent="0.35">
      <c r="A346" s="57" t="s">
        <v>120</v>
      </c>
      <c r="B346" s="99" t="s">
        <v>35</v>
      </c>
      <c r="C346" s="86" t="s">
        <v>1</v>
      </c>
      <c r="D346" s="94" t="s">
        <v>38</v>
      </c>
      <c r="E346" s="95" t="s">
        <v>115</v>
      </c>
      <c r="F346" s="95" t="s">
        <v>116</v>
      </c>
      <c r="G346" s="96" t="s">
        <v>117</v>
      </c>
      <c r="H346" s="81"/>
      <c r="I346" s="82">
        <f t="shared" si="105"/>
        <v>12400</v>
      </c>
      <c r="J346" s="82">
        <f t="shared" si="105"/>
        <v>13000</v>
      </c>
      <c r="K346" s="82">
        <f t="shared" si="105"/>
        <v>13000</v>
      </c>
    </row>
    <row r="347" spans="1:11" s="16" customFormat="1" ht="17.399999999999999" x14ac:dyDescent="0.35">
      <c r="A347" s="57" t="s">
        <v>123</v>
      </c>
      <c r="B347" s="99" t="s">
        <v>35</v>
      </c>
      <c r="C347" s="86" t="s">
        <v>1</v>
      </c>
      <c r="D347" s="94" t="s">
        <v>38</v>
      </c>
      <c r="E347" s="95" t="s">
        <v>17</v>
      </c>
      <c r="F347" s="95" t="s">
        <v>116</v>
      </c>
      <c r="G347" s="96" t="s">
        <v>117</v>
      </c>
      <c r="H347" s="81"/>
      <c r="I347" s="82">
        <f t="shared" si="105"/>
        <v>12400</v>
      </c>
      <c r="J347" s="82">
        <f t="shared" si="105"/>
        <v>13000</v>
      </c>
      <c r="K347" s="82">
        <f t="shared" si="105"/>
        <v>13000</v>
      </c>
    </row>
    <row r="348" spans="1:11" s="16" customFormat="1" ht="17.399999999999999" x14ac:dyDescent="0.35">
      <c r="A348" s="64" t="s">
        <v>192</v>
      </c>
      <c r="B348" s="99" t="s">
        <v>35</v>
      </c>
      <c r="C348" s="86" t="s">
        <v>1</v>
      </c>
      <c r="D348" s="94" t="s">
        <v>38</v>
      </c>
      <c r="E348" s="95" t="s">
        <v>17</v>
      </c>
      <c r="F348" s="95" t="s">
        <v>12</v>
      </c>
      <c r="G348" s="96" t="s">
        <v>117</v>
      </c>
      <c r="H348" s="81"/>
      <c r="I348" s="82">
        <f>SUM(I349)</f>
        <v>12400</v>
      </c>
      <c r="J348" s="82">
        <f t="shared" si="105"/>
        <v>13000</v>
      </c>
      <c r="K348" s="82">
        <f t="shared" si="105"/>
        <v>13000</v>
      </c>
    </row>
    <row r="349" spans="1:11" s="14" customFormat="1" ht="31.2" x14ac:dyDescent="0.3">
      <c r="A349" s="68" t="s">
        <v>213</v>
      </c>
      <c r="B349" s="69" t="s">
        <v>35</v>
      </c>
      <c r="C349" s="70" t="s">
        <v>1</v>
      </c>
      <c r="D349" s="70" t="s">
        <v>38</v>
      </c>
      <c r="E349" s="71" t="s">
        <v>17</v>
      </c>
      <c r="F349" s="71" t="s">
        <v>12</v>
      </c>
      <c r="G349" s="72" t="s">
        <v>40</v>
      </c>
      <c r="H349" s="72" t="s">
        <v>63</v>
      </c>
      <c r="I349" s="73">
        <v>12400</v>
      </c>
      <c r="J349" s="73">
        <v>13000</v>
      </c>
      <c r="K349" s="73">
        <v>13000</v>
      </c>
    </row>
    <row r="350" spans="1:11" s="12" customFormat="1" ht="18" x14ac:dyDescent="0.3">
      <c r="A350" s="44" t="s">
        <v>100</v>
      </c>
      <c r="B350" s="193" t="s">
        <v>37</v>
      </c>
      <c r="C350" s="204"/>
      <c r="D350" s="205"/>
      <c r="E350" s="205"/>
      <c r="F350" s="205"/>
      <c r="G350" s="206"/>
      <c r="H350" s="117"/>
      <c r="I350" s="106">
        <f>SUM(I351+I357+I362)</f>
        <v>100133.5</v>
      </c>
      <c r="J350" s="106">
        <f t="shared" ref="J350:K350" si="106">SUM(J351+J357+J362)</f>
        <v>83675</v>
      </c>
      <c r="K350" s="106">
        <f t="shared" si="106"/>
        <v>91532</v>
      </c>
    </row>
    <row r="351" spans="1:11" s="8" customFormat="1" ht="34.200000000000003" x14ac:dyDescent="0.35">
      <c r="A351" s="100" t="s">
        <v>101</v>
      </c>
      <c r="B351" s="155" t="s">
        <v>37</v>
      </c>
      <c r="C351" s="75" t="s">
        <v>1</v>
      </c>
      <c r="D351" s="201"/>
      <c r="E351" s="202"/>
      <c r="F351" s="202"/>
      <c r="G351" s="203"/>
      <c r="H351" s="93"/>
      <c r="I351" s="76">
        <f t="shared" ref="I351:K353" si="107">SUM(I352)</f>
        <v>38819</v>
      </c>
      <c r="J351" s="76">
        <f t="shared" si="107"/>
        <v>38305</v>
      </c>
      <c r="K351" s="76">
        <f t="shared" si="107"/>
        <v>39798</v>
      </c>
    </row>
    <row r="352" spans="1:11" s="16" customFormat="1" ht="67.2" x14ac:dyDescent="0.35">
      <c r="A352" s="57" t="s">
        <v>120</v>
      </c>
      <c r="B352" s="81" t="s">
        <v>37</v>
      </c>
      <c r="C352" s="79" t="s">
        <v>1</v>
      </c>
      <c r="D352" s="94" t="s">
        <v>38</v>
      </c>
      <c r="E352" s="95" t="s">
        <v>115</v>
      </c>
      <c r="F352" s="95" t="s">
        <v>116</v>
      </c>
      <c r="G352" s="96" t="s">
        <v>117</v>
      </c>
      <c r="H352" s="81"/>
      <c r="I352" s="82">
        <f t="shared" si="107"/>
        <v>38819</v>
      </c>
      <c r="J352" s="82">
        <f t="shared" si="107"/>
        <v>38305</v>
      </c>
      <c r="K352" s="82">
        <f t="shared" si="107"/>
        <v>39798</v>
      </c>
    </row>
    <row r="353" spans="1:11" s="16" customFormat="1" ht="50.4" x14ac:dyDescent="0.35">
      <c r="A353" s="57" t="s">
        <v>193</v>
      </c>
      <c r="B353" s="81" t="s">
        <v>37</v>
      </c>
      <c r="C353" s="79" t="s">
        <v>1</v>
      </c>
      <c r="D353" s="94" t="s">
        <v>38</v>
      </c>
      <c r="E353" s="95" t="s">
        <v>28</v>
      </c>
      <c r="F353" s="95" t="s">
        <v>116</v>
      </c>
      <c r="G353" s="96" t="s">
        <v>117</v>
      </c>
      <c r="H353" s="81"/>
      <c r="I353" s="82">
        <f>SUM(I354)</f>
        <v>38819</v>
      </c>
      <c r="J353" s="82">
        <f t="shared" si="107"/>
        <v>38305</v>
      </c>
      <c r="K353" s="82">
        <f t="shared" si="107"/>
        <v>39798</v>
      </c>
    </row>
    <row r="354" spans="1:11" s="16" customFormat="1" ht="33.6" x14ac:dyDescent="0.35">
      <c r="A354" s="64" t="s">
        <v>194</v>
      </c>
      <c r="B354" s="81" t="s">
        <v>37</v>
      </c>
      <c r="C354" s="79" t="s">
        <v>1</v>
      </c>
      <c r="D354" s="94" t="s">
        <v>38</v>
      </c>
      <c r="E354" s="95" t="s">
        <v>28</v>
      </c>
      <c r="F354" s="95" t="s">
        <v>5</v>
      </c>
      <c r="G354" s="96" t="s">
        <v>117</v>
      </c>
      <c r="H354" s="81"/>
      <c r="I354" s="82">
        <f>SUM(I355:I356)</f>
        <v>38819</v>
      </c>
      <c r="J354" s="82">
        <f t="shared" ref="J354:K354" si="108">SUM(J355:J356)</f>
        <v>38305</v>
      </c>
      <c r="K354" s="82">
        <f t="shared" si="108"/>
        <v>39798</v>
      </c>
    </row>
    <row r="355" spans="1:11" s="14" customFormat="1" ht="46.8" x14ac:dyDescent="0.3">
      <c r="A355" s="68" t="s">
        <v>362</v>
      </c>
      <c r="B355" s="69" t="s">
        <v>37</v>
      </c>
      <c r="C355" s="70" t="s">
        <v>1</v>
      </c>
      <c r="D355" s="70" t="s">
        <v>38</v>
      </c>
      <c r="E355" s="71" t="s">
        <v>28</v>
      </c>
      <c r="F355" s="71" t="s">
        <v>5</v>
      </c>
      <c r="G355" s="72" t="s">
        <v>111</v>
      </c>
      <c r="H355" s="72" t="s">
        <v>62</v>
      </c>
      <c r="I355" s="73">
        <v>14819</v>
      </c>
      <c r="J355" s="73">
        <v>12305</v>
      </c>
      <c r="K355" s="73">
        <v>12798</v>
      </c>
    </row>
    <row r="356" spans="1:11" s="14" customFormat="1" ht="31.2" x14ac:dyDescent="0.3">
      <c r="A356" s="68" t="s">
        <v>363</v>
      </c>
      <c r="B356" s="69" t="s">
        <v>37</v>
      </c>
      <c r="C356" s="70" t="s">
        <v>1</v>
      </c>
      <c r="D356" s="70" t="s">
        <v>38</v>
      </c>
      <c r="E356" s="71" t="s">
        <v>28</v>
      </c>
      <c r="F356" s="71" t="s">
        <v>5</v>
      </c>
      <c r="G356" s="72" t="s">
        <v>41</v>
      </c>
      <c r="H356" s="72" t="s">
        <v>62</v>
      </c>
      <c r="I356" s="73">
        <v>24000</v>
      </c>
      <c r="J356" s="73">
        <v>26000</v>
      </c>
      <c r="K356" s="73">
        <v>27000</v>
      </c>
    </row>
    <row r="357" spans="1:11" s="8" customFormat="1" ht="17.399999999999999" x14ac:dyDescent="0.35">
      <c r="A357" s="100" t="s">
        <v>102</v>
      </c>
      <c r="B357" s="155" t="s">
        <v>37</v>
      </c>
      <c r="C357" s="75" t="s">
        <v>5</v>
      </c>
      <c r="D357" s="195"/>
      <c r="E357" s="196"/>
      <c r="F357" s="196"/>
      <c r="G357" s="197"/>
      <c r="H357" s="93"/>
      <c r="I357" s="76">
        <f t="shared" ref="I357:K360" si="109">SUM(I358)</f>
        <v>0</v>
      </c>
      <c r="J357" s="76">
        <f t="shared" si="109"/>
        <v>0</v>
      </c>
      <c r="K357" s="76">
        <f t="shared" si="109"/>
        <v>0</v>
      </c>
    </row>
    <row r="358" spans="1:11" s="16" customFormat="1" ht="67.2" x14ac:dyDescent="0.35">
      <c r="A358" s="57" t="s">
        <v>120</v>
      </c>
      <c r="B358" s="81" t="s">
        <v>37</v>
      </c>
      <c r="C358" s="79" t="s">
        <v>5</v>
      </c>
      <c r="D358" s="79" t="s">
        <v>38</v>
      </c>
      <c r="E358" s="80" t="s">
        <v>115</v>
      </c>
      <c r="F358" s="80" t="s">
        <v>116</v>
      </c>
      <c r="G358" s="81" t="s">
        <v>117</v>
      </c>
      <c r="H358" s="81"/>
      <c r="I358" s="82">
        <f t="shared" si="109"/>
        <v>0</v>
      </c>
      <c r="J358" s="82">
        <f t="shared" si="109"/>
        <v>0</v>
      </c>
      <c r="K358" s="82">
        <f t="shared" si="109"/>
        <v>0</v>
      </c>
    </row>
    <row r="359" spans="1:11" s="16" customFormat="1" ht="50.4" x14ac:dyDescent="0.35">
      <c r="A359" s="57" t="s">
        <v>193</v>
      </c>
      <c r="B359" s="81" t="s">
        <v>37</v>
      </c>
      <c r="C359" s="79" t="s">
        <v>5</v>
      </c>
      <c r="D359" s="79" t="s">
        <v>38</v>
      </c>
      <c r="E359" s="80" t="s">
        <v>28</v>
      </c>
      <c r="F359" s="80" t="s">
        <v>116</v>
      </c>
      <c r="G359" s="81" t="s">
        <v>117</v>
      </c>
      <c r="H359" s="81"/>
      <c r="I359" s="82">
        <f t="shared" si="109"/>
        <v>0</v>
      </c>
      <c r="J359" s="82">
        <f t="shared" si="109"/>
        <v>0</v>
      </c>
      <c r="K359" s="82">
        <f t="shared" si="109"/>
        <v>0</v>
      </c>
    </row>
    <row r="360" spans="1:11" s="16" customFormat="1" ht="50.4" x14ac:dyDescent="0.35">
      <c r="A360" s="64" t="s">
        <v>195</v>
      </c>
      <c r="B360" s="81" t="s">
        <v>37</v>
      </c>
      <c r="C360" s="79" t="s">
        <v>5</v>
      </c>
      <c r="D360" s="79" t="s">
        <v>38</v>
      </c>
      <c r="E360" s="80" t="s">
        <v>28</v>
      </c>
      <c r="F360" s="80" t="s">
        <v>2</v>
      </c>
      <c r="G360" s="81" t="s">
        <v>117</v>
      </c>
      <c r="H360" s="81"/>
      <c r="I360" s="82">
        <f>SUM(I361)</f>
        <v>0</v>
      </c>
      <c r="J360" s="82">
        <f t="shared" si="109"/>
        <v>0</v>
      </c>
      <c r="K360" s="82">
        <f t="shared" si="109"/>
        <v>0</v>
      </c>
    </row>
    <row r="361" spans="1:11" s="14" customFormat="1" ht="46.8" x14ac:dyDescent="0.3">
      <c r="A361" s="68" t="s">
        <v>364</v>
      </c>
      <c r="B361" s="69" t="s">
        <v>37</v>
      </c>
      <c r="C361" s="70" t="s">
        <v>5</v>
      </c>
      <c r="D361" s="70" t="s">
        <v>38</v>
      </c>
      <c r="E361" s="71" t="s">
        <v>28</v>
      </c>
      <c r="F361" s="71" t="s">
        <v>2</v>
      </c>
      <c r="G361" s="72" t="s">
        <v>42</v>
      </c>
      <c r="H361" s="72" t="s">
        <v>62</v>
      </c>
      <c r="I361" s="73"/>
      <c r="J361" s="73"/>
      <c r="K361" s="73"/>
    </row>
    <row r="362" spans="1:11" s="8" customFormat="1" ht="17.399999999999999" x14ac:dyDescent="0.35">
      <c r="A362" s="100" t="s">
        <v>196</v>
      </c>
      <c r="B362" s="155" t="s">
        <v>37</v>
      </c>
      <c r="C362" s="75" t="s">
        <v>2</v>
      </c>
      <c r="D362" s="195"/>
      <c r="E362" s="196"/>
      <c r="F362" s="196"/>
      <c r="G362" s="197"/>
      <c r="H362" s="93"/>
      <c r="I362" s="76">
        <f>SUM(I363)</f>
        <v>61314.5</v>
      </c>
      <c r="J362" s="76">
        <f t="shared" ref="J362:K362" si="110">SUM(J363)</f>
        <v>45370</v>
      </c>
      <c r="K362" s="76">
        <f t="shared" si="110"/>
        <v>51734</v>
      </c>
    </row>
    <row r="363" spans="1:11" s="16" customFormat="1" ht="67.2" x14ac:dyDescent="0.35">
      <c r="A363" s="57" t="s">
        <v>120</v>
      </c>
      <c r="B363" s="81" t="s">
        <v>37</v>
      </c>
      <c r="C363" s="79" t="s">
        <v>2</v>
      </c>
      <c r="D363" s="79" t="s">
        <v>38</v>
      </c>
      <c r="E363" s="80" t="s">
        <v>115</v>
      </c>
      <c r="F363" s="80" t="s">
        <v>116</v>
      </c>
      <c r="G363" s="81" t="s">
        <v>117</v>
      </c>
      <c r="H363" s="81"/>
      <c r="I363" s="82">
        <f t="shared" ref="I363:K365" si="111">SUM(I364)</f>
        <v>61314.5</v>
      </c>
      <c r="J363" s="82">
        <f t="shared" si="111"/>
        <v>45370</v>
      </c>
      <c r="K363" s="82">
        <f t="shared" si="111"/>
        <v>51734</v>
      </c>
    </row>
    <row r="364" spans="1:11" s="16" customFormat="1" ht="50.4" x14ac:dyDescent="0.35">
      <c r="A364" s="57" t="s">
        <v>193</v>
      </c>
      <c r="B364" s="81" t="s">
        <v>37</v>
      </c>
      <c r="C364" s="79" t="s">
        <v>2</v>
      </c>
      <c r="D364" s="79" t="s">
        <v>38</v>
      </c>
      <c r="E364" s="80" t="s">
        <v>28</v>
      </c>
      <c r="F364" s="80" t="s">
        <v>116</v>
      </c>
      <c r="G364" s="81" t="s">
        <v>117</v>
      </c>
      <c r="H364" s="81"/>
      <c r="I364" s="82">
        <f>SUM(I365+I367)</f>
        <v>61314.5</v>
      </c>
      <c r="J364" s="82">
        <f t="shared" ref="J364:K364" si="112">SUM(J365+J367)</f>
        <v>45370</v>
      </c>
      <c r="K364" s="82">
        <f t="shared" si="112"/>
        <v>51734</v>
      </c>
    </row>
    <row r="365" spans="1:11" s="16" customFormat="1" ht="33.6" x14ac:dyDescent="0.35">
      <c r="A365" s="64" t="s">
        <v>198</v>
      </c>
      <c r="B365" s="81" t="s">
        <v>37</v>
      </c>
      <c r="C365" s="79" t="s">
        <v>2</v>
      </c>
      <c r="D365" s="79" t="s">
        <v>38</v>
      </c>
      <c r="E365" s="80" t="s">
        <v>28</v>
      </c>
      <c r="F365" s="80" t="s">
        <v>7</v>
      </c>
      <c r="G365" s="81" t="s">
        <v>117</v>
      </c>
      <c r="H365" s="81"/>
      <c r="I365" s="82">
        <f>SUM(I366)</f>
        <v>270</v>
      </c>
      <c r="J365" s="82">
        <f t="shared" si="111"/>
        <v>270</v>
      </c>
      <c r="K365" s="82">
        <f t="shared" si="111"/>
        <v>270</v>
      </c>
    </row>
    <row r="366" spans="1:11" s="14" customFormat="1" ht="78" x14ac:dyDescent="0.3">
      <c r="A366" s="147" t="s">
        <v>365</v>
      </c>
      <c r="B366" s="69" t="s">
        <v>37</v>
      </c>
      <c r="C366" s="70" t="s">
        <v>2</v>
      </c>
      <c r="D366" s="70" t="s">
        <v>38</v>
      </c>
      <c r="E366" s="71" t="s">
        <v>28</v>
      </c>
      <c r="F366" s="71" t="s">
        <v>7</v>
      </c>
      <c r="G366" s="72" t="s">
        <v>197</v>
      </c>
      <c r="H366" s="72" t="s">
        <v>62</v>
      </c>
      <c r="I366" s="73">
        <v>270</v>
      </c>
      <c r="J366" s="73">
        <v>270</v>
      </c>
      <c r="K366" s="73">
        <v>270</v>
      </c>
    </row>
    <row r="367" spans="1:11" s="16" customFormat="1" ht="67.2" x14ac:dyDescent="0.35">
      <c r="A367" s="64" t="s">
        <v>278</v>
      </c>
      <c r="B367" s="81" t="s">
        <v>37</v>
      </c>
      <c r="C367" s="79" t="s">
        <v>2</v>
      </c>
      <c r="D367" s="79" t="s">
        <v>38</v>
      </c>
      <c r="E367" s="80" t="s">
        <v>28</v>
      </c>
      <c r="F367" s="80" t="s">
        <v>12</v>
      </c>
      <c r="G367" s="81" t="s">
        <v>117</v>
      </c>
      <c r="H367" s="81"/>
      <c r="I367" s="82">
        <f>SUM(I368)</f>
        <v>61044.5</v>
      </c>
      <c r="J367" s="82">
        <f t="shared" ref="J367:K367" si="113">SUM(J368)</f>
        <v>45100</v>
      </c>
      <c r="K367" s="82">
        <f t="shared" si="113"/>
        <v>51464</v>
      </c>
    </row>
    <row r="368" spans="1:11" s="14" customFormat="1" ht="15.6" x14ac:dyDescent="0.3">
      <c r="A368" s="169" t="s">
        <v>279</v>
      </c>
      <c r="B368" s="184" t="s">
        <v>37</v>
      </c>
      <c r="C368" s="185" t="s">
        <v>2</v>
      </c>
      <c r="D368" s="185" t="s">
        <v>38</v>
      </c>
      <c r="E368" s="194" t="s">
        <v>28</v>
      </c>
      <c r="F368" s="194" t="s">
        <v>12</v>
      </c>
      <c r="G368" s="186" t="s">
        <v>280</v>
      </c>
      <c r="H368" s="186" t="s">
        <v>62</v>
      </c>
      <c r="I368" s="160">
        <v>61044.5</v>
      </c>
      <c r="J368" s="160">
        <v>45100</v>
      </c>
      <c r="K368" s="160">
        <v>51464</v>
      </c>
    </row>
  </sheetData>
  <mergeCells count="44">
    <mergeCell ref="C274:G274"/>
    <mergeCell ref="D275:G275"/>
    <mergeCell ref="D280:G280"/>
    <mergeCell ref="D305:G305"/>
    <mergeCell ref="D142:G142"/>
    <mergeCell ref="D162:G162"/>
    <mergeCell ref="D269:G269"/>
    <mergeCell ref="D201:G201"/>
    <mergeCell ref="D213:G213"/>
    <mergeCell ref="C232:G232"/>
    <mergeCell ref="D233:G233"/>
    <mergeCell ref="C268:G268"/>
    <mergeCell ref="D263:G263"/>
    <mergeCell ref="D97:G97"/>
    <mergeCell ref="D86:G86"/>
    <mergeCell ref="C96:G96"/>
    <mergeCell ref="C141:G141"/>
    <mergeCell ref="C135:G135"/>
    <mergeCell ref="D136:G136"/>
    <mergeCell ref="D112:G112"/>
    <mergeCell ref="D118:G118"/>
    <mergeCell ref="D20:G20"/>
    <mergeCell ref="D38:G38"/>
    <mergeCell ref="D50:G50"/>
    <mergeCell ref="D55:G55"/>
    <mergeCell ref="D81:G81"/>
    <mergeCell ref="C80:G80"/>
    <mergeCell ref="D34:G34"/>
    <mergeCell ref="D5:G5"/>
    <mergeCell ref="D4:G4"/>
    <mergeCell ref="D13:G13"/>
    <mergeCell ref="A1:K1"/>
    <mergeCell ref="A2:K2"/>
    <mergeCell ref="D322:G322"/>
    <mergeCell ref="C327:G327"/>
    <mergeCell ref="D328:G328"/>
    <mergeCell ref="D333:G333"/>
    <mergeCell ref="D339:G339"/>
    <mergeCell ref="D362:G362"/>
    <mergeCell ref="C344:G344"/>
    <mergeCell ref="D345:G345"/>
    <mergeCell ref="C350:G350"/>
    <mergeCell ref="D351:G351"/>
    <mergeCell ref="D357:G357"/>
  </mergeCells>
  <pageMargins left="0.23622047244094491" right="0.23622047244094491" top="0.74803149606299213" bottom="0.74803149606299213" header="0.31496062992125984" footer="0.31496062992125984"/>
  <pageSetup paperSize="9" scale="4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2018-11-06T05:55:54Z</cp:lastPrinted>
  <dcterms:created xsi:type="dcterms:W3CDTF">2015-10-05T11:25:45Z</dcterms:created>
  <dcterms:modified xsi:type="dcterms:W3CDTF">2018-11-07T13:38:33Z</dcterms:modified>
</cp:coreProperties>
</file>