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5" windowWidth="9375" windowHeight="7365"/>
  </bookViews>
  <sheets>
    <sheet name="программы" sheetId="1" r:id="rId1"/>
    <sheet name="Лист3" sheetId="3" r:id="rId2"/>
  </sheets>
  <definedNames>
    <definedName name="_xlnm.Print_Titles" localSheetId="0">программы!$4:$4</definedName>
    <definedName name="_xlnm.Print_Area" localSheetId="0">программы!$A$1:$L$424</definedName>
  </definedNames>
  <calcPr calcId="125725"/>
</workbook>
</file>

<file path=xl/calcChain.xml><?xml version="1.0" encoding="utf-8"?>
<calcChain xmlns="http://schemas.openxmlformats.org/spreadsheetml/2006/main">
  <c r="L60" i="1"/>
  <c r="K60"/>
  <c r="J60"/>
  <c r="L96"/>
  <c r="K96"/>
  <c r="J96"/>
  <c r="L251" l="1"/>
  <c r="L250" s="1"/>
  <c r="L249" s="1"/>
  <c r="K251"/>
  <c r="J251"/>
  <c r="J250" s="1"/>
  <c r="J249" s="1"/>
  <c r="K250"/>
  <c r="K249" s="1"/>
  <c r="L37"/>
  <c r="L36" s="1"/>
  <c r="L35" s="1"/>
  <c r="K37"/>
  <c r="K36" s="1"/>
  <c r="K35" s="1"/>
  <c r="J37"/>
  <c r="J36" s="1"/>
  <c r="J35" s="1"/>
  <c r="L361" l="1"/>
  <c r="L360" s="1"/>
  <c r="K361"/>
  <c r="K360" s="1"/>
  <c r="J361"/>
  <c r="J360" s="1"/>
  <c r="L85" l="1"/>
  <c r="L84" s="1"/>
  <c r="K85"/>
  <c r="K84" s="1"/>
  <c r="J85"/>
  <c r="J84" s="1"/>
  <c r="L210" l="1"/>
  <c r="K210"/>
  <c r="K209" s="1"/>
  <c r="K208" s="1"/>
  <c r="K207" s="1"/>
  <c r="K206" s="1"/>
  <c r="J210"/>
  <c r="L162"/>
  <c r="K162"/>
  <c r="L161"/>
  <c r="K161"/>
  <c r="L160"/>
  <c r="K160"/>
  <c r="L159"/>
  <c r="K159"/>
  <c r="L132"/>
  <c r="L131" s="1"/>
  <c r="L130" s="1"/>
  <c r="L129" s="1"/>
  <c r="K132"/>
  <c r="J132"/>
  <c r="L419"/>
  <c r="K419"/>
  <c r="L418"/>
  <c r="K418"/>
  <c r="L417"/>
  <c r="K417"/>
  <c r="L416"/>
  <c r="K416"/>
  <c r="L414"/>
  <c r="K414"/>
  <c r="L413"/>
  <c r="K413"/>
  <c r="L412"/>
  <c r="K412"/>
  <c r="L411"/>
  <c r="K411"/>
  <c r="L410"/>
  <c r="K410"/>
  <c r="L409"/>
  <c r="K409"/>
  <c r="L404"/>
  <c r="K404"/>
  <c r="K403" s="1"/>
  <c r="K402" s="1"/>
  <c r="K401" s="1"/>
  <c r="K400" s="1"/>
  <c r="K399" s="1"/>
  <c r="L403"/>
  <c r="L402"/>
  <c r="L401" s="1"/>
  <c r="L400" s="1"/>
  <c r="L399" s="1"/>
  <c r="L396"/>
  <c r="K396"/>
  <c r="L395"/>
  <c r="L394" s="1"/>
  <c r="L393" s="1"/>
  <c r="L392" s="1"/>
  <c r="L391" s="1"/>
  <c r="K395"/>
  <c r="K394" s="1"/>
  <c r="K393" s="1"/>
  <c r="K392" s="1"/>
  <c r="K391" s="1"/>
  <c r="L388"/>
  <c r="K388"/>
  <c r="L387"/>
  <c r="K387"/>
  <c r="L386"/>
  <c r="K386"/>
  <c r="L385"/>
  <c r="K385"/>
  <c r="L384"/>
  <c r="K384"/>
  <c r="L383"/>
  <c r="K383"/>
  <c r="L380"/>
  <c r="K380"/>
  <c r="L379"/>
  <c r="K379"/>
  <c r="L378"/>
  <c r="K378"/>
  <c r="L377"/>
  <c r="K377"/>
  <c r="L376"/>
  <c r="L375" s="1"/>
  <c r="K376"/>
  <c r="K375" s="1"/>
  <c r="L373"/>
  <c r="K373"/>
  <c r="L371"/>
  <c r="K371"/>
  <c r="L369"/>
  <c r="K369"/>
  <c r="L367"/>
  <c r="L366" s="1"/>
  <c r="K367"/>
  <c r="L365"/>
  <c r="L364" s="1"/>
  <c r="L363" s="1"/>
  <c r="L356"/>
  <c r="K356"/>
  <c r="L353"/>
  <c r="K353"/>
  <c r="L352"/>
  <c r="K352"/>
  <c r="L351"/>
  <c r="K351"/>
  <c r="L350"/>
  <c r="K350"/>
  <c r="L348"/>
  <c r="K348"/>
  <c r="L347"/>
  <c r="K347"/>
  <c r="L342"/>
  <c r="L341" s="1"/>
  <c r="L340" s="1"/>
  <c r="L339" s="1"/>
  <c r="K342"/>
  <c r="K341" s="1"/>
  <c r="K340" s="1"/>
  <c r="K339" s="1"/>
  <c r="L337"/>
  <c r="K337"/>
  <c r="L335"/>
  <c r="K335"/>
  <c r="L332"/>
  <c r="L331" s="1"/>
  <c r="L330" s="1"/>
  <c r="L329" s="1"/>
  <c r="K332"/>
  <c r="K331" s="1"/>
  <c r="K330" s="1"/>
  <c r="K329" s="1"/>
  <c r="L327"/>
  <c r="K327"/>
  <c r="L326"/>
  <c r="K326"/>
  <c r="L325"/>
  <c r="K325"/>
  <c r="L317"/>
  <c r="L316" s="1"/>
  <c r="L315" s="1"/>
  <c r="L314" s="1"/>
  <c r="K317"/>
  <c r="K316"/>
  <c r="K315" s="1"/>
  <c r="K314" s="1"/>
  <c r="L308"/>
  <c r="K308"/>
  <c r="L307"/>
  <c r="K307"/>
  <c r="L306"/>
  <c r="K306"/>
  <c r="L305"/>
  <c r="K305"/>
  <c r="L302"/>
  <c r="K302"/>
  <c r="L301"/>
  <c r="K301"/>
  <c r="L300"/>
  <c r="L299" s="1"/>
  <c r="L298" s="1"/>
  <c r="K300"/>
  <c r="K299" s="1"/>
  <c r="K298" s="1"/>
  <c r="L294"/>
  <c r="L293"/>
  <c r="L292" s="1"/>
  <c r="L291" s="1"/>
  <c r="K294"/>
  <c r="K293"/>
  <c r="K292" s="1"/>
  <c r="K291" s="1"/>
  <c r="L286"/>
  <c r="K286"/>
  <c r="L285"/>
  <c r="L284" s="1"/>
  <c r="L283" s="1"/>
  <c r="K285"/>
  <c r="K284" s="1"/>
  <c r="K283" s="1"/>
  <c r="K282" s="1"/>
  <c r="K281" s="1"/>
  <c r="L279"/>
  <c r="K279"/>
  <c r="L278"/>
  <c r="L277" s="1"/>
  <c r="L276" s="1"/>
  <c r="L275" s="1"/>
  <c r="L274" s="1"/>
  <c r="K278"/>
  <c r="K277" s="1"/>
  <c r="K276" s="1"/>
  <c r="K275" s="1"/>
  <c r="K274" s="1"/>
  <c r="L272"/>
  <c r="K272"/>
  <c r="K271" s="1"/>
  <c r="K270" s="1"/>
  <c r="K269" s="1"/>
  <c r="K268" s="1"/>
  <c r="K267" s="1"/>
  <c r="L271"/>
  <c r="L270"/>
  <c r="L269" s="1"/>
  <c r="L268" s="1"/>
  <c r="L267" s="1"/>
  <c r="L265"/>
  <c r="K265"/>
  <c r="L264"/>
  <c r="K264"/>
  <c r="L263"/>
  <c r="L262" s="1"/>
  <c r="L261" s="1"/>
  <c r="L260" s="1"/>
  <c r="K263"/>
  <c r="K262" s="1"/>
  <c r="K261" s="1"/>
  <c r="K260" s="1"/>
  <c r="L258"/>
  <c r="L257" s="1"/>
  <c r="L256" s="1"/>
  <c r="K258"/>
  <c r="K257" s="1"/>
  <c r="K256" s="1"/>
  <c r="L247"/>
  <c r="K247"/>
  <c r="K246" s="1"/>
  <c r="K245" s="1"/>
  <c r="K244" s="1"/>
  <c r="L246"/>
  <c r="L245" s="1"/>
  <c r="L244" s="1"/>
  <c r="L242"/>
  <c r="L241" s="1"/>
  <c r="L240" s="1"/>
  <c r="K242"/>
  <c r="K241" s="1"/>
  <c r="K240" s="1"/>
  <c r="L239"/>
  <c r="K239"/>
  <c r="L236"/>
  <c r="K236"/>
  <c r="L235"/>
  <c r="L234" s="1"/>
  <c r="K235"/>
  <c r="K234"/>
  <c r="L233"/>
  <c r="K233"/>
  <c r="L230"/>
  <c r="K230"/>
  <c r="K229" s="1"/>
  <c r="K228" s="1"/>
  <c r="K227" s="1"/>
  <c r="K226" s="1"/>
  <c r="L229"/>
  <c r="L228"/>
  <c r="L227" s="1"/>
  <c r="L226" s="1"/>
  <c r="L222"/>
  <c r="L221" s="1"/>
  <c r="L220" s="1"/>
  <c r="K222"/>
  <c r="K221" s="1"/>
  <c r="K220" s="1"/>
  <c r="L216"/>
  <c r="K216"/>
  <c r="K215" s="1"/>
  <c r="K214" s="1"/>
  <c r="L215"/>
  <c r="L214" s="1"/>
  <c r="L209"/>
  <c r="L208" s="1"/>
  <c r="L207" s="1"/>
  <c r="L206" s="1"/>
  <c r="L204"/>
  <c r="L203" s="1"/>
  <c r="L202" s="1"/>
  <c r="L201" s="1"/>
  <c r="K204"/>
  <c r="K203" s="1"/>
  <c r="K202" s="1"/>
  <c r="K201" s="1"/>
  <c r="L198"/>
  <c r="L197" s="1"/>
  <c r="L196" s="1"/>
  <c r="L195" s="1"/>
  <c r="L194" s="1"/>
  <c r="K198"/>
  <c r="K197" s="1"/>
  <c r="K196" s="1"/>
  <c r="K195" s="1"/>
  <c r="K194" s="1"/>
  <c r="L192"/>
  <c r="L190" s="1"/>
  <c r="L189" s="1"/>
  <c r="K192"/>
  <c r="K190" s="1"/>
  <c r="K189" s="1"/>
  <c r="L191"/>
  <c r="L187"/>
  <c r="L186" s="1"/>
  <c r="L185" s="1"/>
  <c r="L184" s="1"/>
  <c r="K187"/>
  <c r="K186" s="1"/>
  <c r="K185" s="1"/>
  <c r="K184" s="1"/>
  <c r="L180"/>
  <c r="L179" s="1"/>
  <c r="L178" s="1"/>
  <c r="L177" s="1"/>
  <c r="K180"/>
  <c r="K179" s="1"/>
  <c r="K178" s="1"/>
  <c r="K177" s="1"/>
  <c r="L173"/>
  <c r="L172" s="1"/>
  <c r="L171" s="1"/>
  <c r="L170" s="1"/>
  <c r="K173"/>
  <c r="K172" s="1"/>
  <c r="K171" s="1"/>
  <c r="K170" s="1"/>
  <c r="L168"/>
  <c r="L167" s="1"/>
  <c r="L166" s="1"/>
  <c r="K168"/>
  <c r="K167" s="1"/>
  <c r="K166" s="1"/>
  <c r="L165"/>
  <c r="K165"/>
  <c r="L157"/>
  <c r="K157"/>
  <c r="L156"/>
  <c r="L155" s="1"/>
  <c r="K156"/>
  <c r="K155" s="1"/>
  <c r="L153"/>
  <c r="K153"/>
  <c r="L151"/>
  <c r="K151"/>
  <c r="L149"/>
  <c r="L148" s="1"/>
  <c r="L147" s="1"/>
  <c r="K149"/>
  <c r="K148" s="1"/>
  <c r="K147" s="1"/>
  <c r="L144"/>
  <c r="K144"/>
  <c r="L143"/>
  <c r="L142" s="1"/>
  <c r="L141" s="1"/>
  <c r="K143"/>
  <c r="K142" s="1"/>
  <c r="K141" s="1"/>
  <c r="L138"/>
  <c r="L137" s="1"/>
  <c r="L136" s="1"/>
  <c r="L135" s="1"/>
  <c r="L134" s="1"/>
  <c r="K138"/>
  <c r="K137" s="1"/>
  <c r="K136" s="1"/>
  <c r="K135" s="1"/>
  <c r="K134" s="1"/>
  <c r="K131"/>
  <c r="K130" s="1"/>
  <c r="K129" s="1"/>
  <c r="L127"/>
  <c r="K127"/>
  <c r="K126" s="1"/>
  <c r="K125" s="1"/>
  <c r="L126"/>
  <c r="L125" s="1"/>
  <c r="L123"/>
  <c r="L122" s="1"/>
  <c r="K123"/>
  <c r="K122" s="1"/>
  <c r="L117"/>
  <c r="L116" s="1"/>
  <c r="K117"/>
  <c r="K116" s="1"/>
  <c r="L111"/>
  <c r="L110" s="1"/>
  <c r="K111"/>
  <c r="K110" s="1"/>
  <c r="K109" s="1"/>
  <c r="L103"/>
  <c r="L102" s="1"/>
  <c r="L101" s="1"/>
  <c r="L100" s="1"/>
  <c r="L99" s="1"/>
  <c r="K103"/>
  <c r="K102" s="1"/>
  <c r="K101" s="1"/>
  <c r="K100" s="1"/>
  <c r="K99" s="1"/>
  <c r="L95"/>
  <c r="L94" s="1"/>
  <c r="L93" s="1"/>
  <c r="K95"/>
  <c r="K94" s="1"/>
  <c r="K93" s="1"/>
  <c r="L90"/>
  <c r="L89" s="1"/>
  <c r="K90"/>
  <c r="K89" s="1"/>
  <c r="K87" s="1"/>
  <c r="K83"/>
  <c r="K82" s="1"/>
  <c r="L80"/>
  <c r="L79" s="1"/>
  <c r="L78" s="1"/>
  <c r="L77" s="1"/>
  <c r="K80"/>
  <c r="K79" s="1"/>
  <c r="K78" s="1"/>
  <c r="K77" s="1"/>
  <c r="L75"/>
  <c r="L74" s="1"/>
  <c r="L73" s="1"/>
  <c r="L72" s="1"/>
  <c r="K75"/>
  <c r="K74" s="1"/>
  <c r="K73" s="1"/>
  <c r="K72" s="1"/>
  <c r="L69"/>
  <c r="K69"/>
  <c r="L67"/>
  <c r="L66" s="1"/>
  <c r="K67"/>
  <c r="K66" s="1"/>
  <c r="L64"/>
  <c r="L63" s="1"/>
  <c r="K64"/>
  <c r="L56"/>
  <c r="L55" s="1"/>
  <c r="K56"/>
  <c r="K55" s="1"/>
  <c r="L46"/>
  <c r="L45" s="1"/>
  <c r="K46"/>
  <c r="K45" s="1"/>
  <c r="L42"/>
  <c r="L41" s="1"/>
  <c r="L40" s="1"/>
  <c r="K42"/>
  <c r="K41" s="1"/>
  <c r="K40" s="1"/>
  <c r="L31"/>
  <c r="L30" s="1"/>
  <c r="K31"/>
  <c r="K30" s="1"/>
  <c r="L28"/>
  <c r="L27" s="1"/>
  <c r="K28"/>
  <c r="K27" s="1"/>
  <c r="L24"/>
  <c r="L23" s="1"/>
  <c r="K24"/>
  <c r="K23" s="1"/>
  <c r="L17"/>
  <c r="L16" s="1"/>
  <c r="L15" s="1"/>
  <c r="L14" s="1"/>
  <c r="K17"/>
  <c r="K16" s="1"/>
  <c r="K15" s="1"/>
  <c r="K14" s="1"/>
  <c r="L12"/>
  <c r="L11" s="1"/>
  <c r="L10" s="1"/>
  <c r="L9" s="1"/>
  <c r="K12"/>
  <c r="K11" s="1"/>
  <c r="K10" s="1"/>
  <c r="K9" s="1"/>
  <c r="J419"/>
  <c r="J418" s="1"/>
  <c r="J417" s="1"/>
  <c r="J416" s="1"/>
  <c r="J404"/>
  <c r="J403" s="1"/>
  <c r="J402" s="1"/>
  <c r="J401" s="1"/>
  <c r="J400" s="1"/>
  <c r="J399" s="1"/>
  <c r="J414"/>
  <c r="J413" s="1"/>
  <c r="J412" s="1"/>
  <c r="J411" s="1"/>
  <c r="J95"/>
  <c r="J94" s="1"/>
  <c r="J93" s="1"/>
  <c r="J111"/>
  <c r="J110" s="1"/>
  <c r="J294"/>
  <c r="J293" s="1"/>
  <c r="J292" s="1"/>
  <c r="J291" s="1"/>
  <c r="J216"/>
  <c r="J215" s="1"/>
  <c r="J214" s="1"/>
  <c r="J332"/>
  <c r="J80"/>
  <c r="J79" s="1"/>
  <c r="J78" s="1"/>
  <c r="J77" s="1"/>
  <c r="J286"/>
  <c r="J285" s="1"/>
  <c r="J284" s="1"/>
  <c r="J283" s="1"/>
  <c r="J157"/>
  <c r="J156" s="1"/>
  <c r="J155" s="1"/>
  <c r="J396"/>
  <c r="J395" s="1"/>
  <c r="J394" s="1"/>
  <c r="J393" s="1"/>
  <c r="J392" s="1"/>
  <c r="J391" s="1"/>
  <c r="J388"/>
  <c r="J387" s="1"/>
  <c r="J386" s="1"/>
  <c r="J385" s="1"/>
  <c r="J384" s="1"/>
  <c r="J383" s="1"/>
  <c r="J173"/>
  <c r="J172" s="1"/>
  <c r="J171" s="1"/>
  <c r="J170" s="1"/>
  <c r="J222"/>
  <c r="J221" s="1"/>
  <c r="J220" s="1"/>
  <c r="J342"/>
  <c r="J341" s="1"/>
  <c r="J317"/>
  <c r="J316" s="1"/>
  <c r="J315" s="1"/>
  <c r="J75"/>
  <c r="J74" s="1"/>
  <c r="J73" s="1"/>
  <c r="J72" s="1"/>
  <c r="J209"/>
  <c r="J208" s="1"/>
  <c r="J207" s="1"/>
  <c r="J206" s="1"/>
  <c r="J192"/>
  <c r="J190" s="1"/>
  <c r="J189" s="1"/>
  <c r="J162"/>
  <c r="J161" s="1"/>
  <c r="J160" s="1"/>
  <c r="J159" s="1"/>
  <c r="J117"/>
  <c r="J116" s="1"/>
  <c r="J131"/>
  <c r="J130" s="1"/>
  <c r="J129" s="1"/>
  <c r="J371"/>
  <c r="J380"/>
  <c r="J379" s="1"/>
  <c r="J378" s="1"/>
  <c r="J377" s="1"/>
  <c r="J376" s="1"/>
  <c r="J375" s="1"/>
  <c r="J308"/>
  <c r="J307" s="1"/>
  <c r="J306" s="1"/>
  <c r="J305" s="1"/>
  <c r="J327"/>
  <c r="J326" s="1"/>
  <c r="J325" s="1"/>
  <c r="J335"/>
  <c r="J337"/>
  <c r="J348"/>
  <c r="J347" s="1"/>
  <c r="J353"/>
  <c r="J356"/>
  <c r="J90"/>
  <c r="J89" s="1"/>
  <c r="J64"/>
  <c r="J63" s="1"/>
  <c r="J67"/>
  <c r="J69"/>
  <c r="J42"/>
  <c r="J41" s="1"/>
  <c r="J40" s="1"/>
  <c r="J12"/>
  <c r="J11" s="1"/>
  <c r="J10" s="1"/>
  <c r="J9" s="1"/>
  <c r="J17"/>
  <c r="J16" s="1"/>
  <c r="J15" s="1"/>
  <c r="J14" s="1"/>
  <c r="J24"/>
  <c r="J23" s="1"/>
  <c r="J28"/>
  <c r="J27" s="1"/>
  <c r="J31"/>
  <c r="J30" s="1"/>
  <c r="J46"/>
  <c r="J45" s="1"/>
  <c r="J56"/>
  <c r="J55" s="1"/>
  <c r="J123"/>
  <c r="J122" s="1"/>
  <c r="J127"/>
  <c r="J126" s="1"/>
  <c r="J125" s="1"/>
  <c r="J367"/>
  <c r="J369"/>
  <c r="J373"/>
  <c r="J144"/>
  <c r="J143" s="1"/>
  <c r="J142" s="1"/>
  <c r="J141" s="1"/>
  <c r="J149"/>
  <c r="J151"/>
  <c r="J153"/>
  <c r="J103"/>
  <c r="J102" s="1"/>
  <c r="J101" s="1"/>
  <c r="J100" s="1"/>
  <c r="J99" s="1"/>
  <c r="J204"/>
  <c r="J203" s="1"/>
  <c r="J202" s="1"/>
  <c r="J201" s="1"/>
  <c r="J198"/>
  <c r="J197" s="1"/>
  <c r="J196" s="1"/>
  <c r="J195" s="1"/>
  <c r="J194" s="1"/>
  <c r="J302"/>
  <c r="J301" s="1"/>
  <c r="J300" s="1"/>
  <c r="J299" s="1"/>
  <c r="J298" s="1"/>
  <c r="J247"/>
  <c r="J246" s="1"/>
  <c r="J245" s="1"/>
  <c r="J244" s="1"/>
  <c r="J279"/>
  <c r="J278" s="1"/>
  <c r="J277" s="1"/>
  <c r="J276" s="1"/>
  <c r="J275" s="1"/>
  <c r="J274" s="1"/>
  <c r="J272"/>
  <c r="J271" s="1"/>
  <c r="J270" s="1"/>
  <c r="J269" s="1"/>
  <c r="J268" s="1"/>
  <c r="J267" s="1"/>
  <c r="J265"/>
  <c r="J264" s="1"/>
  <c r="J263" s="1"/>
  <c r="J262" s="1"/>
  <c r="J261" s="1"/>
  <c r="J260" s="1"/>
  <c r="J258"/>
  <c r="J257" s="1"/>
  <c r="J256" s="1"/>
  <c r="J255" s="1"/>
  <c r="J187"/>
  <c r="J186" s="1"/>
  <c r="J185" s="1"/>
  <c r="J184" s="1"/>
  <c r="J230"/>
  <c r="J229" s="1"/>
  <c r="J228" s="1"/>
  <c r="J227" s="1"/>
  <c r="J226" s="1"/>
  <c r="J236"/>
  <c r="J235" s="1"/>
  <c r="J234" s="1"/>
  <c r="J242"/>
  <c r="J241" s="1"/>
  <c r="J240" s="1"/>
  <c r="J180"/>
  <c r="J179" s="1"/>
  <c r="J178" s="1"/>
  <c r="J177" s="1"/>
  <c r="J168"/>
  <c r="J167" s="1"/>
  <c r="J166" s="1"/>
  <c r="J138"/>
  <c r="J137" s="1"/>
  <c r="J136" s="1"/>
  <c r="J135" s="1"/>
  <c r="J134" s="1"/>
  <c r="J239"/>
  <c r="J233"/>
  <c r="J165"/>
  <c r="J109" l="1"/>
  <c r="J108" s="1"/>
  <c r="L109"/>
  <c r="J366"/>
  <c r="K365"/>
  <c r="K364" s="1"/>
  <c r="K363" s="1"/>
  <c r="K366"/>
  <c r="L255"/>
  <c r="L254" s="1"/>
  <c r="L253" s="1"/>
  <c r="K255"/>
  <c r="K254" s="1"/>
  <c r="K253" s="1"/>
  <c r="L62"/>
  <c r="L61" s="1"/>
  <c r="K213"/>
  <c r="K212" s="1"/>
  <c r="L213"/>
  <c r="L212" s="1"/>
  <c r="L146"/>
  <c r="L140" s="1"/>
  <c r="K146"/>
  <c r="K140" s="1"/>
  <c r="K22"/>
  <c r="K21" s="1"/>
  <c r="L22"/>
  <c r="L21" s="1"/>
  <c r="L8" s="1"/>
  <c r="J148"/>
  <c r="J147" s="1"/>
  <c r="J146" s="1"/>
  <c r="J140" s="1"/>
  <c r="J107"/>
  <c r="K44"/>
  <c r="K39" s="1"/>
  <c r="K92"/>
  <c r="L200"/>
  <c r="J365"/>
  <c r="J364" s="1"/>
  <c r="J363" s="1"/>
  <c r="K63"/>
  <c r="K62" s="1"/>
  <c r="K61" s="1"/>
  <c r="J200"/>
  <c r="J331"/>
  <c r="J330" s="1"/>
  <c r="J329" s="1"/>
  <c r="K108"/>
  <c r="K107" s="1"/>
  <c r="K200"/>
  <c r="J232"/>
  <c r="J213"/>
  <c r="J212" s="1"/>
  <c r="J254"/>
  <c r="J253" s="1"/>
  <c r="J44"/>
  <c r="J39" s="1"/>
  <c r="J352"/>
  <c r="J351" s="1"/>
  <c r="L44"/>
  <c r="L39" s="1"/>
  <c r="L108"/>
  <c r="L107" s="1"/>
  <c r="L164"/>
  <c r="J282"/>
  <c r="J281" s="1"/>
  <c r="K232"/>
  <c r="L232"/>
  <c r="J314"/>
  <c r="J87"/>
  <c r="J88"/>
  <c r="J410"/>
  <c r="J409"/>
  <c r="J22"/>
  <c r="J21" s="1"/>
  <c r="J8" s="1"/>
  <c r="J164"/>
  <c r="J66"/>
  <c r="J62" s="1"/>
  <c r="J61" s="1"/>
  <c r="J83"/>
  <c r="J82" s="1"/>
  <c r="J340"/>
  <c r="J339" s="1"/>
  <c r="L92"/>
  <c r="K164"/>
  <c r="L176"/>
  <c r="L282"/>
  <c r="L281" s="1"/>
  <c r="L304"/>
  <c r="L297" s="1"/>
  <c r="J92"/>
  <c r="L83"/>
  <c r="L82" s="1"/>
  <c r="K304"/>
  <c r="K191"/>
  <c r="K176"/>
  <c r="J176"/>
  <c r="J191"/>
  <c r="L87"/>
  <c r="L88"/>
  <c r="L71"/>
  <c r="K88"/>
  <c r="K71"/>
  <c r="K7" l="1"/>
  <c r="K8"/>
  <c r="K297"/>
  <c r="K175"/>
  <c r="J175"/>
  <c r="L175"/>
  <c r="L7"/>
  <c r="J71"/>
  <c r="J350"/>
  <c r="J304" s="1"/>
  <c r="J297" s="1"/>
  <c r="L6" l="1"/>
  <c r="K6"/>
  <c r="J7"/>
  <c r="J6" s="1"/>
</calcChain>
</file>

<file path=xl/sharedStrings.xml><?xml version="1.0" encoding="utf-8"?>
<sst xmlns="http://schemas.openxmlformats.org/spreadsheetml/2006/main" count="2595" uniqueCount="364">
  <si>
    <t>Наименование целевой статьи расходов</t>
  </si>
  <si>
    <t>01</t>
  </si>
  <si>
    <t>03</t>
  </si>
  <si>
    <t>06</t>
  </si>
  <si>
    <t>80900</t>
  </si>
  <si>
    <t>02</t>
  </si>
  <si>
    <t>00590</t>
  </si>
  <si>
    <t>04</t>
  </si>
  <si>
    <t>5</t>
  </si>
  <si>
    <t>8</t>
  </si>
  <si>
    <t>52600</t>
  </si>
  <si>
    <t>78180</t>
  </si>
  <si>
    <t>05</t>
  </si>
  <si>
    <t>78190</t>
  </si>
  <si>
    <t>78200</t>
  </si>
  <si>
    <t>07</t>
  </si>
  <si>
    <t>08</t>
  </si>
  <si>
    <t>09</t>
  </si>
  <si>
    <t>1</t>
  </si>
  <si>
    <t>80470</t>
  </si>
  <si>
    <t>80490</t>
  </si>
  <si>
    <t>80520</t>
  </si>
  <si>
    <t>80820</t>
  </si>
  <si>
    <t>80440</t>
  </si>
  <si>
    <t>80380</t>
  </si>
  <si>
    <t>88500</t>
  </si>
  <si>
    <t>80200</t>
  </si>
  <si>
    <t>88100</t>
  </si>
  <si>
    <t>005900</t>
  </si>
  <si>
    <t>2</t>
  </si>
  <si>
    <t>10</t>
  </si>
  <si>
    <t>88650</t>
  </si>
  <si>
    <t>11</t>
  </si>
  <si>
    <t>3</t>
  </si>
  <si>
    <t>4</t>
  </si>
  <si>
    <t>12</t>
  </si>
  <si>
    <t>13</t>
  </si>
  <si>
    <t>80410</t>
  </si>
  <si>
    <t>14</t>
  </si>
  <si>
    <t>15</t>
  </si>
  <si>
    <t>80570</t>
  </si>
  <si>
    <t>87880</t>
  </si>
  <si>
    <t>88020</t>
  </si>
  <si>
    <t>88030</t>
  </si>
  <si>
    <t>82010</t>
  </si>
  <si>
    <t>16</t>
  </si>
  <si>
    <t>78080</t>
  </si>
  <si>
    <t>78090</t>
  </si>
  <si>
    <t>78240</t>
  </si>
  <si>
    <t>78470</t>
  </si>
  <si>
    <t>17</t>
  </si>
  <si>
    <t>ЦСР</t>
  </si>
  <si>
    <t>ВР</t>
  </si>
  <si>
    <t>Рз</t>
  </si>
  <si>
    <t>Сумма 
(тыс. рублей)</t>
  </si>
  <si>
    <t xml:space="preserve">ПР </t>
  </si>
  <si>
    <t>ВСЕГО</t>
  </si>
  <si>
    <t>7</t>
  </si>
  <si>
    <t>200</t>
  </si>
  <si>
    <t>100</t>
  </si>
  <si>
    <t>800</t>
  </si>
  <si>
    <t>80280</t>
  </si>
  <si>
    <t>400</t>
  </si>
  <si>
    <t>300</t>
  </si>
  <si>
    <t>600</t>
  </si>
  <si>
    <t>500</t>
  </si>
  <si>
    <t>700</t>
  </si>
  <si>
    <t>Общегосударственные вопросы</t>
  </si>
  <si>
    <t>Функционирование высших должностных лиц муниципальных образований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</si>
  <si>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</si>
  <si>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</si>
  <si>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 органов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</si>
  <si>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</si>
  <si>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</si>
  <si>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</si>
  <si>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 xml:space="preserve">Защита населения и территории от чрезвычайных ситуаций природного и техногенного характера, гражданская оборона
</t>
  </si>
  <si>
    <t xml:space="preserve">Другие вопросы в области национальной безопасности и правоохранительной деятельности
</t>
  </si>
  <si>
    <t>Национальная экономика</t>
  </si>
  <si>
    <t>Сельское хозяйство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</si>
  <si>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</si>
  <si>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</si>
  <si>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</si>
  <si>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Другие вопросы в области ЖКХ</t>
  </si>
  <si>
    <t>Образование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</si>
  <si>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</si>
  <si>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</si>
  <si>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</si>
  <si>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</si>
  <si>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 xml:space="preserve">Культура и кинематография </t>
  </si>
  <si>
    <t xml:space="preserve">Культура </t>
  </si>
  <si>
    <t>Здравоохранение</t>
  </si>
  <si>
    <t>Другие вопросы в области здравоохранения</t>
  </si>
  <si>
    <t>Социальная политика</t>
  </si>
  <si>
    <t xml:space="preserve">Пенсионное обеспечение 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</si>
  <si>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</si>
  <si>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</si>
  <si>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</si>
  <si>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</si>
  <si>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</si>
  <si>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</si>
  <si>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Другие вопросы в области физической культуры и спорта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</si>
  <si>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</si>
  <si>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</si>
  <si>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Межбюджетные трансферты</t>
  </si>
  <si>
    <t>Дотации на выравнивание бюджетной обеспеченности  муниципальных образований</t>
  </si>
  <si>
    <t xml:space="preserve">Иные дотации </t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</si>
  <si>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</si>
  <si>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</si>
  <si>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</si>
  <si>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</si>
  <si>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</si>
  <si>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color theme="1"/>
        <rFont val="Times New Roman"/>
        <family val="1"/>
        <charset val="204"/>
      </rPr>
      <t xml:space="preserve"> 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</si>
  <si>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</si>
  <si>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комиссии по делам несовершеннолетних за счёт областной субвенции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</si>
  <si>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Выполнение переданных полномочий по организации и осуществлению деятельности  по ведению регистра  НПА  за счёт областной субвенции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</si>
  <si>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по опеке и попечительству  за счёт областной субвенции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</si>
  <si>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</si>
  <si>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</si>
  <si>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</si>
  <si>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Мероприятия по охране общественного порядка и общественной безопасности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</si>
  <si>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Мероприяти по профилактики наркомании среди подростков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</si>
  <si>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</si>
  <si>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</si>
  <si>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</si>
  <si>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</si>
  <si>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</si>
  <si>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</si>
  <si>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Выплата  (за счёт областной субвенции) единовременного пособия при всех формах устройства детей, лишенных родительского попечения, в семью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</si>
  <si>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Мероприятия по социальной поддержке ветеранов войны и труда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</si>
  <si>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Мероприятия в области физической культуры и спорта</t>
    </r>
    <r>
      <rPr>
        <sz val="12"/>
        <color theme="1"/>
        <rFont val="Times New Roman"/>
        <family val="1"/>
        <charset val="204"/>
      </rPr>
      <t xml:space="preserve"> 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</si>
  <si>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Выравнивание бюджетной обеспеченности  поселений  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</si>
  <si>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Дотация на поддержку мер по обеспечению сбалансированности бюджетов  поселений </t>
    </r>
    <r>
      <rPr>
        <sz val="12"/>
        <color theme="1"/>
        <rFont val="Times New Roman"/>
        <family val="1"/>
        <charset val="204"/>
      </rPr>
      <t xml:space="preserve">  Межбюджетные трасферты</t>
    </r>
  </si>
  <si>
    <t>78050</t>
  </si>
  <si>
    <t>ОТДЕЛ ПО РАБОТЕ С ПОСЕЛЕНИЯМИ АДМИНИСТРАЦИИ ЛИСКИНСКОГО МУНИЦИПАЛЬНОГО РАЙОНА</t>
  </si>
  <si>
    <t>Муниципальная программа «Обеспечение общественного порядка и противодействие преступности»</t>
  </si>
  <si>
    <t>Подпрограмма «Комплексные меры профилактики правонарушений в Лискинском муниципальном районе»</t>
  </si>
  <si>
    <t>0</t>
  </si>
  <si>
    <t>00</t>
  </si>
  <si>
    <t>ГРБС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</si>
  <si>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</si>
  <si>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</si>
  <si>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</si>
  <si>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Подпрограмма «Развитие муниципальной службы в администрации Лискинского муниципального района »</t>
  </si>
  <si>
    <t>00000</t>
  </si>
  <si>
    <t>Подпрограмма «Информационное  общество»</t>
  </si>
  <si>
    <t xml:space="preserve">Муниципальная программа Лискинского муниципального района «Управление муниципальным имуществом» </t>
  </si>
  <si>
    <t>Подпрограмма «Управление муниципальным имуществом»</t>
  </si>
  <si>
    <t>Подпрограмма «Обеспечение деятельности Муниципального казённого учреждения «Служба технического обеспечения»</t>
  </si>
  <si>
    <t>Основное мероприятие «Финансовое обеспечение деятельности МКУ «Служба технического обеспечения»»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</si>
  <si>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</si>
  <si>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</si>
  <si>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</si>
  <si>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Подпрограмма «Комплексные меры профилактики противодействия злоупотреблению наркотиками и их незаконному обороту в Лискинском муниципальном районе»</t>
  </si>
  <si>
    <t>Основное мероприятие «Профилактика наркомании среди детей и подростков»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</si>
  <si>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</si>
  <si>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</si>
  <si>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</si>
  <si>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</si>
  <si>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</si>
  <si>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</si>
  <si>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Подпрограмма «Устойчивое развитие сельских территорий»</t>
  </si>
  <si>
    <t>Основное мероприятие «Развитие водоснабжение в сельской местности»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</si>
  <si>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</si>
  <si>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</si>
  <si>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</si>
  <si>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</si>
  <si>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</si>
  <si>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</si>
  <si>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</si>
  <si>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</si>
  <si>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</si>
  <si>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«Дополнительное образование детей в сфере культуры»</t>
  </si>
  <si>
    <t>Основное мероприятие «Оказание государственных (муниципальных) услуг (выполнение работ) и обеспечение деятельности учреждений образования в сфере культуры»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</si>
  <si>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</si>
  <si>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«Энергоэффективность и развитие энергетики»</t>
  </si>
  <si>
    <t>Подпрограмма «Организация отдыха и оздоровления детей»</t>
  </si>
  <si>
    <t>Подпрограмма «Реализация молодёжной политики на территории Лискинского муниципального района»</t>
  </si>
  <si>
    <t>Подпрограмма «Другие вопросы в области образования»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</si>
  <si>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 актами»</t>
  </si>
  <si>
    <t>Основное мероприятие «Выявление и поддержка лучших педагогических работников в сфере образования»</t>
  </si>
  <si>
    <t>Основное мероприятие «Строительство и реконструкция общеобразовательных учреждений»</t>
  </si>
  <si>
    <t>6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</si>
  <si>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</si>
  <si>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</si>
  <si>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Подпрограмма «Музейная деятельность»</t>
  </si>
  <si>
    <t>Подпрограмма «Обеспечение реализации муниципальной программы»</t>
  </si>
  <si>
    <t>Муниципальная программа Лискинского муниципального района «Содействие развитию муниципальных образований и местного самоуправления»</t>
  </si>
  <si>
    <t>Подпрограмма «Строительство и реконструкция объектов  здравоохранения»</t>
  </si>
  <si>
    <t>Основное мероприятие «Строительство и реконструкция объектов здравоохранения»</t>
  </si>
  <si>
    <t xml:space="preserve">Муниципальная программа Лискинского муниципального района «Социальная поддержка граждан» </t>
  </si>
  <si>
    <t>Подпрограмма «Социальная поддержка граждан»</t>
  </si>
  <si>
    <t>Основное мероприятие «Пенсионное обеспечение граждан»</t>
  </si>
  <si>
    <t>Основное мероприятие «Социальная поддержка малоимущих граждан»</t>
  </si>
  <si>
    <t>Основное мероприятие «Социальная поддержка почетных граждан»</t>
  </si>
  <si>
    <t>Основное мероприятие «Социальная поддержка (льготный проезд) садоводов – огородников»</t>
  </si>
  <si>
    <t>Подпрограмма «Социализация детей-сирот и детей,                                                                                                                     нуждающихся в особой защите государства»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</si>
  <si>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</si>
  <si>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Основное мероприятие «Выплата приемной семье на содержание подопечных детей»</t>
  </si>
  <si>
    <t>Основное мероприятие «Вознаграждение, причитающееся приемному родителю»</t>
  </si>
  <si>
    <t>Основное мероприятие «Выплата семьям опекунов на содержание подопечных детей»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</si>
  <si>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</si>
  <si>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</si>
  <si>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</si>
  <si>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914</t>
  </si>
  <si>
    <t xml:space="preserve">ОТДЕЛ ПО ФИНАНСАМ И БЮДЖЕТНОЙ ПОЛИТИКЕ АДМИНИСТРАЦИИ ЛИСКИНСКОГО МУНИЦИПАЛЬНОГО РАЙОНА 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</si>
  <si>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</si>
  <si>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Основное мероприятие «Финансовое обеспечение деятельности финансового отдела администрации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</si>
  <si>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</si>
  <si>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</si>
  <si>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>Основное мероприятие «Улучшение жилищных условий граждан, молодых семей и молодых специалистов в сельской местности»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</si>
  <si>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</si>
  <si>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Подпрограмма «Создание условий для обеспечения доступным и комфортным жильём населения Лискинского района»</t>
  </si>
  <si>
    <t>Основное мероприятие «Оказание государственной поддержки молодым семьям на приобретение (строительство) жилья»</t>
  </si>
  <si>
    <t>Основное мероприятие «Управление муниципальным долгом»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</si>
  <si>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</si>
  <si>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</si>
  <si>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</si>
  <si>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МАУ "ЦЕНТ ИНФОРМАЦИЛННОГО ОБЕСПЕЧЕНИЯ АПК"</t>
  </si>
  <si>
    <t>Подпрограмма «Развитие сельского хозяйства Лискинского муниципального района»</t>
  </si>
  <si>
    <t>АУ "АРХИТЕКТУРА И СТРОИТЕЛЬСТВО"</t>
  </si>
  <si>
    <t>ЛИСКИНСКИЙ ГОРРАЙСОВЕТ ВЕТЕРАНОВ ВОЙНЫ И ТРУДА</t>
  </si>
  <si>
    <t>Основное мероприятие «Социальная поддержка ветеранов войны и труда»</t>
  </si>
  <si>
    <t>АУ "ЦЕНТР ФИЗКУЛЬТУРЫ И СПОРТА"</t>
  </si>
  <si>
    <t>Основное мероприятие «Система конкурсных мероприятий и развитие одаренных детей»</t>
  </si>
  <si>
    <t>Прочие межбюджетные трансферты общего характера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</si>
  <si>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</si>
  <si>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</si>
  <si>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r>
      <rPr>
        <b/>
        <sz val="12"/>
        <color theme="1"/>
        <rFont val="Times New Roman"/>
        <family val="1"/>
        <charset val="204"/>
      </rPr>
      <t>Иные межбюджетные трансферты на поощрение</t>
    </r>
    <r>
      <rPr>
        <sz val="12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городских и</t>
    </r>
    <r>
      <rPr>
        <sz val="12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 Межбюджетные трасферты</t>
    </r>
  </si>
  <si>
    <t>МБОУ СОШ № 12</t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</si>
  <si>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</si>
  <si>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</si>
  <si>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 xml:space="preserve">ОТДЕЛ ОБРАЗОВАНИЯ АДМИНИСТРАЦИИ ЛИСКИНСКОГО МУНИЦИПАЛЬНОГО РАЙОНА </t>
  </si>
  <si>
    <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</si>
  <si>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(высшего должностного лица муниципального образования - главы местной администрации)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</si>
  <si>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(представительного органа муниципального образования)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</si>
  <si>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</si>
  <si>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t>Основное мероприятие «Организация повышения квалификации муниципальных служащих»</t>
  </si>
  <si>
    <t>Основное мероприятие «Развитие, информационное наполнение и технологическая поддержка официального сайта администрации района»</t>
  </si>
  <si>
    <t>Основное мероприятие «Финансовое обеспечение деятельности структурных подразделений администраций муниципальных образований, иных ГРБС – исполнителей, расходы которых не учтены в других подпрограммах муниципальной программы»</t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</si>
  <si>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комиссии по делам несовершеннолетних за счёт областной субвенции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</si>
  <si>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по ведению регистра  НПА  за счёт областной субвенции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</si>
  <si>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Выполнение переданных полномочий по организации и осуществлению деятельности по опеке и попечительству  за счёт областной субвенции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</si>
  <si>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</si>
  <si>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</si>
  <si>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t>Основное мероприятие «Мероприятия по профилактике правонарушений и охране общественного порядка»</t>
  </si>
  <si>
    <t>Основное мероприятие «Агитационные меры по профилактике распространению и злоупотреблению наркомании»;</t>
  </si>
  <si>
    <t>Основное мероприятие«Ремонт автомобильных дорог общего пользования местного значения»</t>
  </si>
  <si>
    <t>81290</t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</si>
  <si>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</si>
  <si>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</si>
  <si>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</si>
  <si>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(сектор методической службы)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</si>
  <si>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</si>
  <si>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Доплаты к пенсиям муниципальных служащих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</si>
  <si>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Мероприятия в области социальной политики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</si>
  <si>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Социальная поддержка граждан, имеющих почетное звание «Почетный гражданин Воронежской области»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</si>
  <si>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Оказание государственной социальной помощи отдельным категориям граждан по проезду на транспорте пригородного сообщения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</si>
  <si>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Выплата (за счёт областной субвенции) приемной семье на содержание подопечных детей 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</si>
  <si>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Выплата (за счёт областной субвенции) семьям опекунов на содержание подопечных детей    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</si>
  <si>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Выплата (за счёт областной субвенции)вознаграждения, причитающегося приемному родителю</t>
    </r>
    <r>
      <rPr>
        <sz val="12"/>
        <color theme="1"/>
        <rFont val="Times New Roman"/>
        <family val="1"/>
        <charset val="204"/>
      </rPr>
      <t xml:space="preserve">   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</si>
  <si>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  <r>
      <rPr>
        <sz val="12"/>
        <color theme="1"/>
        <rFont val="Times New Roman"/>
        <family val="1"/>
        <charset val="204"/>
      </rPr>
      <t xml:space="preserve"> 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</si>
  <si>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(финансового органа)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</si>
  <si>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Резервный фонд администрации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</si>
  <si>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Мероприятия в сфере защиты населения от чрезвычайных ситуаций, обеспечение пожарной безопасности и безопасности людей на водных объектах 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</si>
  <si>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>Процентные платежи по муниципальному долгу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Обслуживание муниципального долга</t>
    </r>
  </si>
  <si>
    <r>
      <rPr>
        <b/>
        <sz val="12"/>
        <color theme="1"/>
        <rFont val="Times New Roman"/>
        <family val="1"/>
        <charset val="204"/>
      </rPr>
      <t xml:space="preserve">Субвенции по расчету и предоставлению дотаций бюджетам городских, сельских поселений 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</si>
  <si>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бюджетных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</si>
  <si>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функций органами, казенными учреждениями</t>
    </r>
  </si>
  <si>
    <t>Основное мероприятие «Энергоэффективность и развитие энергетики»</t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</si>
  <si>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</si>
  <si>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Основное мероприятие  «Энергоэффективность и развитие энергетики»</t>
  </si>
  <si>
    <r>
      <rPr>
        <b/>
        <sz val="12"/>
        <color theme="1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</si>
  <si>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Основное мероприятие «Организация отдыха, оздоровление и занятости детей и молодежи»</t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</si>
  <si>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</si>
  <si>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облати образования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</si>
  <si>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облати образования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</si>
  <si>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облати образования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</si>
  <si>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облати образования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</si>
  <si>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Мероприятия по профилактики правонарушений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</si>
  <si>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</si>
  <si>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r>
      <rPr>
        <b/>
        <sz val="12"/>
        <color theme="1"/>
        <rFont val="Times New Roman"/>
        <family val="1"/>
        <charset val="204"/>
      </rPr>
      <t xml:space="preserve"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</si>
  <si>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t>78150</t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</si>
  <si>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</t>
    </r>
    <r>
      <rPr>
        <sz val="12"/>
        <color theme="1"/>
        <rFont val="Times New Roman"/>
        <family val="1"/>
        <charset val="204"/>
      </rPr>
      <t>Межбюджетные трасферты</t>
    </r>
  </si>
  <si>
    <t>Муниципальная программа Лискинского муниципального района «Развитие транспортной системы »</t>
  </si>
  <si>
    <t>Дополнительное образование детей</t>
  </si>
  <si>
    <t>78290</t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</si>
  <si>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</si>
  <si>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t xml:space="preserve">МБОУ Детский сад № 5 </t>
  </si>
  <si>
    <t>81300</t>
  </si>
  <si>
    <t>Подпрограмма «Развитие материально-технической базы организаций пассажирского автомобильного транспорта общего пользования, обновление транспортных средств»</t>
  </si>
  <si>
    <t>Основное мероприятие «Приобретение транспортных средств в целях обновления подвижного состава»</t>
  </si>
  <si>
    <t>Мероприятия по развитию пассажирского автомобильного транспорта  Лискинского муниципального района</t>
  </si>
  <si>
    <t>Подпрограмма «Строительство и реконструкция   внешкольных учреждений»</t>
  </si>
  <si>
    <t>Подпрограмма «Развитие туризма»</t>
  </si>
  <si>
    <t>Основное мероприятие «Продвижение турисского потенциала Лискинского района на областном, межрегиональном и международном уровне»</t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</si>
  <si>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</si>
  <si>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Основное мероприятие «Софиансирование приориететных социально значимых расходов местных бюджетов»</t>
  </si>
  <si>
    <r>
      <rPr>
        <b/>
        <sz val="12"/>
        <color theme="1"/>
        <rFont val="Times New Roman"/>
        <family val="1"/>
        <charset val="204"/>
      </rPr>
      <t>Зарезервированные средства, связанные с особенностями исполнения бюджета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</si>
  <si>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t>80100</t>
  </si>
  <si>
    <t>Основное мероприятие «Обеспечение реализации программы»</t>
  </si>
  <si>
    <t>78320</t>
  </si>
  <si>
    <t>78130</t>
  </si>
  <si>
    <r>
      <rPr>
        <b/>
        <sz val="12"/>
        <color theme="1"/>
        <rFont val="Times New Roman"/>
        <family val="1"/>
        <charset val="204"/>
      </rPr>
      <t>Субсидии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</si>
  <si>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</si>
  <si>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25</t>
  </si>
  <si>
    <t>Подпрограмма  «Обеспечение эпизоотического и ветеринарносанитарного благополучия на территории Воронежской области»</t>
  </si>
  <si>
    <t>Э</t>
  </si>
  <si>
    <t>Основное мероприятие  «Обеспечение проведения противоэпизоотических мероприятий»</t>
  </si>
  <si>
    <t>78800</t>
  </si>
  <si>
    <t>Транспорт</t>
  </si>
  <si>
    <r>
      <rPr>
        <b/>
        <sz val="12"/>
        <color theme="1"/>
        <rFont val="Times New Roman"/>
        <family val="1"/>
        <charset val="204"/>
      </rPr>
      <t xml:space="preserve">Субсидии на обеспечение учащихся общеобразовательных учреждений молочной продукцией 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</si>
  <si>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Субсидии для организации отдыха и оздоровления детей и молодежи
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</si>
  <si>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t>Другие вопросы в области культуры , кинематографии</t>
  </si>
  <si>
    <t>L0200</t>
  </si>
  <si>
    <t>L0180</t>
  </si>
  <si>
    <t>S8130</t>
  </si>
  <si>
    <r>
      <rPr>
        <b/>
        <sz val="12"/>
        <color theme="1"/>
        <rFont val="Times New Roman"/>
        <family val="1"/>
        <charset val="204"/>
      </rPr>
      <t xml:space="preserve">Субсидии на обеспечение учащихся общеобразовательных учреждений молочной продукцией (cофинансирование) 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</si>
  <si>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Субсидии на оздоровление детей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</si>
  <si>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78410</t>
  </si>
  <si>
    <r>
      <rPr>
        <b/>
        <sz val="12"/>
        <color theme="1"/>
        <rFont val="Times New Roman"/>
        <family val="1"/>
        <charset val="204"/>
      </rPr>
      <t>Субсидии для организации отдыха и оздоровления детей и молодежи (софинансирование)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</si>
  <si>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S8320</t>
  </si>
  <si>
    <r>
      <rPr>
        <b/>
        <sz val="12"/>
        <color theme="1"/>
        <rFont val="Times New Roman"/>
        <family val="1"/>
        <charset val="204"/>
      </rPr>
      <t>Субсидии на оздоровление детей (софинансирование)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</si>
  <si>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S8410</t>
  </si>
  <si>
    <t>МБОУ Детский сад № 2</t>
  </si>
  <si>
    <t>МБОУ Детский сад № 11</t>
  </si>
  <si>
    <r>
      <rPr>
        <b/>
        <sz val="12"/>
        <color theme="1"/>
        <rFont val="Times New Roman"/>
        <family val="1"/>
        <charset val="204"/>
      </rPr>
      <t xml:space="preserve">Развитие улично-дорожной сети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</si>
  <si>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t xml:space="preserve">Подпрограмма «Организация отдыха и оздоровления детей»                                         </t>
  </si>
  <si>
    <t>Основное мероприятие «Повышение безопасности дорожного движения»</t>
  </si>
  <si>
    <r>
      <rPr>
        <b/>
        <sz val="12"/>
        <color theme="1"/>
        <rFont val="Times New Roman"/>
        <family val="1"/>
        <charset val="204"/>
      </rPr>
      <t xml:space="preserve">Обеспечение жильем молодых семей (софинансирование)  </t>
    </r>
    <r>
      <rPr>
        <sz val="12"/>
        <color theme="1"/>
        <rFont val="Times New Roman"/>
        <family val="1"/>
        <charset val="204"/>
      </rPr>
      <t>Межбюджетные трансферты</t>
    </r>
  </si>
  <si>
    <r>
      <rPr>
        <b/>
        <sz val="12"/>
        <color theme="1"/>
        <rFont val="Times New Roman"/>
        <family val="1"/>
        <charset val="204"/>
      </rPr>
      <t xml:space="preserve">Обеспечение жильем молодых семей 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  <r>
      <rPr>
        <b/>
        <sz val="12"/>
        <color theme="1"/>
        <rFont val="Times New Roman"/>
        <family val="1"/>
        <charset val="204"/>
      </rPr>
      <t xml:space="preserve"> (федеральные)</t>
    </r>
  </si>
  <si>
    <r>
      <rPr>
        <b/>
        <sz val="12"/>
        <color theme="1"/>
        <rFont val="Times New Roman"/>
        <family val="1"/>
        <charset val="204"/>
      </rPr>
      <t xml:space="preserve">Обеспечение жильем молодых семей  </t>
    </r>
    <r>
      <rPr>
        <sz val="12"/>
        <color theme="1"/>
        <rFont val="Times New Roman"/>
        <family val="1"/>
        <charset val="204"/>
      </rPr>
      <t xml:space="preserve">Социальное обеспечение и иные выплаты населению </t>
    </r>
    <r>
      <rPr>
        <b/>
        <sz val="12"/>
        <color theme="1"/>
        <rFont val="Times New Roman"/>
        <family val="1"/>
        <charset val="204"/>
      </rPr>
      <t>(областные)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</si>
  <si>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федеральной целевой программы "Устойчивое развитие сельских территорий на 2014 - 2017 годы и на период до 2020 года" (федеральные)
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</si>
  <si>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федеральной целевой программы "Устойчивое развитие сельских территорий на 2014 - 2017 годы и на период до 2020 года" (областные)
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</si>
  <si>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федеральной целевой программы "Устойчивое развитие сельских территорий на 2014 - 2017 годы и на период до 2020 года" (софинансирование)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</si>
  <si>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t>L5190</t>
  </si>
  <si>
    <r>
      <rPr>
        <b/>
        <sz val="12"/>
        <color theme="1"/>
        <rFont val="Times New Roman"/>
        <family val="1"/>
        <charset val="204"/>
      </rPr>
      <t xml:space="preserve">Субсидия на поддержку отрасли культуры
 (областные) (книжные фонды и подключение библиотек к интернету)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</si>
  <si>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МБОУ Давыдовская СОШ</t>
  </si>
  <si>
    <t>78120</t>
  </si>
  <si>
    <t>МБОУ Среднеикорецкая СОШ</t>
  </si>
  <si>
    <t>71630</t>
  </si>
  <si>
    <r>
      <rPr>
        <b/>
        <sz val="12"/>
        <color theme="1"/>
        <rFont val="Times New Roman"/>
        <family val="1"/>
        <charset val="204"/>
      </rPr>
      <t xml:space="preserve">Субсидии на материально техническое оснащение муниципальных образовательных организаций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</si>
  <si>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Субсидии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</si>
  <si>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t xml:space="preserve">Ведомственная структура расходов бюджета Лискинского муниципального района на 2018 и плановый период 2019 и 2020 годов </t>
  </si>
  <si>
    <t>2018 год</t>
  </si>
  <si>
    <t>2019 год</t>
  </si>
  <si>
    <t>2020 год</t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</si>
  <si>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</si>
  <si>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Судебная система</t>
  </si>
  <si>
    <t>Непрограммные расходы органов местного самоуправления Лискинского муниципального района</t>
  </si>
  <si>
    <t>Обеспечение деятельности аппаратов судов</t>
  </si>
  <si>
    <t>99</t>
  </si>
  <si>
    <t>51200</t>
  </si>
  <si>
    <t>58</t>
  </si>
  <si>
    <t>78380</t>
  </si>
  <si>
    <t>Государственная программа Воронежской области «Содействие развитию муниципальных образований и местного самоуправления»</t>
  </si>
  <si>
    <t>Подпрограмма «Реализация государственной политики в сфере социально-экономического развития муниципальных образований»</t>
  </si>
  <si>
    <t>Основное мероприятие «Повышение эффективности деятельности органов местного самоуправления»</t>
  </si>
  <si>
    <r>
      <rPr>
        <b/>
        <sz val="12"/>
        <color theme="1"/>
        <rFont val="Times New Roman"/>
        <family val="1"/>
        <charset val="204"/>
      </rPr>
      <t xml:space="preserve">Субсидии на подготовку и проведение празднования памятных дат муниципальных образований </t>
    </r>
    <r>
      <rPr>
        <sz val="12"/>
        <color theme="1"/>
        <rFont val="Times New Roman"/>
        <family val="1"/>
        <charset val="204"/>
      </rPr>
      <t xml:space="preserve">  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</si>
  <si>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 Расходы на обеспечение деятельности аппаратов судов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</si>
  <si>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федеральной целевой программы "Устойчивое развитие сельских территорий на 2014 - 2017 годы и на период до 2020 года"
 (софинансирование) 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</si>
  <si>
    <t>Основное мероприятие «Финансовое обеспечение выполнения полномочий в сфере культуры»</t>
  </si>
  <si>
    <t>85190</t>
  </si>
  <si>
    <r>
      <rPr>
        <b/>
        <sz val="12"/>
        <rFont val="Times New Roman"/>
        <family val="1"/>
        <charset val="204"/>
      </rPr>
      <t xml:space="preserve">Расходы на передачу полномочий по бибилиотекам </t>
    </r>
    <r>
      <rPr>
        <sz val="12"/>
        <rFont val="Times New Roman"/>
        <family val="1"/>
        <charset val="204"/>
      </rPr>
      <t>Межбюджетные трасферты</t>
    </r>
  </si>
  <si>
    <t xml:space="preserve">Приложение № 6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бюджете Лискинского 
муниципального района Воронежской области 
на 2018 год и на плановый период 2019 и 2020 годов"  
  от  ___________________________2017г. № ______
</t>
  </si>
</sst>
</file>

<file path=xl/styles.xml><?xml version="1.0" encoding="utf-8"?>
<styleSheet xmlns="http://schemas.openxmlformats.org/spreadsheetml/2006/main">
  <numFmts count="1">
    <numFmt numFmtId="164" formatCode="#,##0.0"/>
  </numFmts>
  <fonts count="57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color rgb="FF0000FF"/>
      <name val="Times New Roman"/>
      <family val="1"/>
      <charset val="204"/>
    </font>
    <font>
      <sz val="13"/>
      <color rgb="FF0000FF"/>
      <name val="Times New Roman"/>
      <family val="1"/>
      <charset val="204"/>
    </font>
    <font>
      <sz val="13"/>
      <color rgb="FF0000FF"/>
      <name val="Calibri"/>
      <family val="2"/>
      <charset val="204"/>
      <scheme val="minor"/>
    </font>
    <font>
      <sz val="14"/>
      <color rgb="FFFF0000"/>
      <name val="Calibri"/>
      <family val="2"/>
      <charset val="204"/>
      <scheme val="minor"/>
    </font>
    <font>
      <b/>
      <sz val="13"/>
      <color rgb="FF0000FF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rgb="FF660033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3"/>
      <name val="Calibri"/>
      <family val="2"/>
      <charset val="204"/>
      <scheme val="minor"/>
    </font>
    <font>
      <b/>
      <sz val="13"/>
      <color rgb="FFFF0000"/>
      <name val="Times New Roman"/>
      <family val="1"/>
      <charset val="204"/>
    </font>
    <font>
      <sz val="13"/>
      <color rgb="FFFF0000"/>
      <name val="Times New Roman"/>
      <family val="1"/>
      <charset val="204"/>
    </font>
    <font>
      <b/>
      <sz val="13"/>
      <color theme="1"/>
      <name val="Calibri"/>
      <family val="2"/>
      <charset val="204"/>
      <scheme val="minor"/>
    </font>
    <font>
      <b/>
      <sz val="13"/>
      <color rgb="FFC00000"/>
      <name val="Times New Roman"/>
      <family val="1"/>
      <charset val="204"/>
    </font>
    <font>
      <b/>
      <sz val="13"/>
      <color rgb="FF800080"/>
      <name val="Times New Roman"/>
      <family val="1"/>
      <charset val="204"/>
    </font>
    <font>
      <b/>
      <sz val="14"/>
      <color rgb="FF6600CC"/>
      <name val="Times New Roman"/>
      <family val="1"/>
      <charset val="204"/>
    </font>
    <font>
      <sz val="14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i/>
      <sz val="13"/>
      <color rgb="FF800080"/>
      <name val="Times New Roman"/>
      <family val="1"/>
      <charset val="204"/>
    </font>
    <font>
      <sz val="14"/>
      <color rgb="FF6600CC"/>
      <name val="Times New Roman"/>
      <family val="1"/>
      <charset val="204"/>
    </font>
    <font>
      <sz val="13"/>
      <color rgb="FFFF0000"/>
      <name val="Calibri"/>
      <family val="2"/>
      <charset val="204"/>
      <scheme val="minor"/>
    </font>
    <font>
      <sz val="12"/>
      <color rgb="FF0000FF"/>
      <name val="Calibri"/>
      <family val="2"/>
      <charset val="204"/>
      <scheme val="minor"/>
    </font>
    <font>
      <b/>
      <sz val="13"/>
      <color rgb="FF800080"/>
      <name val="Calibri"/>
      <family val="2"/>
      <charset val="204"/>
      <scheme val="minor"/>
    </font>
    <font>
      <b/>
      <sz val="13"/>
      <color rgb="FF7030A0"/>
      <name val="Calibri"/>
      <family val="2"/>
      <charset val="204"/>
      <scheme val="minor"/>
    </font>
    <font>
      <b/>
      <sz val="14"/>
      <color rgb="FF800080"/>
      <name val="Times New Roman"/>
      <family val="1"/>
      <charset val="204"/>
    </font>
    <font>
      <sz val="14"/>
      <color rgb="FF6600CC"/>
      <name val="Calibri"/>
      <family val="2"/>
      <charset val="204"/>
      <scheme val="minor"/>
    </font>
    <font>
      <sz val="14"/>
      <color rgb="FF0000FF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b/>
      <sz val="13"/>
      <color rgb="FFFF0000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6"/>
      <color rgb="FF6600CC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i/>
      <sz val="13"/>
      <color theme="1"/>
      <name val="Calibri"/>
      <family val="2"/>
      <charset val="204"/>
      <scheme val="minor"/>
    </font>
    <font>
      <b/>
      <i/>
      <sz val="13"/>
      <color rgb="FF800080"/>
      <name val="Calibri"/>
      <family val="2"/>
      <charset val="204"/>
      <scheme val="minor"/>
    </font>
    <font>
      <b/>
      <sz val="12"/>
      <color rgb="FF800080"/>
      <name val="Calibri"/>
      <family val="2"/>
      <charset val="204"/>
      <scheme val="minor"/>
    </font>
    <font>
      <b/>
      <i/>
      <sz val="14"/>
      <color rgb="FF800080"/>
      <name val="Calibri"/>
      <family val="2"/>
      <charset val="204"/>
      <scheme val="minor"/>
    </font>
    <font>
      <i/>
      <sz val="11"/>
      <color rgb="FF800080"/>
      <name val="Calibri"/>
      <family val="2"/>
      <charset val="204"/>
      <scheme val="minor"/>
    </font>
    <font>
      <b/>
      <i/>
      <sz val="14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2"/>
      <color rgb="FF800080"/>
      <name val="Times New Roman"/>
      <family val="1"/>
      <charset val="204"/>
    </font>
    <font>
      <i/>
      <sz val="13"/>
      <color rgb="FF800080"/>
      <name val="Times New Roman"/>
      <family val="1"/>
      <charset val="204"/>
    </font>
    <font>
      <sz val="14"/>
      <color rgb="FF800080"/>
      <name val="Calibri"/>
      <family val="2"/>
      <charset val="204"/>
      <scheme val="minor"/>
    </font>
    <font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433">
    <xf numFmtId="0" fontId="0" fillId="0" borderId="0" xfId="0"/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3" fillId="0" borderId="0" xfId="0" applyFont="1"/>
    <xf numFmtId="0" fontId="5" fillId="0" borderId="1" xfId="0" applyFont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 wrapText="1"/>
    </xf>
    <xf numFmtId="49" fontId="7" fillId="2" borderId="5" xfId="0" applyNumberFormat="1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49" fontId="7" fillId="2" borderId="5" xfId="0" applyNumberFormat="1" applyFont="1" applyFill="1" applyBorder="1" applyAlignment="1">
      <alignment horizontal="center" vertical="center"/>
    </xf>
    <xf numFmtId="0" fontId="9" fillId="0" borderId="0" xfId="0" applyFont="1"/>
    <xf numFmtId="0" fontId="8" fillId="0" borderId="0" xfId="0" applyFont="1"/>
    <xf numFmtId="0" fontId="11" fillId="0" borderId="0" xfId="0" applyFont="1"/>
    <xf numFmtId="0" fontId="12" fillId="0" borderId="1" xfId="0" applyFont="1" applyBorder="1" applyAlignment="1">
      <alignment horizontal="left" vertical="center" wrapText="1"/>
    </xf>
    <xf numFmtId="49" fontId="12" fillId="0" borderId="1" xfId="0" applyNumberFormat="1" applyFont="1" applyBorder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/>
    </xf>
    <xf numFmtId="0" fontId="13" fillId="0" borderId="0" xfId="0" applyFont="1"/>
    <xf numFmtId="0" fontId="6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/>
    </xf>
    <xf numFmtId="0" fontId="17" fillId="2" borderId="1" xfId="0" applyFont="1" applyFill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center" vertical="center"/>
    </xf>
    <xf numFmtId="49" fontId="17" fillId="0" borderId="2" xfId="0" applyNumberFormat="1" applyFont="1" applyBorder="1" applyAlignment="1">
      <alignment horizontal="center" vertical="center" wrapText="1"/>
    </xf>
    <xf numFmtId="49" fontId="17" fillId="0" borderId="4" xfId="0" applyNumberFormat="1" applyFont="1" applyBorder="1" applyAlignment="1">
      <alignment horizontal="center" vertical="center" wrapText="1"/>
    </xf>
    <xf numFmtId="49" fontId="17" fillId="0" borderId="5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49" fontId="19" fillId="0" borderId="1" xfId="0" applyNumberFormat="1" applyFont="1" applyBorder="1" applyAlignment="1">
      <alignment horizontal="center" vertical="center"/>
    </xf>
    <xf numFmtId="164" fontId="19" fillId="0" borderId="1" xfId="0" applyNumberFormat="1" applyFont="1" applyBorder="1" applyAlignment="1">
      <alignment horizontal="center" vertical="center"/>
    </xf>
    <xf numFmtId="49" fontId="19" fillId="0" borderId="2" xfId="0" applyNumberFormat="1" applyFont="1" applyBorder="1" applyAlignment="1">
      <alignment horizontal="center" vertical="center"/>
    </xf>
    <xf numFmtId="49" fontId="19" fillId="0" borderId="4" xfId="0" applyNumberFormat="1" applyFont="1" applyBorder="1" applyAlignment="1">
      <alignment horizontal="center" vertical="center"/>
    </xf>
    <xf numFmtId="49" fontId="19" fillId="0" borderId="5" xfId="0" applyNumberFormat="1" applyFont="1" applyBorder="1" applyAlignment="1">
      <alignment horizontal="center" vertical="center"/>
    </xf>
    <xf numFmtId="49" fontId="19" fillId="0" borderId="2" xfId="0" applyNumberFormat="1" applyFont="1" applyBorder="1" applyAlignment="1">
      <alignment horizontal="center" vertical="center" wrapText="1"/>
    </xf>
    <xf numFmtId="49" fontId="19" fillId="0" borderId="4" xfId="0" applyNumberFormat="1" applyFont="1" applyBorder="1" applyAlignment="1">
      <alignment horizontal="center" vertical="center" wrapText="1"/>
    </xf>
    <xf numFmtId="49" fontId="19" fillId="0" borderId="5" xfId="0" applyNumberFormat="1" applyFont="1" applyBorder="1" applyAlignment="1">
      <alignment horizontal="center" vertical="center" wrapText="1"/>
    </xf>
    <xf numFmtId="0" fontId="21" fillId="0" borderId="0" xfId="0" applyFont="1"/>
    <xf numFmtId="0" fontId="13" fillId="0" borderId="0" xfId="0" applyFont="1" applyAlignment="1">
      <alignment horizontal="center" vertical="center"/>
    </xf>
    <xf numFmtId="49" fontId="19" fillId="0" borderId="10" xfId="0" applyNumberFormat="1" applyFont="1" applyBorder="1" applyAlignment="1">
      <alignment horizontal="center" vertical="center"/>
    </xf>
    <xf numFmtId="49" fontId="19" fillId="0" borderId="3" xfId="0" applyNumberFormat="1" applyFont="1" applyBorder="1" applyAlignment="1">
      <alignment horizontal="center" vertical="center"/>
    </xf>
    <xf numFmtId="49" fontId="19" fillId="0" borderId="11" xfId="0" applyNumberFormat="1" applyFont="1" applyBorder="1" applyAlignment="1">
      <alignment horizontal="center" vertical="center"/>
    </xf>
    <xf numFmtId="49" fontId="22" fillId="2" borderId="1" xfId="0" applyNumberFormat="1" applyFont="1" applyFill="1" applyBorder="1" applyAlignment="1">
      <alignment horizontal="center" vertical="center" wrapText="1"/>
    </xf>
    <xf numFmtId="49" fontId="20" fillId="0" borderId="2" xfId="0" applyNumberFormat="1" applyFont="1" applyBorder="1" applyAlignment="1">
      <alignment horizontal="center" vertical="center"/>
    </xf>
    <xf numFmtId="49" fontId="20" fillId="0" borderId="4" xfId="0" applyNumberFormat="1" applyFont="1" applyBorder="1" applyAlignment="1">
      <alignment horizontal="center" vertical="center"/>
    </xf>
    <xf numFmtId="49" fontId="20" fillId="0" borderId="5" xfId="0" applyNumberFormat="1" applyFont="1" applyBorder="1" applyAlignment="1">
      <alignment horizontal="center" vertical="center"/>
    </xf>
    <xf numFmtId="49" fontId="23" fillId="0" borderId="1" xfId="0" applyNumberFormat="1" applyFont="1" applyBorder="1" applyAlignment="1">
      <alignment horizontal="center" vertical="center"/>
    </xf>
    <xf numFmtId="164" fontId="22" fillId="0" borderId="1" xfId="0" applyNumberFormat="1" applyFont="1" applyBorder="1" applyAlignment="1">
      <alignment horizontal="center" vertical="center"/>
    </xf>
    <xf numFmtId="0" fontId="24" fillId="0" borderId="0" xfId="0" applyFont="1"/>
    <xf numFmtId="49" fontId="7" fillId="2" borderId="2" xfId="0" applyNumberFormat="1" applyFont="1" applyFill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/>
    </xf>
    <xf numFmtId="49" fontId="22" fillId="2" borderId="5" xfId="0" applyNumberFormat="1" applyFont="1" applyFill="1" applyBorder="1" applyAlignment="1">
      <alignment horizontal="center" vertical="center" wrapText="1"/>
    </xf>
    <xf numFmtId="49" fontId="22" fillId="2" borderId="2" xfId="0" applyNumberFormat="1" applyFont="1" applyFill="1" applyBorder="1" applyAlignment="1">
      <alignment horizontal="center" vertical="center" wrapText="1"/>
    </xf>
    <xf numFmtId="49" fontId="22" fillId="0" borderId="5" xfId="0" applyNumberFormat="1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left" vertical="center" wrapText="1"/>
    </xf>
    <xf numFmtId="49" fontId="22" fillId="0" borderId="1" xfId="0" applyNumberFormat="1" applyFont="1" applyBorder="1" applyAlignment="1">
      <alignment horizontal="center" vertical="center"/>
    </xf>
    <xf numFmtId="49" fontId="22" fillId="0" borderId="2" xfId="0" applyNumberFormat="1" applyFont="1" applyBorder="1" applyAlignment="1">
      <alignment horizontal="center" vertical="center" wrapText="1"/>
    </xf>
    <xf numFmtId="49" fontId="22" fillId="0" borderId="4" xfId="0" applyNumberFormat="1" applyFont="1" applyBorder="1" applyAlignment="1">
      <alignment horizontal="center" vertical="center" wrapText="1"/>
    </xf>
    <xf numFmtId="49" fontId="22" fillId="0" borderId="5" xfId="0" applyNumberFormat="1" applyFont="1" applyBorder="1" applyAlignment="1">
      <alignment horizontal="center" vertical="center" wrapText="1"/>
    </xf>
    <xf numFmtId="164" fontId="25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22" fillId="0" borderId="2" xfId="0" applyNumberFormat="1" applyFont="1" applyBorder="1" applyAlignment="1">
      <alignment horizontal="center" vertical="center"/>
    </xf>
    <xf numFmtId="49" fontId="22" fillId="0" borderId="4" xfId="0" applyNumberFormat="1" applyFont="1" applyBorder="1" applyAlignment="1">
      <alignment horizontal="center" vertical="center"/>
    </xf>
    <xf numFmtId="49" fontId="7" fillId="0" borderId="4" xfId="0" applyNumberFormat="1" applyFont="1" applyBorder="1" applyAlignment="1">
      <alignment horizontal="center" vertical="center"/>
    </xf>
    <xf numFmtId="49" fontId="7" fillId="0" borderId="10" xfId="0" applyNumberFormat="1" applyFont="1" applyBorder="1" applyAlignment="1">
      <alignment horizontal="center" vertical="center"/>
    </xf>
    <xf numFmtId="49" fontId="7" fillId="0" borderId="3" xfId="0" applyNumberFormat="1" applyFont="1" applyBorder="1" applyAlignment="1">
      <alignment horizontal="center" vertical="center"/>
    </xf>
    <xf numFmtId="49" fontId="7" fillId="0" borderId="11" xfId="0" applyNumberFormat="1" applyFont="1" applyBorder="1" applyAlignment="1">
      <alignment horizontal="center" vertical="center"/>
    </xf>
    <xf numFmtId="49" fontId="8" fillId="0" borderId="5" xfId="0" applyNumberFormat="1" applyFont="1" applyBorder="1" applyAlignment="1">
      <alignment horizontal="center" vertical="center"/>
    </xf>
    <xf numFmtId="0" fontId="27" fillId="2" borderId="1" xfId="0" applyFont="1" applyFill="1" applyBorder="1" applyAlignment="1">
      <alignment horizontal="center" vertical="center" wrapText="1"/>
    </xf>
    <xf numFmtId="49" fontId="27" fillId="0" borderId="1" xfId="0" applyNumberFormat="1" applyFont="1" applyBorder="1" applyAlignment="1">
      <alignment horizontal="center" vertical="center"/>
    </xf>
    <xf numFmtId="49" fontId="27" fillId="0" borderId="5" xfId="0" applyNumberFormat="1" applyFont="1" applyBorder="1" applyAlignment="1">
      <alignment horizontal="center" vertical="center" wrapText="1"/>
    </xf>
    <xf numFmtId="164" fontId="27" fillId="0" borderId="1" xfId="0" applyNumberFormat="1" applyFont="1" applyBorder="1" applyAlignment="1">
      <alignment horizontal="center" vertical="center" wrapText="1"/>
    </xf>
    <xf numFmtId="164" fontId="17" fillId="0" borderId="1" xfId="0" applyNumberFormat="1" applyFont="1" applyBorder="1" applyAlignment="1">
      <alignment horizontal="center" vertical="center"/>
    </xf>
    <xf numFmtId="0" fontId="28" fillId="0" borderId="0" xfId="0" applyFont="1"/>
    <xf numFmtId="49" fontId="17" fillId="2" borderId="1" xfId="0" applyNumberFormat="1" applyFont="1" applyFill="1" applyBorder="1" applyAlignment="1">
      <alignment horizontal="center" vertical="center" wrapText="1"/>
    </xf>
    <xf numFmtId="49" fontId="29" fillId="0" borderId="1" xfId="0" applyNumberFormat="1" applyFont="1" applyBorder="1" applyAlignment="1">
      <alignment horizontal="center" vertical="center"/>
    </xf>
    <xf numFmtId="49" fontId="1" fillId="0" borderId="5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49" fontId="17" fillId="2" borderId="5" xfId="0" applyNumberFormat="1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right" vertical="center" wrapText="1"/>
    </xf>
    <xf numFmtId="0" fontId="17" fillId="2" borderId="1" xfId="0" applyFont="1" applyFill="1" applyBorder="1" applyAlignment="1">
      <alignment horizontal="right" wrapText="1"/>
    </xf>
    <xf numFmtId="0" fontId="30" fillId="0" borderId="1" xfId="0" applyFont="1" applyBorder="1" applyAlignment="1">
      <alignment horizontal="left" vertical="center" wrapText="1"/>
    </xf>
    <xf numFmtId="49" fontId="27" fillId="2" borderId="1" xfId="0" applyNumberFormat="1" applyFont="1" applyFill="1" applyBorder="1" applyAlignment="1">
      <alignment horizontal="center" vertical="center" wrapText="1"/>
    </xf>
    <xf numFmtId="0" fontId="31" fillId="0" borderId="1" xfId="0" applyFont="1" applyBorder="1" applyAlignment="1">
      <alignment horizontal="center" vertical="center"/>
    </xf>
    <xf numFmtId="164" fontId="27" fillId="0" borderId="1" xfId="0" applyNumberFormat="1" applyFont="1" applyBorder="1" applyAlignment="1">
      <alignment horizontal="center" vertical="center"/>
    </xf>
    <xf numFmtId="0" fontId="31" fillId="0" borderId="0" xfId="0" applyFont="1" applyAlignment="1">
      <alignment horizontal="center" vertical="center"/>
    </xf>
    <xf numFmtId="0" fontId="17" fillId="2" borderId="1" xfId="0" applyNumberFormat="1" applyFont="1" applyFill="1" applyBorder="1" applyAlignment="1">
      <alignment horizontal="right" vertical="center" wrapText="1"/>
    </xf>
    <xf numFmtId="49" fontId="17" fillId="2" borderId="1" xfId="0" applyNumberFormat="1" applyFont="1" applyFill="1" applyBorder="1" applyAlignment="1">
      <alignment horizontal="right" vertical="center" wrapText="1"/>
    </xf>
    <xf numFmtId="0" fontId="29" fillId="0" borderId="0" xfId="0" applyFont="1" applyAlignment="1">
      <alignment horizontal="right" vertical="center"/>
    </xf>
    <xf numFmtId="0" fontId="29" fillId="0" borderId="2" xfId="0" applyFont="1" applyBorder="1" applyAlignment="1">
      <alignment horizontal="center" vertical="center"/>
    </xf>
    <xf numFmtId="0" fontId="29" fillId="0" borderId="4" xfId="0" applyFont="1" applyBorder="1" applyAlignment="1">
      <alignment horizontal="center" vertical="center"/>
    </xf>
    <xf numFmtId="0" fontId="29" fillId="0" borderId="5" xfId="0" applyFont="1" applyBorder="1" applyAlignment="1">
      <alignment horizontal="center" vertical="center"/>
    </xf>
    <xf numFmtId="0" fontId="29" fillId="0" borderId="1" xfId="0" applyFont="1" applyBorder="1" applyAlignment="1">
      <alignment horizontal="center" vertical="center"/>
    </xf>
    <xf numFmtId="0" fontId="9" fillId="0" borderId="0" xfId="0" applyFont="1" applyAlignment="1">
      <alignment horizontal="right" vertical="center"/>
    </xf>
    <xf numFmtId="0" fontId="32" fillId="0" borderId="0" xfId="0" applyFont="1" applyAlignment="1">
      <alignment horizontal="right" vertical="center"/>
    </xf>
    <xf numFmtId="0" fontId="23" fillId="0" borderId="0" xfId="0" applyFont="1"/>
    <xf numFmtId="0" fontId="22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33" fillId="0" borderId="0" xfId="0" applyFont="1"/>
    <xf numFmtId="49" fontId="20" fillId="0" borderId="10" xfId="0" applyNumberFormat="1" applyFont="1" applyBorder="1" applyAlignment="1">
      <alignment horizontal="center" vertical="center"/>
    </xf>
    <xf numFmtId="49" fontId="20" fillId="0" borderId="3" xfId="0" applyNumberFormat="1" applyFont="1" applyBorder="1" applyAlignment="1">
      <alignment horizontal="center" vertical="center"/>
    </xf>
    <xf numFmtId="49" fontId="20" fillId="0" borderId="11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 wrapText="1"/>
    </xf>
    <xf numFmtId="49" fontId="12" fillId="0" borderId="4" xfId="0" applyNumberFormat="1" applyFont="1" applyBorder="1" applyAlignment="1">
      <alignment horizontal="center" vertical="center" wrapText="1"/>
    </xf>
    <xf numFmtId="49" fontId="12" fillId="0" borderId="5" xfId="0" applyNumberFormat="1" applyFont="1" applyBorder="1" applyAlignment="1">
      <alignment horizontal="center" vertical="center" wrapText="1"/>
    </xf>
    <xf numFmtId="0" fontId="28" fillId="0" borderId="0" xfId="0" applyFont="1" applyAlignment="1">
      <alignment horizontal="right" vertical="center"/>
    </xf>
    <xf numFmtId="164" fontId="36" fillId="0" borderId="1" xfId="0" applyNumberFormat="1" applyFont="1" applyBorder="1" applyAlignment="1">
      <alignment horizontal="center" vertical="center"/>
    </xf>
    <xf numFmtId="49" fontId="31" fillId="0" borderId="1" xfId="0" applyNumberFormat="1" applyFont="1" applyBorder="1" applyAlignment="1">
      <alignment horizontal="center" vertical="center"/>
    </xf>
    <xf numFmtId="0" fontId="37" fillId="0" borderId="0" xfId="0" applyFont="1" applyAlignment="1">
      <alignment horizontal="center" vertical="center"/>
    </xf>
    <xf numFmtId="0" fontId="38" fillId="0" borderId="0" xfId="0" applyFont="1"/>
    <xf numFmtId="0" fontId="28" fillId="0" borderId="0" xfId="0" applyFont="1" applyAlignment="1">
      <alignment horizontal="right"/>
    </xf>
    <xf numFmtId="0" fontId="10" fillId="0" borderId="0" xfId="0" applyFont="1"/>
    <xf numFmtId="0" fontId="27" fillId="2" borderId="5" xfId="0" applyFont="1" applyFill="1" applyBorder="1" applyAlignment="1">
      <alignment horizontal="center" vertical="center" wrapText="1"/>
    </xf>
    <xf numFmtId="0" fontId="39" fillId="0" borderId="0" xfId="0" applyFont="1"/>
    <xf numFmtId="0" fontId="40" fillId="0" borderId="0" xfId="0" applyFont="1" applyAlignment="1">
      <alignment horizontal="right"/>
    </xf>
    <xf numFmtId="0" fontId="11" fillId="0" borderId="0" xfId="0" applyFont="1" applyAlignment="1">
      <alignment horizontal="right"/>
    </xf>
    <xf numFmtId="0" fontId="40" fillId="0" borderId="0" xfId="0" applyFont="1" applyAlignment="1">
      <alignment horizontal="right" vertical="center"/>
    </xf>
    <xf numFmtId="0" fontId="11" fillId="0" borderId="0" xfId="0" applyFont="1" applyAlignment="1">
      <alignment horizontal="right" vertical="center"/>
    </xf>
    <xf numFmtId="0" fontId="40" fillId="0" borderId="0" xfId="0" applyFont="1"/>
    <xf numFmtId="0" fontId="35" fillId="0" borderId="0" xfId="0" applyFont="1"/>
    <xf numFmtId="0" fontId="28" fillId="0" borderId="0" xfId="0" applyFont="1" applyAlignment="1">
      <alignment vertical="center"/>
    </xf>
    <xf numFmtId="0" fontId="34" fillId="0" borderId="0" xfId="0" applyFont="1"/>
    <xf numFmtId="0" fontId="11" fillId="0" borderId="0" xfId="0" applyFont="1" applyAlignment="1">
      <alignment vertical="center"/>
    </xf>
    <xf numFmtId="0" fontId="40" fillId="0" borderId="0" xfId="0" applyFont="1" applyAlignment="1">
      <alignment vertical="center"/>
    </xf>
    <xf numFmtId="0" fontId="14" fillId="0" borderId="5" xfId="0" applyFont="1" applyBorder="1" applyAlignment="1">
      <alignment horizontal="center" vertical="center"/>
    </xf>
    <xf numFmtId="0" fontId="17" fillId="2" borderId="5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/>
    </xf>
    <xf numFmtId="164" fontId="5" fillId="0" borderId="1" xfId="0" applyNumberFormat="1" applyFont="1" applyBorder="1" applyAlignment="1">
      <alignment horizontal="center" vertical="center"/>
    </xf>
    <xf numFmtId="0" fontId="41" fillId="0" borderId="0" xfId="0" applyFont="1" applyAlignment="1">
      <alignment horizontal="center"/>
    </xf>
    <xf numFmtId="0" fontId="2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7" fillId="2" borderId="1" xfId="0" applyNumberFormat="1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22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22" fillId="2" borderId="5" xfId="0" applyFont="1" applyFill="1" applyBorder="1" applyAlignment="1">
      <alignment horizontal="center" vertical="center" wrapText="1"/>
    </xf>
    <xf numFmtId="0" fontId="22" fillId="2" borderId="1" xfId="0" applyNumberFormat="1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center" vertical="center" wrapText="1"/>
    </xf>
    <xf numFmtId="0" fontId="7" fillId="2" borderId="5" xfId="0" applyNumberFormat="1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7" fillId="2" borderId="5" xfId="0" applyNumberFormat="1" applyFont="1" applyFill="1" applyBorder="1" applyAlignment="1">
      <alignment horizontal="center" vertical="center" wrapText="1"/>
    </xf>
    <xf numFmtId="0" fontId="22" fillId="2" borderId="5" xfId="0" applyNumberFormat="1" applyFont="1" applyFill="1" applyBorder="1" applyAlignment="1">
      <alignment horizontal="center" vertical="center" wrapText="1"/>
    </xf>
    <xf numFmtId="0" fontId="32" fillId="0" borderId="0" xfId="0" applyFont="1"/>
    <xf numFmtId="49" fontId="17" fillId="2" borderId="5" xfId="0" applyNumberFormat="1" applyFont="1" applyFill="1" applyBorder="1" applyAlignment="1">
      <alignment horizontal="center" vertical="center"/>
    </xf>
    <xf numFmtId="49" fontId="17" fillId="2" borderId="1" xfId="0" applyNumberFormat="1" applyFont="1" applyFill="1" applyBorder="1" applyAlignment="1">
      <alignment horizontal="center" vertical="center"/>
    </xf>
    <xf numFmtId="49" fontId="22" fillId="2" borderId="5" xfId="0" applyNumberFormat="1" applyFont="1" applyFill="1" applyBorder="1" applyAlignment="1">
      <alignment horizontal="center" vertical="center"/>
    </xf>
    <xf numFmtId="49" fontId="22" fillId="2" borderId="2" xfId="0" applyNumberFormat="1" applyFont="1" applyFill="1" applyBorder="1" applyAlignment="1">
      <alignment horizontal="center" vertical="center"/>
    </xf>
    <xf numFmtId="49" fontId="7" fillId="2" borderId="2" xfId="0" applyNumberFormat="1" applyFont="1" applyFill="1" applyBorder="1" applyAlignment="1">
      <alignment horizontal="center" vertical="center"/>
    </xf>
    <xf numFmtId="49" fontId="12" fillId="0" borderId="5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49" fontId="27" fillId="2" borderId="9" xfId="0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44" fillId="0" borderId="0" xfId="0" applyFont="1"/>
    <xf numFmtId="0" fontId="22" fillId="0" borderId="5" xfId="0" applyFont="1" applyBorder="1" applyAlignment="1">
      <alignment horizontal="center" vertical="center" wrapText="1"/>
    </xf>
    <xf numFmtId="49" fontId="42" fillId="0" borderId="1" xfId="0" applyNumberFormat="1" applyFont="1" applyBorder="1" applyAlignment="1">
      <alignment horizontal="center" vertical="center"/>
    </xf>
    <xf numFmtId="164" fontId="43" fillId="0" borderId="1" xfId="0" applyNumberFormat="1" applyFont="1" applyBorder="1" applyAlignment="1">
      <alignment horizontal="center" vertical="center"/>
    </xf>
    <xf numFmtId="0" fontId="14" fillId="0" borderId="1" xfId="0" applyFont="1" applyBorder="1" applyAlignment="1">
      <alignment horizontal="left" vertical="center" wrapText="1"/>
    </xf>
    <xf numFmtId="49" fontId="43" fillId="0" borderId="3" xfId="0" applyNumberFormat="1" applyFont="1" applyBorder="1" applyAlignment="1">
      <alignment horizontal="center" vertical="center"/>
    </xf>
    <xf numFmtId="49" fontId="43" fillId="0" borderId="11" xfId="0" applyNumberFormat="1" applyFont="1" applyBorder="1" applyAlignment="1">
      <alignment horizontal="center" vertical="center"/>
    </xf>
    <xf numFmtId="49" fontId="43" fillId="0" borderId="5" xfId="0" applyNumberFormat="1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49" fontId="1" fillId="0" borderId="11" xfId="0" applyNumberFormat="1" applyFont="1" applyBorder="1" applyAlignment="1">
      <alignment horizontal="center" vertical="center"/>
    </xf>
    <xf numFmtId="0" fontId="27" fillId="0" borderId="5" xfId="0" applyFont="1" applyBorder="1" applyAlignment="1">
      <alignment horizontal="center" vertical="center" wrapText="1"/>
    </xf>
    <xf numFmtId="0" fontId="46" fillId="0" borderId="0" xfId="0" applyFont="1"/>
    <xf numFmtId="0" fontId="26" fillId="0" borderId="0" xfId="0" applyFont="1" applyAlignment="1">
      <alignment horizontal="center" vertical="center"/>
    </xf>
    <xf numFmtId="0" fontId="47" fillId="0" borderId="0" xfId="0" applyFont="1"/>
    <xf numFmtId="0" fontId="34" fillId="0" borderId="0" xfId="0" applyFont="1" applyAlignment="1">
      <alignment horizontal="right" vertical="center"/>
    </xf>
    <xf numFmtId="0" fontId="48" fillId="0" borderId="0" xfId="0" applyFont="1"/>
    <xf numFmtId="0" fontId="49" fillId="0" borderId="0" xfId="0" applyFont="1"/>
    <xf numFmtId="0" fontId="47" fillId="0" borderId="0" xfId="0" applyFont="1" applyAlignment="1">
      <alignment horizontal="right"/>
    </xf>
    <xf numFmtId="0" fontId="47" fillId="0" borderId="0" xfId="0" applyFont="1" applyAlignment="1">
      <alignment horizontal="right" vertical="center"/>
    </xf>
    <xf numFmtId="0" fontId="47" fillId="0" borderId="0" xfId="0" applyFont="1" applyAlignment="1">
      <alignment vertical="center"/>
    </xf>
    <xf numFmtId="49" fontId="30" fillId="0" borderId="1" xfId="0" applyNumberFormat="1" applyFont="1" applyBorder="1" applyAlignment="1">
      <alignment horizontal="left" vertical="center" wrapText="1"/>
    </xf>
    <xf numFmtId="0" fontId="30" fillId="0" borderId="0" xfId="0" applyFont="1"/>
    <xf numFmtId="0" fontId="50" fillId="0" borderId="0" xfId="0" applyFont="1"/>
    <xf numFmtId="0" fontId="30" fillId="0" borderId="2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right" vertical="center" wrapText="1"/>
    </xf>
    <xf numFmtId="0" fontId="17" fillId="0" borderId="1" xfId="0" applyFont="1" applyBorder="1" applyAlignment="1">
      <alignment horizontal="center" vertical="center" wrapText="1"/>
    </xf>
    <xf numFmtId="0" fontId="39" fillId="0" borderId="0" xfId="0" applyFont="1" applyAlignment="1">
      <alignment horizontal="right"/>
    </xf>
    <xf numFmtId="0" fontId="51" fillId="0" borderId="2" xfId="0" applyFont="1" applyBorder="1" applyAlignment="1">
      <alignment horizontal="left" vertical="center" wrapText="1"/>
    </xf>
    <xf numFmtId="0" fontId="52" fillId="0" borderId="2" xfId="0" applyFont="1" applyBorder="1" applyAlignment="1">
      <alignment horizontal="left" vertical="center" wrapText="1"/>
    </xf>
    <xf numFmtId="49" fontId="6" fillId="0" borderId="4" xfId="0" applyNumberFormat="1" applyFont="1" applyFill="1" applyBorder="1" applyAlignment="1">
      <alignment horizontal="center" vertical="center" wrapText="1"/>
    </xf>
    <xf numFmtId="49" fontId="17" fillId="0" borderId="4" xfId="0" applyNumberFormat="1" applyFont="1" applyFill="1" applyBorder="1" applyAlignment="1">
      <alignment horizontal="center" vertical="center" wrapText="1"/>
    </xf>
    <xf numFmtId="49" fontId="22" fillId="0" borderId="4" xfId="0" applyNumberFormat="1" applyFont="1" applyFill="1" applyBorder="1" applyAlignment="1">
      <alignment horizontal="center" vertical="center" wrapText="1"/>
    </xf>
    <xf numFmtId="49" fontId="7" fillId="0" borderId="4" xfId="0" applyNumberFormat="1" applyFont="1" applyFill="1" applyBorder="1" applyAlignment="1">
      <alignment horizontal="center" vertical="center" wrapText="1"/>
    </xf>
    <xf numFmtId="49" fontId="12" fillId="0" borderId="4" xfId="0" applyNumberFormat="1" applyFont="1" applyFill="1" applyBorder="1" applyAlignment="1">
      <alignment horizontal="center" vertical="center"/>
    </xf>
    <xf numFmtId="49" fontId="22" fillId="0" borderId="4" xfId="0" applyNumberFormat="1" applyFont="1" applyFill="1" applyBorder="1" applyAlignment="1">
      <alignment horizontal="center" vertical="center"/>
    </xf>
    <xf numFmtId="49" fontId="7" fillId="0" borderId="4" xfId="0" applyNumberFormat="1" applyFont="1" applyFill="1" applyBorder="1" applyAlignment="1">
      <alignment horizontal="center" vertical="center"/>
    </xf>
    <xf numFmtId="49" fontId="7" fillId="0" borderId="3" xfId="0" applyNumberFormat="1" applyFont="1" applyFill="1" applyBorder="1" applyAlignment="1">
      <alignment horizontal="center" vertical="center"/>
    </xf>
    <xf numFmtId="49" fontId="20" fillId="0" borderId="3" xfId="0" applyNumberFormat="1" applyFont="1" applyFill="1" applyBorder="1" applyAlignment="1">
      <alignment horizontal="center" vertical="center"/>
    </xf>
    <xf numFmtId="49" fontId="19" fillId="0" borderId="3" xfId="0" applyNumberFormat="1" applyFont="1" applyFill="1" applyBorder="1" applyAlignment="1">
      <alignment horizontal="center" vertical="center"/>
    </xf>
    <xf numFmtId="49" fontId="12" fillId="0" borderId="4" xfId="0" applyNumberFormat="1" applyFont="1" applyFill="1" applyBorder="1" applyAlignment="1">
      <alignment horizontal="center" vertical="center" wrapText="1"/>
    </xf>
    <xf numFmtId="49" fontId="19" fillId="0" borderId="4" xfId="0" applyNumberFormat="1" applyFont="1" applyFill="1" applyBorder="1" applyAlignment="1">
      <alignment horizontal="center" vertical="center" wrapText="1"/>
    </xf>
    <xf numFmtId="0" fontId="29" fillId="0" borderId="4" xfId="0" applyFont="1" applyFill="1" applyBorder="1" applyAlignment="1">
      <alignment horizontal="center" vertical="center"/>
    </xf>
    <xf numFmtId="49" fontId="20" fillId="0" borderId="4" xfId="0" applyNumberFormat="1" applyFont="1" applyFill="1" applyBorder="1" applyAlignment="1">
      <alignment horizontal="center" vertical="center"/>
    </xf>
    <xf numFmtId="49" fontId="19" fillId="0" borderId="4" xfId="0" applyNumberFormat="1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49" fontId="43" fillId="0" borderId="3" xfId="0" applyNumberFormat="1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/>
    </xf>
    <xf numFmtId="0" fontId="13" fillId="0" borderId="0" xfId="0" applyFont="1" applyFill="1" applyAlignment="1">
      <alignment horizontal="center" vertical="center"/>
    </xf>
    <xf numFmtId="49" fontId="27" fillId="2" borderId="5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17" fillId="0" borderId="2" xfId="0" applyNumberFormat="1" applyFont="1" applyBorder="1" applyAlignment="1">
      <alignment horizontal="center" vertical="center"/>
    </xf>
    <xf numFmtId="49" fontId="17" fillId="0" borderId="5" xfId="0" applyNumberFormat="1" applyFont="1" applyBorder="1" applyAlignment="1">
      <alignment horizontal="center" vertical="center"/>
    </xf>
    <xf numFmtId="49" fontId="27" fillId="0" borderId="2" xfId="0" applyNumberFormat="1" applyFont="1" applyBorder="1" applyAlignment="1">
      <alignment horizontal="center" vertical="center"/>
    </xf>
    <xf numFmtId="49" fontId="27" fillId="0" borderId="4" xfId="0" applyNumberFormat="1" applyFont="1" applyBorder="1" applyAlignment="1">
      <alignment horizontal="center" vertical="center"/>
    </xf>
    <xf numFmtId="49" fontId="27" fillId="2" borderId="5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right" vertical="center" wrapText="1"/>
    </xf>
    <xf numFmtId="49" fontId="1" fillId="0" borderId="4" xfId="0" applyNumberFormat="1" applyFont="1" applyFill="1" applyBorder="1" applyAlignment="1">
      <alignment horizontal="center" vertical="center"/>
    </xf>
    <xf numFmtId="0" fontId="26" fillId="0" borderId="1" xfId="0" applyFont="1" applyBorder="1" applyAlignment="1">
      <alignment horizontal="center" vertical="center" wrapText="1"/>
    </xf>
    <xf numFmtId="49" fontId="26" fillId="0" borderId="1" xfId="0" applyNumberFormat="1" applyFont="1" applyBorder="1" applyAlignment="1">
      <alignment horizontal="center" vertical="center"/>
    </xf>
    <xf numFmtId="49" fontId="26" fillId="0" borderId="6" xfId="0" applyNumberFormat="1" applyFont="1" applyBorder="1" applyAlignment="1">
      <alignment horizontal="center" vertical="center" wrapText="1"/>
    </xf>
    <xf numFmtId="49" fontId="26" fillId="0" borderId="7" xfId="0" applyNumberFormat="1" applyFont="1" applyBorder="1" applyAlignment="1">
      <alignment horizontal="center" vertical="center" wrapText="1"/>
    </xf>
    <xf numFmtId="49" fontId="26" fillId="0" borderId="7" xfId="0" applyNumberFormat="1" applyFont="1" applyFill="1" applyBorder="1" applyAlignment="1">
      <alignment horizontal="center" vertical="center" wrapText="1"/>
    </xf>
    <xf numFmtId="49" fontId="26" fillId="0" borderId="8" xfId="0" applyNumberFormat="1" applyFont="1" applyBorder="1" applyAlignment="1">
      <alignment horizontal="center" vertical="center" wrapText="1"/>
    </xf>
    <xf numFmtId="164" fontId="26" fillId="0" borderId="1" xfId="0" applyNumberFormat="1" applyFont="1" applyBorder="1" applyAlignment="1">
      <alignment horizontal="center" vertical="center" wrapText="1"/>
    </xf>
    <xf numFmtId="164" fontId="26" fillId="0" borderId="1" xfId="0" applyNumberFormat="1" applyFont="1" applyBorder="1" applyAlignment="1">
      <alignment horizontal="center" vertical="center"/>
    </xf>
    <xf numFmtId="0" fontId="26" fillId="2" borderId="1" xfId="0" applyFont="1" applyFill="1" applyBorder="1" applyAlignment="1">
      <alignment horizontal="center" vertical="center" wrapText="1"/>
    </xf>
    <xf numFmtId="49" fontId="26" fillId="2" borderId="1" xfId="0" applyNumberFormat="1" applyFont="1" applyFill="1" applyBorder="1" applyAlignment="1">
      <alignment horizontal="center" vertical="center" wrapText="1"/>
    </xf>
    <xf numFmtId="49" fontId="26" fillId="0" borderId="6" xfId="0" applyNumberFormat="1" applyFont="1" applyBorder="1" applyAlignment="1">
      <alignment horizontal="center" vertical="center"/>
    </xf>
    <xf numFmtId="49" fontId="26" fillId="0" borderId="7" xfId="0" applyNumberFormat="1" applyFont="1" applyBorder="1" applyAlignment="1">
      <alignment horizontal="center" vertical="center"/>
    </xf>
    <xf numFmtId="49" fontId="26" fillId="0" borderId="7" xfId="0" applyNumberFormat="1" applyFont="1" applyFill="1" applyBorder="1" applyAlignment="1">
      <alignment horizontal="center" vertical="center"/>
    </xf>
    <xf numFmtId="49" fontId="26" fillId="0" borderId="8" xfId="0" applyNumberFormat="1" applyFont="1" applyBorder="1" applyAlignment="1">
      <alignment horizontal="center" vertical="center"/>
    </xf>
    <xf numFmtId="49" fontId="26" fillId="0" borderId="2" xfId="0" applyNumberFormat="1" applyFont="1" applyBorder="1" applyAlignment="1">
      <alignment horizontal="center" vertical="center"/>
    </xf>
    <xf numFmtId="49" fontId="26" fillId="0" borderId="12" xfId="0" applyNumberFormat="1" applyFont="1" applyBorder="1" applyAlignment="1">
      <alignment horizontal="center" vertical="center"/>
    </xf>
    <xf numFmtId="49" fontId="26" fillId="0" borderId="0" xfId="0" applyNumberFormat="1" applyFont="1" applyBorder="1" applyAlignment="1">
      <alignment horizontal="center" vertical="center"/>
    </xf>
    <xf numFmtId="49" fontId="26" fillId="0" borderId="0" xfId="0" applyNumberFormat="1" applyFont="1" applyFill="1" applyBorder="1" applyAlignment="1">
      <alignment horizontal="center" vertical="center"/>
    </xf>
    <xf numFmtId="49" fontId="26" fillId="0" borderId="13" xfId="0" applyNumberFormat="1" applyFont="1" applyBorder="1" applyAlignment="1">
      <alignment horizontal="center" vertical="center"/>
    </xf>
    <xf numFmtId="49" fontId="26" fillId="0" borderId="5" xfId="0" applyNumberFormat="1" applyFont="1" applyBorder="1" applyAlignment="1">
      <alignment horizontal="center" vertical="center"/>
    </xf>
    <xf numFmtId="49" fontId="26" fillId="2" borderId="5" xfId="0" applyNumberFormat="1" applyFont="1" applyFill="1" applyBorder="1" applyAlignment="1">
      <alignment horizontal="center" vertical="center" wrapText="1"/>
    </xf>
    <xf numFmtId="49" fontId="26" fillId="2" borderId="2" xfId="0" applyNumberFormat="1" applyFont="1" applyFill="1" applyBorder="1" applyAlignment="1">
      <alignment horizontal="center" vertical="center" wrapText="1"/>
    </xf>
    <xf numFmtId="49" fontId="26" fillId="0" borderId="4" xfId="0" applyNumberFormat="1" applyFont="1" applyBorder="1" applyAlignment="1">
      <alignment horizontal="center" vertical="center"/>
    </xf>
    <xf numFmtId="49" fontId="26" fillId="0" borderId="4" xfId="0" applyNumberFormat="1" applyFont="1" applyFill="1" applyBorder="1" applyAlignment="1">
      <alignment horizontal="center" vertical="center"/>
    </xf>
    <xf numFmtId="49" fontId="53" fillId="0" borderId="12" xfId="0" applyNumberFormat="1" applyFont="1" applyBorder="1" applyAlignment="1">
      <alignment horizontal="center" vertical="center"/>
    </xf>
    <xf numFmtId="49" fontId="53" fillId="0" borderId="0" xfId="0" applyNumberFormat="1" applyFont="1" applyBorder="1" applyAlignment="1">
      <alignment horizontal="center" vertical="center"/>
    </xf>
    <xf numFmtId="49" fontId="53" fillId="0" borderId="0" xfId="0" applyNumberFormat="1" applyFont="1" applyFill="1" applyBorder="1" applyAlignment="1">
      <alignment horizontal="center" vertical="center"/>
    </xf>
    <xf numFmtId="49" fontId="53" fillId="0" borderId="13" xfId="0" applyNumberFormat="1" applyFont="1" applyBorder="1" applyAlignment="1">
      <alignment horizontal="center" vertical="center"/>
    </xf>
    <xf numFmtId="0" fontId="53" fillId="0" borderId="1" xfId="0" applyFont="1" applyBorder="1" applyAlignment="1">
      <alignment horizontal="center" vertical="center" wrapText="1"/>
    </xf>
    <xf numFmtId="49" fontId="53" fillId="0" borderId="1" xfId="0" applyNumberFormat="1" applyFont="1" applyBorder="1" applyAlignment="1">
      <alignment horizontal="center" vertical="center"/>
    </xf>
    <xf numFmtId="49" fontId="53" fillId="0" borderId="2" xfId="0" applyNumberFormat="1" applyFont="1" applyBorder="1" applyAlignment="1">
      <alignment horizontal="center" vertical="center"/>
    </xf>
    <xf numFmtId="49" fontId="53" fillId="0" borderId="2" xfId="0" applyNumberFormat="1" applyFont="1" applyBorder="1" applyAlignment="1">
      <alignment horizontal="center" vertical="center" wrapText="1"/>
    </xf>
    <xf numFmtId="49" fontId="53" fillId="0" borderId="4" xfId="0" applyNumberFormat="1" applyFont="1" applyBorder="1" applyAlignment="1">
      <alignment horizontal="center" vertical="center" wrapText="1"/>
    </xf>
    <xf numFmtId="49" fontId="53" fillId="0" borderId="4" xfId="0" applyNumberFormat="1" applyFont="1" applyFill="1" applyBorder="1" applyAlignment="1">
      <alignment horizontal="center" vertical="center" wrapText="1"/>
    </xf>
    <xf numFmtId="49" fontId="53" fillId="0" borderId="5" xfId="0" applyNumberFormat="1" applyFont="1" applyBorder="1" applyAlignment="1">
      <alignment horizontal="center" vertical="center" wrapText="1"/>
    </xf>
    <xf numFmtId="49" fontId="53" fillId="0" borderId="5" xfId="0" applyNumberFormat="1" applyFont="1" applyBorder="1" applyAlignment="1">
      <alignment horizontal="center" vertical="center"/>
    </xf>
    <xf numFmtId="164" fontId="53" fillId="0" borderId="1" xfId="0" applyNumberFormat="1" applyFont="1" applyBorder="1" applyAlignment="1">
      <alignment horizontal="center" vertical="center"/>
    </xf>
    <xf numFmtId="0" fontId="36" fillId="2" borderId="1" xfId="0" applyFont="1" applyFill="1" applyBorder="1" applyAlignment="1">
      <alignment horizontal="center" vertical="center" wrapText="1"/>
    </xf>
    <xf numFmtId="0" fontId="26" fillId="0" borderId="5" xfId="0" applyFont="1" applyBorder="1" applyAlignment="1">
      <alignment horizontal="center" vertical="center" wrapText="1"/>
    </xf>
    <xf numFmtId="49" fontId="26" fillId="0" borderId="2" xfId="0" applyNumberFormat="1" applyFont="1" applyBorder="1" applyAlignment="1">
      <alignment horizontal="center" vertical="center" wrapText="1"/>
    </xf>
    <xf numFmtId="49" fontId="26" fillId="0" borderId="4" xfId="0" applyNumberFormat="1" applyFont="1" applyBorder="1" applyAlignment="1">
      <alignment horizontal="center" vertical="center" wrapText="1"/>
    </xf>
    <xf numFmtId="49" fontId="26" fillId="0" borderId="4" xfId="0" applyNumberFormat="1" applyFont="1" applyFill="1" applyBorder="1" applyAlignment="1">
      <alignment horizontal="center" vertical="center" wrapText="1"/>
    </xf>
    <xf numFmtId="49" fontId="26" fillId="0" borderId="5" xfId="0" applyNumberFormat="1" applyFont="1" applyBorder="1" applyAlignment="1">
      <alignment horizontal="center" vertical="center" wrapText="1"/>
    </xf>
    <xf numFmtId="0" fontId="26" fillId="2" borderId="5" xfId="0" applyFont="1" applyFill="1" applyBorder="1" applyAlignment="1">
      <alignment horizontal="center" vertical="center" wrapText="1"/>
    </xf>
    <xf numFmtId="0" fontId="26" fillId="2" borderId="5" xfId="0" applyNumberFormat="1" applyFont="1" applyFill="1" applyBorder="1" applyAlignment="1">
      <alignment horizontal="center" vertical="center" wrapText="1"/>
    </xf>
    <xf numFmtId="0" fontId="26" fillId="2" borderId="1" xfId="0" applyNumberFormat="1" applyFont="1" applyFill="1" applyBorder="1" applyAlignment="1">
      <alignment horizontal="center" vertical="center" wrapText="1"/>
    </xf>
    <xf numFmtId="49" fontId="53" fillId="0" borderId="6" xfId="0" applyNumberFormat="1" applyFont="1" applyBorder="1" applyAlignment="1">
      <alignment horizontal="center" vertical="center"/>
    </xf>
    <xf numFmtId="49" fontId="53" fillId="0" borderId="7" xfId="0" applyNumberFormat="1" applyFont="1" applyBorder="1" applyAlignment="1">
      <alignment horizontal="center" vertical="center"/>
    </xf>
    <xf numFmtId="49" fontId="53" fillId="0" borderId="7" xfId="0" applyNumberFormat="1" applyFont="1" applyFill="1" applyBorder="1" applyAlignment="1">
      <alignment horizontal="center" vertical="center"/>
    </xf>
    <xf numFmtId="49" fontId="53" fillId="0" borderId="8" xfId="0" applyNumberFormat="1" applyFont="1" applyBorder="1" applyAlignment="1">
      <alignment horizontal="center" vertical="center"/>
    </xf>
    <xf numFmtId="0" fontId="26" fillId="0" borderId="1" xfId="0" applyFont="1" applyBorder="1" applyAlignment="1">
      <alignment horizontal="center" vertical="center"/>
    </xf>
    <xf numFmtId="49" fontId="26" fillId="2" borderId="5" xfId="0" applyNumberFormat="1" applyFont="1" applyFill="1" applyBorder="1" applyAlignment="1">
      <alignment horizontal="center" vertical="center"/>
    </xf>
    <xf numFmtId="49" fontId="26" fillId="2" borderId="2" xfId="0" applyNumberFormat="1" applyFont="1" applyFill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7" fillId="2" borderId="7" xfId="0" applyNumberFormat="1" applyFont="1" applyFill="1" applyBorder="1" applyAlignment="1">
      <alignment horizontal="center" vertical="center" wrapText="1"/>
    </xf>
    <xf numFmtId="49" fontId="17" fillId="2" borderId="8" xfId="0" applyNumberFormat="1" applyFont="1" applyFill="1" applyBorder="1" applyAlignment="1">
      <alignment horizontal="center" vertical="center" wrapText="1"/>
    </xf>
    <xf numFmtId="49" fontId="22" fillId="2" borderId="7" xfId="0" applyNumberFormat="1" applyFont="1" applyFill="1" applyBorder="1" applyAlignment="1">
      <alignment horizontal="center" vertical="center" wrapText="1"/>
    </xf>
    <xf numFmtId="49" fontId="22" fillId="2" borderId="8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49" fontId="7" fillId="2" borderId="7" xfId="0" applyNumberFormat="1" applyFont="1" applyFill="1" applyBorder="1" applyAlignment="1">
      <alignment horizontal="center" vertical="center" wrapText="1"/>
    </xf>
    <xf numFmtId="49" fontId="7" fillId="2" borderId="8" xfId="0" applyNumberFormat="1" applyFont="1" applyFill="1" applyBorder="1" applyAlignment="1">
      <alignment horizontal="center" vertical="center" wrapText="1"/>
    </xf>
    <xf numFmtId="0" fontId="38" fillId="0" borderId="0" xfId="0" applyFont="1" applyAlignment="1">
      <alignment horizontal="center" vertical="center"/>
    </xf>
    <xf numFmtId="0" fontId="30" fillId="2" borderId="1" xfId="0" applyFont="1" applyFill="1" applyBorder="1" applyAlignment="1">
      <alignment horizontal="center" vertical="center" wrapText="1"/>
    </xf>
    <xf numFmtId="49" fontId="30" fillId="2" borderId="1" xfId="0" applyNumberFormat="1" applyFont="1" applyFill="1" applyBorder="1" applyAlignment="1">
      <alignment horizontal="center" vertical="center" wrapText="1"/>
    </xf>
    <xf numFmtId="49" fontId="30" fillId="2" borderId="7" xfId="0" applyNumberFormat="1" applyFont="1" applyFill="1" applyBorder="1" applyAlignment="1">
      <alignment horizontal="center" vertical="center" wrapText="1"/>
    </xf>
    <xf numFmtId="49" fontId="30" fillId="2" borderId="8" xfId="0" applyNumberFormat="1" applyFont="1" applyFill="1" applyBorder="1" applyAlignment="1">
      <alignment horizontal="center" vertical="center" wrapText="1"/>
    </xf>
    <xf numFmtId="49" fontId="54" fillId="0" borderId="1" xfId="0" applyNumberFormat="1" applyFont="1" applyBorder="1" applyAlignment="1">
      <alignment horizontal="center" vertical="center"/>
    </xf>
    <xf numFmtId="164" fontId="30" fillId="0" borderId="1" xfId="0" applyNumberFormat="1" applyFont="1" applyBorder="1" applyAlignment="1">
      <alignment horizontal="center" vertical="center"/>
    </xf>
    <xf numFmtId="0" fontId="55" fillId="0" borderId="0" xfId="0" applyFont="1" applyAlignment="1">
      <alignment horizontal="center" vertical="center"/>
    </xf>
    <xf numFmtId="0" fontId="56" fillId="2" borderId="1" xfId="0" applyFont="1" applyFill="1" applyBorder="1" applyAlignment="1">
      <alignment horizontal="center" vertical="center" wrapText="1"/>
    </xf>
    <xf numFmtId="49" fontId="56" fillId="2" borderId="1" xfId="0" applyNumberFormat="1" applyFont="1" applyFill="1" applyBorder="1" applyAlignment="1">
      <alignment horizontal="center" vertical="center" wrapText="1"/>
    </xf>
    <xf numFmtId="49" fontId="56" fillId="2" borderId="7" xfId="0" applyNumberFormat="1" applyFont="1" applyFill="1" applyBorder="1" applyAlignment="1">
      <alignment horizontal="center" vertical="center" wrapText="1"/>
    </xf>
    <xf numFmtId="49" fontId="56" fillId="2" borderId="8" xfId="0" applyNumberFormat="1" applyFont="1" applyFill="1" applyBorder="1" applyAlignment="1">
      <alignment horizontal="center" vertical="center" wrapText="1"/>
    </xf>
    <xf numFmtId="49" fontId="56" fillId="0" borderId="1" xfId="0" applyNumberFormat="1" applyFont="1" applyBorder="1" applyAlignment="1">
      <alignment horizontal="center" vertical="center"/>
    </xf>
    <xf numFmtId="164" fontId="56" fillId="0" borderId="1" xfId="0" applyNumberFormat="1" applyFont="1" applyBorder="1" applyAlignment="1">
      <alignment horizontal="center" vertical="center"/>
    </xf>
    <xf numFmtId="0" fontId="28" fillId="0" borderId="0" xfId="0" applyFont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27" fillId="2" borderId="5" xfId="0" applyNumberFormat="1" applyFont="1" applyFill="1" applyBorder="1" applyAlignment="1">
      <alignment horizontal="center" vertical="center" wrapText="1"/>
    </xf>
    <xf numFmtId="49" fontId="12" fillId="0" borderId="2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3" xfId="0" applyNumberFormat="1" applyFont="1" applyBorder="1" applyAlignment="1">
      <alignment horizontal="center" vertical="center" wrapText="1"/>
    </xf>
    <xf numFmtId="49" fontId="12" fillId="0" borderId="3" xfId="0" applyNumberFormat="1" applyFont="1" applyFill="1" applyBorder="1" applyAlignment="1">
      <alignment horizontal="center" vertical="center" wrapText="1"/>
    </xf>
    <xf numFmtId="49" fontId="12" fillId="0" borderId="11" xfId="0" applyNumberFormat="1" applyFont="1" applyBorder="1" applyAlignment="1">
      <alignment horizontal="center" vertical="center" wrapText="1"/>
    </xf>
    <xf numFmtId="49" fontId="27" fillId="2" borderId="5" xfId="0" applyNumberFormat="1" applyFont="1" applyFill="1" applyBorder="1" applyAlignment="1">
      <alignment horizontal="center" vertical="center" wrapText="1"/>
    </xf>
    <xf numFmtId="49" fontId="12" fillId="0" borderId="2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42" fillId="0" borderId="0" xfId="0" applyFont="1" applyBorder="1" applyAlignment="1">
      <alignment horizontal="center" vertical="center" wrapText="1"/>
    </xf>
    <xf numFmtId="164" fontId="22" fillId="0" borderId="5" xfId="0" applyNumberFormat="1" applyFont="1" applyBorder="1" applyAlignment="1">
      <alignment horizontal="center" vertical="center"/>
    </xf>
    <xf numFmtId="164" fontId="7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4" fillId="0" borderId="5" xfId="0" applyNumberFormat="1" applyFont="1" applyBorder="1" applyAlignment="1">
      <alignment horizontal="center" vertical="center"/>
    </xf>
    <xf numFmtId="164" fontId="14" fillId="0" borderId="1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right" vertical="center"/>
    </xf>
    <xf numFmtId="49" fontId="1" fillId="0" borderId="2" xfId="0" applyNumberFormat="1" applyFont="1" applyBorder="1" applyAlignment="1">
      <alignment horizontal="right" vertical="center"/>
    </xf>
    <xf numFmtId="49" fontId="1" fillId="0" borderId="4" xfId="0" applyNumberFormat="1" applyFont="1" applyBorder="1" applyAlignment="1">
      <alignment horizontal="right" vertical="center"/>
    </xf>
    <xf numFmtId="49" fontId="1" fillId="0" borderId="4" xfId="0" applyNumberFormat="1" applyFont="1" applyFill="1" applyBorder="1" applyAlignment="1">
      <alignment horizontal="right" vertical="center"/>
    </xf>
    <xf numFmtId="49" fontId="1" fillId="0" borderId="5" xfId="0" applyNumberFormat="1" applyFont="1" applyBorder="1" applyAlignment="1">
      <alignment horizontal="right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29" fillId="0" borderId="6" xfId="0" applyNumberFormat="1" applyFont="1" applyBorder="1" applyAlignment="1">
      <alignment horizontal="center" vertical="center" wrapText="1"/>
    </xf>
    <xf numFmtId="49" fontId="29" fillId="0" borderId="7" xfId="0" applyNumberFormat="1" applyFont="1" applyBorder="1" applyAlignment="1">
      <alignment horizontal="center" vertical="center" wrapText="1"/>
    </xf>
    <xf numFmtId="49" fontId="29" fillId="0" borderId="8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49" fontId="5" fillId="0" borderId="3" xfId="0" applyNumberFormat="1" applyFont="1" applyBorder="1" applyAlignment="1">
      <alignment horizontal="center" vertical="center"/>
    </xf>
    <xf numFmtId="49" fontId="5" fillId="0" borderId="11" xfId="0" applyNumberFormat="1" applyFont="1" applyBorder="1" applyAlignment="1">
      <alignment horizontal="center" vertical="center"/>
    </xf>
    <xf numFmtId="49" fontId="42" fillId="0" borderId="2" xfId="0" applyNumberFormat="1" applyFont="1" applyBorder="1" applyAlignment="1">
      <alignment horizontal="center" vertical="center"/>
    </xf>
    <xf numFmtId="49" fontId="42" fillId="0" borderId="4" xfId="0" applyNumberFormat="1" applyFont="1" applyBorder="1" applyAlignment="1">
      <alignment horizontal="center" vertical="center"/>
    </xf>
    <xf numFmtId="49" fontId="42" fillId="0" borderId="5" xfId="0" applyNumberFormat="1" applyFont="1" applyBorder="1" applyAlignment="1">
      <alignment horizontal="center" vertical="center"/>
    </xf>
    <xf numFmtId="49" fontId="27" fillId="2" borderId="2" xfId="0" applyNumberFormat="1" applyFont="1" applyFill="1" applyBorder="1" applyAlignment="1">
      <alignment horizontal="center" vertical="center" wrapText="1"/>
    </xf>
    <xf numFmtId="49" fontId="27" fillId="2" borderId="4" xfId="0" applyNumberFormat="1" applyFont="1" applyFill="1" applyBorder="1" applyAlignment="1">
      <alignment horizontal="center" vertical="center" wrapText="1"/>
    </xf>
    <xf numFmtId="49" fontId="27" fillId="2" borderId="5" xfId="0" applyNumberFormat="1" applyFont="1" applyFill="1" applyBorder="1" applyAlignment="1">
      <alignment horizontal="center" vertical="center" wrapText="1"/>
    </xf>
    <xf numFmtId="49" fontId="29" fillId="0" borderId="6" xfId="0" applyNumberFormat="1" applyFont="1" applyBorder="1" applyAlignment="1">
      <alignment horizontal="center" vertical="center"/>
    </xf>
    <xf numFmtId="49" fontId="29" fillId="0" borderId="7" xfId="0" applyNumberFormat="1" applyFont="1" applyBorder="1" applyAlignment="1">
      <alignment horizontal="center" vertical="center"/>
    </xf>
    <xf numFmtId="49" fontId="29" fillId="0" borderId="8" xfId="0" applyNumberFormat="1" applyFont="1" applyBorder="1" applyAlignment="1">
      <alignment horizontal="center" vertical="center"/>
    </xf>
    <xf numFmtId="49" fontId="17" fillId="0" borderId="6" xfId="0" applyNumberFormat="1" applyFont="1" applyBorder="1" applyAlignment="1">
      <alignment horizontal="center" vertical="center"/>
    </xf>
    <xf numFmtId="49" fontId="17" fillId="0" borderId="7" xfId="0" applyNumberFormat="1" applyFont="1" applyBorder="1" applyAlignment="1">
      <alignment horizontal="center" vertical="center"/>
    </xf>
    <xf numFmtId="49" fontId="17" fillId="0" borderId="8" xfId="0" applyNumberFormat="1" applyFont="1" applyBorder="1" applyAlignment="1">
      <alignment horizontal="center" vertical="center"/>
    </xf>
    <xf numFmtId="49" fontId="29" fillId="0" borderId="12" xfId="0" applyNumberFormat="1" applyFont="1" applyBorder="1" applyAlignment="1">
      <alignment horizontal="center" vertical="center"/>
    </xf>
    <xf numFmtId="49" fontId="29" fillId="0" borderId="0" xfId="0" applyNumberFormat="1" applyFont="1" applyBorder="1" applyAlignment="1">
      <alignment horizontal="center" vertical="center"/>
    </xf>
    <xf numFmtId="49" fontId="29" fillId="0" borderId="13" xfId="0" applyNumberFormat="1" applyFont="1" applyBorder="1" applyAlignment="1">
      <alignment horizontal="center" vertical="center"/>
    </xf>
    <xf numFmtId="49" fontId="5" fillId="0" borderId="5" xfId="0" applyNumberFormat="1" applyFont="1" applyBorder="1" applyAlignment="1">
      <alignment horizontal="center" vertical="center"/>
    </xf>
    <xf numFmtId="49" fontId="12" fillId="0" borderId="6" xfId="0" applyNumberFormat="1" applyFont="1" applyBorder="1" applyAlignment="1">
      <alignment horizontal="center" vertical="center"/>
    </xf>
    <xf numFmtId="49" fontId="12" fillId="0" borderId="7" xfId="0" applyNumberFormat="1" applyFont="1" applyBorder="1" applyAlignment="1">
      <alignment horizontal="center" vertical="center"/>
    </xf>
    <xf numFmtId="49" fontId="12" fillId="0" borderId="8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0" fontId="15" fillId="0" borderId="0" xfId="0" applyFont="1" applyAlignment="1">
      <alignment horizontal="right" vertical="center" wrapText="1"/>
    </xf>
    <xf numFmtId="49" fontId="17" fillId="0" borderId="6" xfId="0" applyNumberFormat="1" applyFont="1" applyBorder="1" applyAlignment="1">
      <alignment horizontal="center" vertical="center" wrapText="1"/>
    </xf>
    <xf numFmtId="49" fontId="17" fillId="0" borderId="7" xfId="0" applyNumberFormat="1" applyFont="1" applyBorder="1" applyAlignment="1">
      <alignment horizontal="center" vertical="center" wrapText="1"/>
    </xf>
    <xf numFmtId="49" fontId="17" fillId="0" borderId="8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49" fontId="29" fillId="0" borderId="2" xfId="0" applyNumberFormat="1" applyFont="1" applyBorder="1" applyAlignment="1">
      <alignment horizontal="center" vertical="center"/>
    </xf>
    <xf numFmtId="49" fontId="29" fillId="0" borderId="4" xfId="0" applyNumberFormat="1" applyFont="1" applyBorder="1" applyAlignment="1">
      <alignment horizontal="center" vertical="center"/>
    </xf>
    <xf numFmtId="49" fontId="29" fillId="0" borderId="5" xfId="0" applyNumberFormat="1" applyFont="1" applyBorder="1" applyAlignment="1">
      <alignment horizontal="center" vertical="center"/>
    </xf>
    <xf numFmtId="49" fontId="29" fillId="0" borderId="10" xfId="0" applyNumberFormat="1" applyFont="1" applyBorder="1" applyAlignment="1">
      <alignment horizontal="center" vertical="center"/>
    </xf>
    <xf numFmtId="49" fontId="29" fillId="0" borderId="3" xfId="0" applyNumberFormat="1" applyFont="1" applyBorder="1" applyAlignment="1">
      <alignment horizontal="center" vertical="center"/>
    </xf>
    <xf numFmtId="49" fontId="29" fillId="0" borderId="11" xfId="0" applyNumberFormat="1" applyFont="1" applyBorder="1" applyAlignment="1">
      <alignment horizontal="center"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17" fillId="0" borderId="2" xfId="0" applyNumberFormat="1" applyFont="1" applyBorder="1" applyAlignment="1">
      <alignment horizontal="center" vertical="center"/>
    </xf>
    <xf numFmtId="49" fontId="17" fillId="0" borderId="4" xfId="0" applyNumberFormat="1" applyFont="1" applyBorder="1" applyAlignment="1">
      <alignment horizontal="center" vertical="center"/>
    </xf>
    <xf numFmtId="49" fontId="17" fillId="0" borderId="5" xfId="0" applyNumberFormat="1" applyFont="1" applyBorder="1" applyAlignment="1">
      <alignment horizontal="center" vertical="center"/>
    </xf>
    <xf numFmtId="49" fontId="27" fillId="0" borderId="2" xfId="0" applyNumberFormat="1" applyFont="1" applyBorder="1" applyAlignment="1">
      <alignment horizontal="center" vertical="center"/>
    </xf>
    <xf numFmtId="49" fontId="27" fillId="0" borderId="4" xfId="0" applyNumberFormat="1" applyFont="1" applyBorder="1" applyAlignment="1">
      <alignment horizontal="center" vertical="center"/>
    </xf>
    <xf numFmtId="49" fontId="42" fillId="0" borderId="6" xfId="0" applyNumberFormat="1" applyFont="1" applyBorder="1" applyAlignment="1">
      <alignment horizontal="center" vertical="center" wrapText="1"/>
    </xf>
    <xf numFmtId="49" fontId="42" fillId="0" borderId="7" xfId="0" applyNumberFormat="1" applyFont="1" applyBorder="1" applyAlignment="1">
      <alignment horizontal="center" vertical="center" wrapText="1"/>
    </xf>
    <xf numFmtId="49" fontId="42" fillId="0" borderId="8" xfId="0" applyNumberFormat="1" applyFont="1" applyBorder="1" applyAlignment="1">
      <alignment horizontal="center" vertical="center" wrapText="1"/>
    </xf>
    <xf numFmtId="49" fontId="27" fillId="2" borderId="2" xfId="0" applyNumberFormat="1" applyFont="1" applyFill="1" applyBorder="1" applyAlignment="1">
      <alignment horizontal="center" vertical="center"/>
    </xf>
    <xf numFmtId="49" fontId="27" fillId="2" borderId="4" xfId="0" applyNumberFormat="1" applyFont="1" applyFill="1" applyBorder="1" applyAlignment="1">
      <alignment horizontal="center" vertical="center"/>
    </xf>
    <xf numFmtId="49" fontId="27" fillId="2" borderId="5" xfId="0" applyNumberFormat="1" applyFont="1" applyFill="1" applyBorder="1" applyAlignment="1">
      <alignment horizontal="center" vertical="center"/>
    </xf>
    <xf numFmtId="49" fontId="29" fillId="0" borderId="2" xfId="0" applyNumberFormat="1" applyFont="1" applyBorder="1" applyAlignment="1">
      <alignment horizontal="center" vertical="center" wrapText="1"/>
    </xf>
    <xf numFmtId="49" fontId="29" fillId="0" borderId="4" xfId="0" applyNumberFormat="1" applyFont="1" applyBorder="1" applyAlignment="1">
      <alignment horizontal="center" vertical="center" wrapText="1"/>
    </xf>
    <xf numFmtId="49" fontId="29" fillId="0" borderId="5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800080"/>
      <color rgb="FF0000FF"/>
      <color rgb="FF6600CC"/>
      <color rgb="FF660033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423"/>
  <sheetViews>
    <sheetView tabSelected="1" topLeftCell="A3" zoomScale="80" zoomScaleNormal="80" workbookViewId="0">
      <selection activeCell="J59" sqref="J59"/>
    </sheetView>
  </sheetViews>
  <sheetFormatPr defaultRowHeight="15.75"/>
  <cols>
    <col min="1" max="1" width="95" style="5" customWidth="1"/>
    <col min="2" max="2" width="8.42578125" style="297" customWidth="1"/>
    <col min="3" max="3" width="4.85546875" style="297" customWidth="1"/>
    <col min="4" max="4" width="4.5703125" style="297" customWidth="1"/>
    <col min="5" max="5" width="4.7109375" style="52" customWidth="1"/>
    <col min="6" max="6" width="4.42578125" style="52" customWidth="1"/>
    <col min="7" max="7" width="5" style="228" customWidth="1"/>
    <col min="8" max="8" width="8.42578125" style="52" customWidth="1"/>
    <col min="9" max="9" width="9.140625" style="297"/>
    <col min="10" max="12" width="20.85546875" style="297" customWidth="1"/>
  </cols>
  <sheetData>
    <row r="1" spans="1:12" s="1" customFormat="1" ht="177.75" customHeight="1">
      <c r="A1" s="405" t="s">
        <v>363</v>
      </c>
      <c r="B1" s="405"/>
      <c r="C1" s="405"/>
      <c r="D1" s="405"/>
      <c r="E1" s="405"/>
      <c r="F1" s="405"/>
      <c r="G1" s="405"/>
      <c r="H1" s="405"/>
      <c r="I1" s="405"/>
      <c r="J1" s="405"/>
      <c r="K1" s="405"/>
      <c r="L1" s="405"/>
    </row>
    <row r="2" spans="1:12" ht="45" customHeight="1">
      <c r="A2" s="409" t="s">
        <v>342</v>
      </c>
      <c r="B2" s="409"/>
      <c r="C2" s="409"/>
      <c r="D2" s="409"/>
      <c r="E2" s="409"/>
      <c r="F2" s="409"/>
      <c r="G2" s="409"/>
      <c r="H2" s="409"/>
      <c r="I2" s="409"/>
      <c r="J2" s="409"/>
      <c r="K2" s="409"/>
      <c r="L2" s="409"/>
    </row>
    <row r="3" spans="1:12" s="1" customFormat="1" ht="45" customHeight="1">
      <c r="A3" s="352"/>
      <c r="B3" s="352"/>
      <c r="C3" s="352"/>
      <c r="D3" s="352"/>
      <c r="E3" s="352"/>
      <c r="F3" s="352"/>
      <c r="G3" s="352"/>
      <c r="H3" s="352"/>
      <c r="I3" s="352"/>
      <c r="J3" s="353"/>
      <c r="K3" s="353"/>
      <c r="L3" s="353" t="s">
        <v>54</v>
      </c>
    </row>
    <row r="4" spans="1:12" s="3" customFormat="1" ht="37.5">
      <c r="A4" s="6" t="s">
        <v>0</v>
      </c>
      <c r="B4" s="2" t="s">
        <v>138</v>
      </c>
      <c r="C4" s="4" t="s">
        <v>53</v>
      </c>
      <c r="D4" s="4" t="s">
        <v>55</v>
      </c>
      <c r="E4" s="416" t="s">
        <v>51</v>
      </c>
      <c r="F4" s="417"/>
      <c r="G4" s="417"/>
      <c r="H4" s="418"/>
      <c r="I4" s="4" t="s">
        <v>52</v>
      </c>
      <c r="J4" s="2" t="s">
        <v>343</v>
      </c>
      <c r="K4" s="2" t="s">
        <v>344</v>
      </c>
      <c r="L4" s="2" t="s">
        <v>345</v>
      </c>
    </row>
    <row r="5" spans="1:12" s="13" customFormat="1">
      <c r="A5" s="11">
        <v>1</v>
      </c>
      <c r="B5" s="11">
        <v>2</v>
      </c>
      <c r="C5" s="12">
        <v>3</v>
      </c>
      <c r="D5" s="12">
        <v>4</v>
      </c>
      <c r="E5" s="416" t="s">
        <v>8</v>
      </c>
      <c r="F5" s="417"/>
      <c r="G5" s="417"/>
      <c r="H5" s="418"/>
      <c r="I5" s="12">
        <v>6</v>
      </c>
      <c r="J5" s="11">
        <v>7</v>
      </c>
      <c r="K5" s="11">
        <v>8</v>
      </c>
      <c r="L5" s="11">
        <v>9</v>
      </c>
    </row>
    <row r="6" spans="1:12" s="10" customFormat="1" ht="20.25">
      <c r="A6" s="8" t="s">
        <v>56</v>
      </c>
      <c r="B6" s="33"/>
      <c r="C6" s="9"/>
      <c r="D6" s="9"/>
      <c r="E6" s="234"/>
      <c r="F6" s="235"/>
      <c r="G6" s="209"/>
      <c r="H6" s="236"/>
      <c r="I6" s="9"/>
      <c r="J6" s="14">
        <f>SUM(J7+J175+J253+J260+J267+J274+J281+J297+J375+J383+J391+J399+J409)</f>
        <v>1590300.5</v>
      </c>
      <c r="K6" s="14">
        <f>SUM(K7+K175+K253+K260+K267+K274+K281+K297+K375+K383+K391+K399+K409)</f>
        <v>1563864.8</v>
      </c>
      <c r="L6" s="14">
        <f>SUM(L7+L175+L253+L260+L267+L274+L281+L297+L375+L383+L391+L399+L409)</f>
        <v>1592499.3</v>
      </c>
    </row>
    <row r="7" spans="1:12" s="10" customFormat="1" ht="40.5">
      <c r="A7" s="33" t="s">
        <v>133</v>
      </c>
      <c r="B7" s="33">
        <v>914</v>
      </c>
      <c r="C7" s="379"/>
      <c r="D7" s="380"/>
      <c r="E7" s="380"/>
      <c r="F7" s="380"/>
      <c r="G7" s="380"/>
      <c r="H7" s="398"/>
      <c r="I7" s="9"/>
      <c r="J7" s="14">
        <f>SUM(J8+J60+J71+J92+J99+J107+J134+J140+J164)</f>
        <v>298487.19999999995</v>
      </c>
      <c r="K7" s="14">
        <f>SUM(K8+K60+K71+K92+K99+K107+K134+K140+K164)</f>
        <v>257701.7</v>
      </c>
      <c r="L7" s="14">
        <f>SUM(L8+L60+L71+L92+L99+L107+L134+L140+L164)</f>
        <v>207815.90000000002</v>
      </c>
    </row>
    <row r="8" spans="1:12" s="41" customFormat="1" ht="18.75">
      <c r="A8" s="86" t="s">
        <v>67</v>
      </c>
      <c r="B8" s="86">
        <v>914</v>
      </c>
      <c r="C8" s="87" t="s">
        <v>1</v>
      </c>
      <c r="D8" s="422"/>
      <c r="E8" s="423"/>
      <c r="F8" s="423"/>
      <c r="G8" s="423"/>
      <c r="H8" s="88"/>
      <c r="I8" s="87"/>
      <c r="J8" s="89">
        <f>SUM(J9+J14+J21+J35+J39)</f>
        <v>106010</v>
      </c>
      <c r="K8" s="89">
        <f t="shared" ref="K8:L8" si="0">SUM(K9+K14+K21+K35+K39)</f>
        <v>105236</v>
      </c>
      <c r="L8" s="89">
        <f t="shared" si="0"/>
        <v>106487.1</v>
      </c>
    </row>
    <row r="9" spans="1:12" s="40" customFormat="1" ht="37.5">
      <c r="A9" s="97" t="s">
        <v>68</v>
      </c>
      <c r="B9" s="35">
        <v>914</v>
      </c>
      <c r="C9" s="36" t="s">
        <v>1</v>
      </c>
      <c r="D9" s="36" t="s">
        <v>5</v>
      </c>
      <c r="E9" s="37"/>
      <c r="F9" s="38"/>
      <c r="G9" s="210"/>
      <c r="H9" s="39"/>
      <c r="I9" s="36"/>
      <c r="J9" s="42">
        <f>SUM(J10)</f>
        <v>2777</v>
      </c>
      <c r="K9" s="42">
        <f t="shared" ref="K9:L12" si="1">SUM(K10)</f>
        <v>2777</v>
      </c>
      <c r="L9" s="42">
        <f t="shared" si="1"/>
        <v>2777</v>
      </c>
    </row>
    <row r="10" spans="1:12" s="17" customFormat="1" ht="49.5">
      <c r="A10" s="69" t="s">
        <v>139</v>
      </c>
      <c r="B10" s="147">
        <v>914</v>
      </c>
      <c r="C10" s="70" t="s">
        <v>1</v>
      </c>
      <c r="D10" s="70" t="s">
        <v>5</v>
      </c>
      <c r="E10" s="71" t="s">
        <v>45</v>
      </c>
      <c r="F10" s="72" t="s">
        <v>136</v>
      </c>
      <c r="G10" s="211" t="s">
        <v>137</v>
      </c>
      <c r="H10" s="73" t="s">
        <v>143</v>
      </c>
      <c r="I10" s="70"/>
      <c r="J10" s="74">
        <f>SUM(J11)</f>
        <v>2777</v>
      </c>
      <c r="K10" s="74">
        <f t="shared" si="1"/>
        <v>2777</v>
      </c>
      <c r="L10" s="74">
        <f t="shared" si="1"/>
        <v>2777</v>
      </c>
    </row>
    <row r="11" spans="1:12" s="17" customFormat="1" ht="33">
      <c r="A11" s="75" t="s">
        <v>140</v>
      </c>
      <c r="B11" s="148">
        <v>914</v>
      </c>
      <c r="C11" s="16" t="s">
        <v>1</v>
      </c>
      <c r="D11" s="16" t="s">
        <v>5</v>
      </c>
      <c r="E11" s="76" t="s">
        <v>45</v>
      </c>
      <c r="F11" s="77" t="s">
        <v>33</v>
      </c>
      <c r="G11" s="212" t="s">
        <v>137</v>
      </c>
      <c r="H11" s="78" t="s">
        <v>143</v>
      </c>
      <c r="I11" s="16"/>
      <c r="J11" s="21">
        <f>SUM(J12)</f>
        <v>2777</v>
      </c>
      <c r="K11" s="21">
        <f t="shared" si="1"/>
        <v>2777</v>
      </c>
      <c r="L11" s="21">
        <f t="shared" si="1"/>
        <v>2777</v>
      </c>
    </row>
    <row r="12" spans="1:12" s="191" customFormat="1" ht="34.5">
      <c r="A12" s="99" t="s">
        <v>141</v>
      </c>
      <c r="B12" s="244">
        <v>914</v>
      </c>
      <c r="C12" s="245" t="s">
        <v>1</v>
      </c>
      <c r="D12" s="245" t="s">
        <v>5</v>
      </c>
      <c r="E12" s="246" t="s">
        <v>45</v>
      </c>
      <c r="F12" s="247" t="s">
        <v>33</v>
      </c>
      <c r="G12" s="248" t="s">
        <v>1</v>
      </c>
      <c r="H12" s="249" t="s">
        <v>143</v>
      </c>
      <c r="I12" s="245"/>
      <c r="J12" s="250">
        <f>SUM(J13)</f>
        <v>2777</v>
      </c>
      <c r="K12" s="250">
        <f t="shared" si="1"/>
        <v>2777</v>
      </c>
      <c r="L12" s="250">
        <f t="shared" si="1"/>
        <v>2777</v>
      </c>
    </row>
    <row r="13" spans="1:12" s="31" customFormat="1" ht="63">
      <c r="A13" s="28" t="s">
        <v>233</v>
      </c>
      <c r="B13" s="149">
        <v>914</v>
      </c>
      <c r="C13" s="29" t="s">
        <v>1</v>
      </c>
      <c r="D13" s="29" t="s">
        <v>5</v>
      </c>
      <c r="E13" s="231" t="s">
        <v>45</v>
      </c>
      <c r="F13" s="232" t="s">
        <v>33</v>
      </c>
      <c r="G13" s="213" t="s">
        <v>1</v>
      </c>
      <c r="H13" s="233" t="s">
        <v>44</v>
      </c>
      <c r="I13" s="233" t="s">
        <v>59</v>
      </c>
      <c r="J13" s="30">
        <v>2777</v>
      </c>
      <c r="K13" s="30">
        <v>2777</v>
      </c>
      <c r="L13" s="30">
        <v>2777</v>
      </c>
    </row>
    <row r="14" spans="1:12" s="91" customFormat="1" ht="56.25">
      <c r="A14" s="98" t="s">
        <v>69</v>
      </c>
      <c r="B14" s="35">
        <v>914</v>
      </c>
      <c r="C14" s="36" t="s">
        <v>1</v>
      </c>
      <c r="D14" s="36" t="s">
        <v>2</v>
      </c>
      <c r="E14" s="419"/>
      <c r="F14" s="420"/>
      <c r="G14" s="420"/>
      <c r="H14" s="421"/>
      <c r="I14" s="36"/>
      <c r="J14" s="90">
        <f>SUM(J15)</f>
        <v>1614</v>
      </c>
      <c r="K14" s="90">
        <f t="shared" ref="K14:L16" si="2">SUM(K15)</f>
        <v>1622</v>
      </c>
      <c r="L14" s="90">
        <f t="shared" si="2"/>
        <v>1631</v>
      </c>
    </row>
    <row r="15" spans="1:12" s="7" customFormat="1" ht="49.5">
      <c r="A15" s="69" t="s">
        <v>139</v>
      </c>
      <c r="B15" s="147">
        <v>914</v>
      </c>
      <c r="C15" s="70" t="s">
        <v>1</v>
      </c>
      <c r="D15" s="70" t="s">
        <v>2</v>
      </c>
      <c r="E15" s="71" t="s">
        <v>45</v>
      </c>
      <c r="F15" s="72" t="s">
        <v>136</v>
      </c>
      <c r="G15" s="211" t="s">
        <v>137</v>
      </c>
      <c r="H15" s="73" t="s">
        <v>143</v>
      </c>
      <c r="I15" s="16"/>
      <c r="J15" s="61">
        <f>SUM(J16)</f>
        <v>1614</v>
      </c>
      <c r="K15" s="61">
        <f t="shared" si="2"/>
        <v>1622</v>
      </c>
      <c r="L15" s="61">
        <f t="shared" si="2"/>
        <v>1631</v>
      </c>
    </row>
    <row r="16" spans="1:12" s="7" customFormat="1" ht="33">
      <c r="A16" s="75" t="s">
        <v>140</v>
      </c>
      <c r="B16" s="148">
        <v>914</v>
      </c>
      <c r="C16" s="16" t="s">
        <v>1</v>
      </c>
      <c r="D16" s="16" t="s">
        <v>2</v>
      </c>
      <c r="E16" s="76" t="s">
        <v>45</v>
      </c>
      <c r="F16" s="77" t="s">
        <v>33</v>
      </c>
      <c r="G16" s="212" t="s">
        <v>137</v>
      </c>
      <c r="H16" s="78" t="s">
        <v>143</v>
      </c>
      <c r="I16" s="16"/>
      <c r="J16" s="20">
        <f>SUM(J17)</f>
        <v>1614</v>
      </c>
      <c r="K16" s="20">
        <f t="shared" si="2"/>
        <v>1622</v>
      </c>
      <c r="L16" s="20">
        <f t="shared" si="2"/>
        <v>1631</v>
      </c>
    </row>
    <row r="17" spans="1:12" s="139" customFormat="1" ht="34.5">
      <c r="A17" s="99" t="s">
        <v>141</v>
      </c>
      <c r="B17" s="244">
        <v>914</v>
      </c>
      <c r="C17" s="245" t="s">
        <v>1</v>
      </c>
      <c r="D17" s="245" t="s">
        <v>2</v>
      </c>
      <c r="E17" s="246" t="s">
        <v>45</v>
      </c>
      <c r="F17" s="247" t="s">
        <v>33</v>
      </c>
      <c r="G17" s="248" t="s">
        <v>1</v>
      </c>
      <c r="H17" s="249" t="s">
        <v>143</v>
      </c>
      <c r="I17" s="245"/>
      <c r="J17" s="251">
        <f>SUM(J18:J20)</f>
        <v>1614</v>
      </c>
      <c r="K17" s="251">
        <f t="shared" ref="K17:L17" si="3">SUM(K18:K20)</f>
        <v>1622</v>
      </c>
      <c r="L17" s="251">
        <f t="shared" si="3"/>
        <v>1631</v>
      </c>
    </row>
    <row r="18" spans="1:12" s="31" customFormat="1" ht="47.25">
      <c r="A18" s="28" t="s">
        <v>234</v>
      </c>
      <c r="B18" s="149">
        <v>914</v>
      </c>
      <c r="C18" s="29" t="s">
        <v>1</v>
      </c>
      <c r="D18" s="231" t="s">
        <v>2</v>
      </c>
      <c r="E18" s="231" t="s">
        <v>45</v>
      </c>
      <c r="F18" s="232" t="s">
        <v>33</v>
      </c>
      <c r="G18" s="213" t="s">
        <v>1</v>
      </c>
      <c r="H18" s="233" t="s">
        <v>44</v>
      </c>
      <c r="I18" s="233" t="s">
        <v>59</v>
      </c>
      <c r="J18" s="30">
        <v>1413</v>
      </c>
      <c r="K18" s="30">
        <v>1413</v>
      </c>
      <c r="L18" s="30">
        <v>1413</v>
      </c>
    </row>
    <row r="19" spans="1:12" s="31" customFormat="1" ht="31.5">
      <c r="A19" s="28" t="s">
        <v>106</v>
      </c>
      <c r="B19" s="149">
        <v>914</v>
      </c>
      <c r="C19" s="29" t="s">
        <v>1</v>
      </c>
      <c r="D19" s="231" t="s">
        <v>2</v>
      </c>
      <c r="E19" s="231" t="s">
        <v>45</v>
      </c>
      <c r="F19" s="232" t="s">
        <v>33</v>
      </c>
      <c r="G19" s="213" t="s">
        <v>1</v>
      </c>
      <c r="H19" s="233" t="s">
        <v>44</v>
      </c>
      <c r="I19" s="233" t="s">
        <v>58</v>
      </c>
      <c r="J19" s="30">
        <v>200</v>
      </c>
      <c r="K19" s="30">
        <v>208</v>
      </c>
      <c r="L19" s="30">
        <v>217</v>
      </c>
    </row>
    <row r="20" spans="1:12" s="31" customFormat="1" ht="31.5">
      <c r="A20" s="28" t="s">
        <v>107</v>
      </c>
      <c r="B20" s="149">
        <v>914</v>
      </c>
      <c r="C20" s="29" t="s">
        <v>1</v>
      </c>
      <c r="D20" s="231" t="s">
        <v>2</v>
      </c>
      <c r="E20" s="231" t="s">
        <v>45</v>
      </c>
      <c r="F20" s="232" t="s">
        <v>33</v>
      </c>
      <c r="G20" s="213" t="s">
        <v>1</v>
      </c>
      <c r="H20" s="233" t="s">
        <v>44</v>
      </c>
      <c r="I20" s="233" t="s">
        <v>60</v>
      </c>
      <c r="J20" s="30">
        <v>1</v>
      </c>
      <c r="K20" s="30">
        <v>1</v>
      </c>
      <c r="L20" s="30">
        <v>1</v>
      </c>
    </row>
    <row r="21" spans="1:12" s="91" customFormat="1" ht="56.25">
      <c r="A21" s="98" t="s">
        <v>70</v>
      </c>
      <c r="B21" s="35">
        <v>914</v>
      </c>
      <c r="C21" s="92" t="s">
        <v>1</v>
      </c>
      <c r="D21" s="92" t="s">
        <v>7</v>
      </c>
      <c r="E21" s="410"/>
      <c r="F21" s="411"/>
      <c r="G21" s="411"/>
      <c r="H21" s="412"/>
      <c r="I21" s="93"/>
      <c r="J21" s="90">
        <f>SUM(J22)</f>
        <v>47425</v>
      </c>
      <c r="K21" s="90">
        <f t="shared" ref="K21:L21" si="4">SUM(K22)</f>
        <v>47747</v>
      </c>
      <c r="L21" s="90">
        <f t="shared" si="4"/>
        <v>48047</v>
      </c>
    </row>
    <row r="22" spans="1:12" s="51" customFormat="1" ht="49.5">
      <c r="A22" s="69" t="s">
        <v>139</v>
      </c>
      <c r="B22" s="154">
        <v>914</v>
      </c>
      <c r="C22" s="56" t="s">
        <v>1</v>
      </c>
      <c r="D22" s="56" t="s">
        <v>7</v>
      </c>
      <c r="E22" s="79" t="s">
        <v>45</v>
      </c>
      <c r="F22" s="80" t="s">
        <v>136</v>
      </c>
      <c r="G22" s="214" t="s">
        <v>137</v>
      </c>
      <c r="H22" s="67" t="s">
        <v>143</v>
      </c>
      <c r="I22" s="60"/>
      <c r="J22" s="61">
        <f>SUM(J23+J27+J30)</f>
        <v>47425</v>
      </c>
      <c r="K22" s="61">
        <f t="shared" ref="K22:L22" si="5">SUM(K23+K27+K30)</f>
        <v>47747</v>
      </c>
      <c r="L22" s="61">
        <f t="shared" si="5"/>
        <v>48047</v>
      </c>
    </row>
    <row r="23" spans="1:12" s="51" customFormat="1" ht="33">
      <c r="A23" s="75" t="s">
        <v>142</v>
      </c>
      <c r="B23" s="155">
        <v>914</v>
      </c>
      <c r="C23" s="15" t="s">
        <v>1</v>
      </c>
      <c r="D23" s="15" t="s">
        <v>7</v>
      </c>
      <c r="E23" s="34" t="s">
        <v>45</v>
      </c>
      <c r="F23" s="81" t="s">
        <v>18</v>
      </c>
      <c r="G23" s="215" t="s">
        <v>137</v>
      </c>
      <c r="H23" s="64" t="s">
        <v>143</v>
      </c>
      <c r="I23" s="19"/>
      <c r="J23" s="20">
        <f>SUM(J24)</f>
        <v>160</v>
      </c>
      <c r="K23" s="20">
        <f t="shared" ref="K23:L23" si="6">SUM(K24)</f>
        <v>160</v>
      </c>
      <c r="L23" s="20">
        <f t="shared" si="6"/>
        <v>160</v>
      </c>
    </row>
    <row r="24" spans="1:12" s="139" customFormat="1" ht="34.5">
      <c r="A24" s="99" t="s">
        <v>236</v>
      </c>
      <c r="B24" s="252">
        <v>914</v>
      </c>
      <c r="C24" s="253" t="s">
        <v>1</v>
      </c>
      <c r="D24" s="253" t="s">
        <v>7</v>
      </c>
      <c r="E24" s="254" t="s">
        <v>45</v>
      </c>
      <c r="F24" s="255" t="s">
        <v>18</v>
      </c>
      <c r="G24" s="256" t="s">
        <v>1</v>
      </c>
      <c r="H24" s="257" t="s">
        <v>143</v>
      </c>
      <c r="I24" s="245"/>
      <c r="J24" s="251">
        <f>SUM(J25:J26)</f>
        <v>160</v>
      </c>
      <c r="K24" s="251">
        <f t="shared" ref="K24:L24" si="7">SUM(K25:K26)</f>
        <v>160</v>
      </c>
      <c r="L24" s="251">
        <f t="shared" si="7"/>
        <v>160</v>
      </c>
    </row>
    <row r="25" spans="1:12" s="31" customFormat="1" ht="47.25">
      <c r="A25" s="28" t="s">
        <v>235</v>
      </c>
      <c r="B25" s="149">
        <v>914</v>
      </c>
      <c r="C25" s="29" t="s">
        <v>1</v>
      </c>
      <c r="D25" s="231" t="s">
        <v>7</v>
      </c>
      <c r="E25" s="231" t="s">
        <v>45</v>
      </c>
      <c r="F25" s="232" t="s">
        <v>18</v>
      </c>
      <c r="G25" s="213" t="s">
        <v>1</v>
      </c>
      <c r="H25" s="233" t="s">
        <v>44</v>
      </c>
      <c r="I25" s="233" t="s">
        <v>59</v>
      </c>
      <c r="J25" s="30">
        <v>10</v>
      </c>
      <c r="K25" s="30">
        <v>10</v>
      </c>
      <c r="L25" s="30">
        <v>10</v>
      </c>
    </row>
    <row r="26" spans="1:12" s="31" customFormat="1" ht="31.5">
      <c r="A26" s="28" t="s">
        <v>109</v>
      </c>
      <c r="B26" s="149">
        <v>914</v>
      </c>
      <c r="C26" s="29" t="s">
        <v>1</v>
      </c>
      <c r="D26" s="231" t="s">
        <v>7</v>
      </c>
      <c r="E26" s="231" t="s">
        <v>45</v>
      </c>
      <c r="F26" s="232" t="s">
        <v>18</v>
      </c>
      <c r="G26" s="213" t="s">
        <v>1</v>
      </c>
      <c r="H26" s="233" t="s">
        <v>44</v>
      </c>
      <c r="I26" s="233" t="s">
        <v>58</v>
      </c>
      <c r="J26" s="30">
        <v>150</v>
      </c>
      <c r="K26" s="30">
        <v>150</v>
      </c>
      <c r="L26" s="30">
        <v>150</v>
      </c>
    </row>
    <row r="27" spans="1:12" s="7" customFormat="1" ht="17.25">
      <c r="A27" s="75" t="s">
        <v>144</v>
      </c>
      <c r="B27" s="148">
        <v>914</v>
      </c>
      <c r="C27" s="16" t="s">
        <v>1</v>
      </c>
      <c r="D27" s="34" t="s">
        <v>7</v>
      </c>
      <c r="E27" s="82" t="s">
        <v>45</v>
      </c>
      <c r="F27" s="83" t="s">
        <v>29</v>
      </c>
      <c r="G27" s="216" t="s">
        <v>137</v>
      </c>
      <c r="H27" s="84" t="s">
        <v>143</v>
      </c>
      <c r="I27" s="85"/>
      <c r="J27" s="20">
        <f>SUM(J28)</f>
        <v>500</v>
      </c>
      <c r="K27" s="20">
        <f t="shared" ref="K27:L28" si="8">SUM(K28)</f>
        <v>500</v>
      </c>
      <c r="L27" s="20">
        <f t="shared" si="8"/>
        <v>500</v>
      </c>
    </row>
    <row r="28" spans="1:12" s="62" customFormat="1" ht="34.5">
      <c r="A28" s="99" t="s">
        <v>237</v>
      </c>
      <c r="B28" s="244">
        <v>914</v>
      </c>
      <c r="C28" s="245" t="s">
        <v>1</v>
      </c>
      <c r="D28" s="258" t="s">
        <v>7</v>
      </c>
      <c r="E28" s="259" t="s">
        <v>45</v>
      </c>
      <c r="F28" s="260" t="s">
        <v>29</v>
      </c>
      <c r="G28" s="261" t="s">
        <v>1</v>
      </c>
      <c r="H28" s="262" t="s">
        <v>143</v>
      </c>
      <c r="I28" s="263"/>
      <c r="J28" s="251">
        <f>SUM(J29)</f>
        <v>500</v>
      </c>
      <c r="K28" s="251">
        <f t="shared" si="8"/>
        <v>500</v>
      </c>
      <c r="L28" s="251">
        <f t="shared" si="8"/>
        <v>500</v>
      </c>
    </row>
    <row r="29" spans="1:12" s="31" customFormat="1" ht="31.5">
      <c r="A29" s="28" t="s">
        <v>109</v>
      </c>
      <c r="B29" s="149">
        <v>914</v>
      </c>
      <c r="C29" s="29" t="s">
        <v>1</v>
      </c>
      <c r="D29" s="231" t="s">
        <v>7</v>
      </c>
      <c r="E29" s="231" t="s">
        <v>45</v>
      </c>
      <c r="F29" s="232" t="s">
        <v>29</v>
      </c>
      <c r="G29" s="213" t="s">
        <v>1</v>
      </c>
      <c r="H29" s="233" t="s">
        <v>44</v>
      </c>
      <c r="I29" s="233" t="s">
        <v>58</v>
      </c>
      <c r="J29" s="30">
        <v>500</v>
      </c>
      <c r="K29" s="30">
        <v>500</v>
      </c>
      <c r="L29" s="30">
        <v>500</v>
      </c>
    </row>
    <row r="30" spans="1:12" s="7" customFormat="1" ht="33">
      <c r="A30" s="75" t="s">
        <v>140</v>
      </c>
      <c r="B30" s="148">
        <v>914</v>
      </c>
      <c r="C30" s="16" t="s">
        <v>1</v>
      </c>
      <c r="D30" s="34" t="s">
        <v>7</v>
      </c>
      <c r="E30" s="82" t="s">
        <v>45</v>
      </c>
      <c r="F30" s="83" t="s">
        <v>33</v>
      </c>
      <c r="G30" s="216" t="s">
        <v>137</v>
      </c>
      <c r="H30" s="84" t="s">
        <v>143</v>
      </c>
      <c r="I30" s="64"/>
      <c r="J30" s="20">
        <f>SUM(J31)</f>
        <v>46765</v>
      </c>
      <c r="K30" s="20">
        <f t="shared" ref="K30:L30" si="9">SUM(K31)</f>
        <v>47087</v>
      </c>
      <c r="L30" s="20">
        <f t="shared" si="9"/>
        <v>47387</v>
      </c>
    </row>
    <row r="31" spans="1:12" s="62" customFormat="1" ht="34.5">
      <c r="A31" s="99" t="s">
        <v>141</v>
      </c>
      <c r="B31" s="244">
        <v>914</v>
      </c>
      <c r="C31" s="245" t="s">
        <v>1</v>
      </c>
      <c r="D31" s="258" t="s">
        <v>7</v>
      </c>
      <c r="E31" s="259" t="s">
        <v>45</v>
      </c>
      <c r="F31" s="260" t="s">
        <v>33</v>
      </c>
      <c r="G31" s="261" t="s">
        <v>1</v>
      </c>
      <c r="H31" s="262" t="s">
        <v>143</v>
      </c>
      <c r="I31" s="263"/>
      <c r="J31" s="251">
        <f>SUM(J32:J34)</f>
        <v>46765</v>
      </c>
      <c r="K31" s="251">
        <f t="shared" ref="K31:L31" si="10">SUM(K32:K34)</f>
        <v>47087</v>
      </c>
      <c r="L31" s="251">
        <f t="shared" si="10"/>
        <v>47387</v>
      </c>
    </row>
    <row r="32" spans="1:12" s="31" customFormat="1" ht="47.25">
      <c r="A32" s="28" t="s">
        <v>108</v>
      </c>
      <c r="B32" s="149">
        <v>914</v>
      </c>
      <c r="C32" s="29" t="s">
        <v>1</v>
      </c>
      <c r="D32" s="231" t="s">
        <v>7</v>
      </c>
      <c r="E32" s="231" t="s">
        <v>45</v>
      </c>
      <c r="F32" s="232" t="s">
        <v>33</v>
      </c>
      <c r="G32" s="213" t="s">
        <v>1</v>
      </c>
      <c r="H32" s="233" t="s">
        <v>44</v>
      </c>
      <c r="I32" s="233" t="s">
        <v>59</v>
      </c>
      <c r="J32" s="30">
        <v>38423</v>
      </c>
      <c r="K32" s="30">
        <v>38423</v>
      </c>
      <c r="L32" s="30">
        <v>38423</v>
      </c>
    </row>
    <row r="33" spans="1:12" s="31" customFormat="1" ht="31.5">
      <c r="A33" s="28" t="s">
        <v>109</v>
      </c>
      <c r="B33" s="149">
        <v>914</v>
      </c>
      <c r="C33" s="29" t="s">
        <v>1</v>
      </c>
      <c r="D33" s="231" t="s">
        <v>7</v>
      </c>
      <c r="E33" s="231" t="s">
        <v>45</v>
      </c>
      <c r="F33" s="232" t="s">
        <v>33</v>
      </c>
      <c r="G33" s="213" t="s">
        <v>1</v>
      </c>
      <c r="H33" s="233" t="s">
        <v>44</v>
      </c>
      <c r="I33" s="233" t="s">
        <v>58</v>
      </c>
      <c r="J33" s="30">
        <v>8240</v>
      </c>
      <c r="K33" s="30">
        <v>8562</v>
      </c>
      <c r="L33" s="30">
        <v>8862</v>
      </c>
    </row>
    <row r="34" spans="1:12" s="31" customFormat="1" ht="31.5">
      <c r="A34" s="28" t="s">
        <v>110</v>
      </c>
      <c r="B34" s="149">
        <v>914</v>
      </c>
      <c r="C34" s="29" t="s">
        <v>1</v>
      </c>
      <c r="D34" s="231" t="s">
        <v>7</v>
      </c>
      <c r="E34" s="231" t="s">
        <v>45</v>
      </c>
      <c r="F34" s="232" t="s">
        <v>33</v>
      </c>
      <c r="G34" s="213" t="s">
        <v>1</v>
      </c>
      <c r="H34" s="233" t="s">
        <v>44</v>
      </c>
      <c r="I34" s="233" t="s">
        <v>60</v>
      </c>
      <c r="J34" s="30">
        <v>102</v>
      </c>
      <c r="K34" s="30">
        <v>102</v>
      </c>
      <c r="L34" s="30">
        <v>102</v>
      </c>
    </row>
    <row r="35" spans="1:12" s="31" customFormat="1" ht="18.75">
      <c r="A35" s="242" t="s">
        <v>347</v>
      </c>
      <c r="B35" s="242">
        <v>914</v>
      </c>
      <c r="C35" s="367" t="s">
        <v>1</v>
      </c>
      <c r="D35" s="368" t="s">
        <v>12</v>
      </c>
      <c r="E35" s="368"/>
      <c r="F35" s="369"/>
      <c r="G35" s="370"/>
      <c r="H35" s="371"/>
      <c r="I35" s="371"/>
      <c r="J35" s="95">
        <f>SUM(J36)</f>
        <v>85</v>
      </c>
      <c r="K35" s="95">
        <f t="shared" ref="K35:L37" si="11">SUM(K36)</f>
        <v>6</v>
      </c>
      <c r="L35" s="95">
        <f t="shared" si="11"/>
        <v>9.1</v>
      </c>
    </row>
    <row r="36" spans="1:12" s="51" customFormat="1" ht="33">
      <c r="A36" s="69" t="s">
        <v>348</v>
      </c>
      <c r="B36" s="154">
        <v>914</v>
      </c>
      <c r="C36" s="56" t="s">
        <v>1</v>
      </c>
      <c r="D36" s="56" t="s">
        <v>12</v>
      </c>
      <c r="E36" s="79" t="s">
        <v>350</v>
      </c>
      <c r="F36" s="80" t="s">
        <v>136</v>
      </c>
      <c r="G36" s="214" t="s">
        <v>137</v>
      </c>
      <c r="H36" s="67" t="s">
        <v>143</v>
      </c>
      <c r="I36" s="60"/>
      <c r="J36" s="61">
        <f>SUM(J37)</f>
        <v>85</v>
      </c>
      <c r="K36" s="61">
        <f t="shared" si="11"/>
        <v>6</v>
      </c>
      <c r="L36" s="61">
        <f t="shared" si="11"/>
        <v>9.1</v>
      </c>
    </row>
    <row r="37" spans="1:12" s="51" customFormat="1" ht="17.25">
      <c r="A37" s="75" t="s">
        <v>349</v>
      </c>
      <c r="B37" s="155">
        <v>914</v>
      </c>
      <c r="C37" s="15" t="s">
        <v>1</v>
      </c>
      <c r="D37" s="15" t="s">
        <v>12</v>
      </c>
      <c r="E37" s="34" t="s">
        <v>350</v>
      </c>
      <c r="F37" s="81" t="s">
        <v>33</v>
      </c>
      <c r="G37" s="215" t="s">
        <v>137</v>
      </c>
      <c r="H37" s="64" t="s">
        <v>143</v>
      </c>
      <c r="I37" s="19"/>
      <c r="J37" s="20">
        <f>SUM(J38)</f>
        <v>85</v>
      </c>
      <c r="K37" s="20">
        <f t="shared" si="11"/>
        <v>6</v>
      </c>
      <c r="L37" s="20">
        <f t="shared" si="11"/>
        <v>9.1</v>
      </c>
    </row>
    <row r="38" spans="1:12" s="31" customFormat="1" ht="31.5">
      <c r="A38" s="28" t="s">
        <v>358</v>
      </c>
      <c r="B38" s="149">
        <v>914</v>
      </c>
      <c r="C38" s="29" t="s">
        <v>1</v>
      </c>
      <c r="D38" s="364" t="s">
        <v>12</v>
      </c>
      <c r="E38" s="364" t="s">
        <v>350</v>
      </c>
      <c r="F38" s="365" t="s">
        <v>33</v>
      </c>
      <c r="G38" s="213" t="s">
        <v>137</v>
      </c>
      <c r="H38" s="366" t="s">
        <v>351</v>
      </c>
      <c r="I38" s="372" t="s">
        <v>58</v>
      </c>
      <c r="J38" s="30">
        <v>85</v>
      </c>
      <c r="K38" s="30">
        <v>6</v>
      </c>
      <c r="L38" s="30">
        <v>9.1</v>
      </c>
    </row>
    <row r="39" spans="1:12" s="91" customFormat="1" ht="18.75">
      <c r="A39" s="98" t="s">
        <v>73</v>
      </c>
      <c r="B39" s="143">
        <v>914</v>
      </c>
      <c r="C39" s="96" t="s">
        <v>1</v>
      </c>
      <c r="D39" s="92" t="s">
        <v>36</v>
      </c>
      <c r="E39" s="389"/>
      <c r="F39" s="390"/>
      <c r="G39" s="390"/>
      <c r="H39" s="391"/>
      <c r="I39" s="93"/>
      <c r="J39" s="90">
        <f>SUM(J40+J44)</f>
        <v>54109</v>
      </c>
      <c r="K39" s="90">
        <f t="shared" ref="K39:L39" si="12">SUM(K40+K44)</f>
        <v>53084</v>
      </c>
      <c r="L39" s="90">
        <f t="shared" si="12"/>
        <v>54023</v>
      </c>
    </row>
    <row r="40" spans="1:12" s="25" customFormat="1" ht="33">
      <c r="A40" s="69" t="s">
        <v>145</v>
      </c>
      <c r="B40" s="157">
        <v>914</v>
      </c>
      <c r="C40" s="65" t="s">
        <v>1</v>
      </c>
      <c r="D40" s="66" t="s">
        <v>36</v>
      </c>
      <c r="E40" s="79" t="s">
        <v>3</v>
      </c>
      <c r="F40" s="80" t="s">
        <v>136</v>
      </c>
      <c r="G40" s="214" t="s">
        <v>137</v>
      </c>
      <c r="H40" s="67" t="s">
        <v>143</v>
      </c>
      <c r="I40" s="67"/>
      <c r="J40" s="61">
        <f>SUM(J41)</f>
        <v>1589</v>
      </c>
      <c r="K40" s="61">
        <f t="shared" ref="K40:L42" si="13">SUM(K41)</f>
        <v>1604</v>
      </c>
      <c r="L40" s="61">
        <f t="shared" si="13"/>
        <v>1619</v>
      </c>
    </row>
    <row r="41" spans="1:12" s="25" customFormat="1" ht="17.25">
      <c r="A41" s="75" t="s">
        <v>146</v>
      </c>
      <c r="B41" s="23">
        <v>914</v>
      </c>
      <c r="C41" s="22" t="s">
        <v>1</v>
      </c>
      <c r="D41" s="63" t="s">
        <v>36</v>
      </c>
      <c r="E41" s="34" t="s">
        <v>3</v>
      </c>
      <c r="F41" s="81" t="s">
        <v>18</v>
      </c>
      <c r="G41" s="215" t="s">
        <v>137</v>
      </c>
      <c r="H41" s="64" t="s">
        <v>143</v>
      </c>
      <c r="I41" s="64"/>
      <c r="J41" s="20">
        <f>SUM(J42)</f>
        <v>1589</v>
      </c>
      <c r="K41" s="20">
        <f t="shared" si="13"/>
        <v>1604</v>
      </c>
      <c r="L41" s="20">
        <f t="shared" si="13"/>
        <v>1619</v>
      </c>
    </row>
    <row r="42" spans="1:12" s="27" customFormat="1" ht="69">
      <c r="A42" s="99" t="s">
        <v>238</v>
      </c>
      <c r="B42" s="252">
        <v>914</v>
      </c>
      <c r="C42" s="264" t="s">
        <v>1</v>
      </c>
      <c r="D42" s="265" t="s">
        <v>36</v>
      </c>
      <c r="E42" s="258" t="s">
        <v>3</v>
      </c>
      <c r="F42" s="266" t="s">
        <v>18</v>
      </c>
      <c r="G42" s="267" t="s">
        <v>1</v>
      </c>
      <c r="H42" s="263" t="s">
        <v>143</v>
      </c>
      <c r="I42" s="263"/>
      <c r="J42" s="251">
        <f>SUM(J43)</f>
        <v>1589</v>
      </c>
      <c r="K42" s="251">
        <f t="shared" si="13"/>
        <v>1604</v>
      </c>
      <c r="L42" s="251">
        <f t="shared" si="13"/>
        <v>1619</v>
      </c>
    </row>
    <row r="43" spans="1:12" s="31" customFormat="1" ht="31.5">
      <c r="A43" s="28" t="s">
        <v>278</v>
      </c>
      <c r="B43" s="149">
        <v>914</v>
      </c>
      <c r="C43" s="29" t="s">
        <v>1</v>
      </c>
      <c r="D43" s="231" t="s">
        <v>36</v>
      </c>
      <c r="E43" s="231" t="s">
        <v>3</v>
      </c>
      <c r="F43" s="232" t="s">
        <v>18</v>
      </c>
      <c r="G43" s="213" t="s">
        <v>1</v>
      </c>
      <c r="H43" s="233" t="s">
        <v>26</v>
      </c>
      <c r="I43" s="233" t="s">
        <v>58</v>
      </c>
      <c r="J43" s="30">
        <v>1589</v>
      </c>
      <c r="K43" s="30">
        <v>1604</v>
      </c>
      <c r="L43" s="30">
        <v>1619</v>
      </c>
    </row>
    <row r="44" spans="1:12" s="7" customFormat="1" ht="49.5">
      <c r="A44" s="69" t="s">
        <v>139</v>
      </c>
      <c r="B44" s="147">
        <v>914</v>
      </c>
      <c r="C44" s="70" t="s">
        <v>1</v>
      </c>
      <c r="D44" s="79" t="s">
        <v>36</v>
      </c>
      <c r="E44" s="79" t="s">
        <v>45</v>
      </c>
      <c r="F44" s="80" t="s">
        <v>136</v>
      </c>
      <c r="G44" s="214" t="s">
        <v>137</v>
      </c>
      <c r="H44" s="67" t="s">
        <v>143</v>
      </c>
      <c r="I44" s="67"/>
      <c r="J44" s="61">
        <f>SUM(J45+J55)</f>
        <v>52520</v>
      </c>
      <c r="K44" s="61">
        <f t="shared" ref="K44:L44" si="14">SUM(K45+K55)</f>
        <v>51480</v>
      </c>
      <c r="L44" s="61">
        <f t="shared" si="14"/>
        <v>52404</v>
      </c>
    </row>
    <row r="45" spans="1:12" s="7" customFormat="1" ht="33">
      <c r="A45" s="75" t="s">
        <v>140</v>
      </c>
      <c r="B45" s="148">
        <v>914</v>
      </c>
      <c r="C45" s="16" t="s">
        <v>1</v>
      </c>
      <c r="D45" s="34" t="s">
        <v>36</v>
      </c>
      <c r="E45" s="34" t="s">
        <v>45</v>
      </c>
      <c r="F45" s="81" t="s">
        <v>33</v>
      </c>
      <c r="G45" s="215" t="s">
        <v>137</v>
      </c>
      <c r="H45" s="64" t="s">
        <v>143</v>
      </c>
      <c r="I45" s="64"/>
      <c r="J45" s="20">
        <f>SUM(J46)</f>
        <v>4592</v>
      </c>
      <c r="K45" s="20">
        <f t="shared" ref="K45:L45" si="15">SUM(K46)</f>
        <v>4760</v>
      </c>
      <c r="L45" s="20">
        <f t="shared" si="15"/>
        <v>4933</v>
      </c>
    </row>
    <row r="46" spans="1:12" s="62" customFormat="1" ht="34.5">
      <c r="A46" s="202" t="s">
        <v>141</v>
      </c>
      <c r="B46" s="244">
        <v>914</v>
      </c>
      <c r="C46" s="245" t="s">
        <v>1</v>
      </c>
      <c r="D46" s="258" t="s">
        <v>36</v>
      </c>
      <c r="E46" s="258" t="s">
        <v>45</v>
      </c>
      <c r="F46" s="266" t="s">
        <v>33</v>
      </c>
      <c r="G46" s="267" t="s">
        <v>1</v>
      </c>
      <c r="H46" s="263" t="s">
        <v>143</v>
      </c>
      <c r="I46" s="263"/>
      <c r="J46" s="251">
        <f>SUM(J47:J54)</f>
        <v>4592</v>
      </c>
      <c r="K46" s="251">
        <f t="shared" ref="K46:L46" si="16">SUM(K47:K54)</f>
        <v>4760</v>
      </c>
      <c r="L46" s="251">
        <f t="shared" si="16"/>
        <v>4933</v>
      </c>
    </row>
    <row r="47" spans="1:12" s="31" customFormat="1" ht="63">
      <c r="A47" s="28" t="s">
        <v>239</v>
      </c>
      <c r="B47" s="149">
        <v>914</v>
      </c>
      <c r="C47" s="29" t="s">
        <v>1</v>
      </c>
      <c r="D47" s="231" t="s">
        <v>36</v>
      </c>
      <c r="E47" s="231" t="s">
        <v>45</v>
      </c>
      <c r="F47" s="232" t="s">
        <v>33</v>
      </c>
      <c r="G47" s="213" t="s">
        <v>1</v>
      </c>
      <c r="H47" s="233" t="s">
        <v>46</v>
      </c>
      <c r="I47" s="233" t="s">
        <v>59</v>
      </c>
      <c r="J47" s="30">
        <v>829</v>
      </c>
      <c r="K47" s="30">
        <v>829</v>
      </c>
      <c r="L47" s="30">
        <v>829</v>
      </c>
    </row>
    <row r="48" spans="1:12" s="31" customFormat="1" ht="47.25">
      <c r="A48" s="28" t="s">
        <v>113</v>
      </c>
      <c r="B48" s="149">
        <v>914</v>
      </c>
      <c r="C48" s="29" t="s">
        <v>1</v>
      </c>
      <c r="D48" s="231" t="s">
        <v>36</v>
      </c>
      <c r="E48" s="231" t="s">
        <v>45</v>
      </c>
      <c r="F48" s="232" t="s">
        <v>33</v>
      </c>
      <c r="G48" s="213" t="s">
        <v>1</v>
      </c>
      <c r="H48" s="233" t="s">
        <v>46</v>
      </c>
      <c r="I48" s="233" t="s">
        <v>58</v>
      </c>
      <c r="J48" s="30">
        <v>52</v>
      </c>
      <c r="K48" s="30">
        <v>81</v>
      </c>
      <c r="L48" s="30">
        <v>112</v>
      </c>
    </row>
    <row r="49" spans="1:12" s="31" customFormat="1" ht="63">
      <c r="A49" s="28" t="s">
        <v>240</v>
      </c>
      <c r="B49" s="149">
        <v>914</v>
      </c>
      <c r="C49" s="29" t="s">
        <v>1</v>
      </c>
      <c r="D49" s="231" t="s">
        <v>36</v>
      </c>
      <c r="E49" s="231" t="s">
        <v>45</v>
      </c>
      <c r="F49" s="232" t="s">
        <v>33</v>
      </c>
      <c r="G49" s="213" t="s">
        <v>1</v>
      </c>
      <c r="H49" s="233" t="s">
        <v>47</v>
      </c>
      <c r="I49" s="233" t="s">
        <v>59</v>
      </c>
      <c r="J49" s="30">
        <v>454</v>
      </c>
      <c r="K49" s="30">
        <v>454</v>
      </c>
      <c r="L49" s="30">
        <v>454</v>
      </c>
    </row>
    <row r="50" spans="1:12" s="31" customFormat="1" ht="47.25">
      <c r="A50" s="28" t="s">
        <v>114</v>
      </c>
      <c r="B50" s="149">
        <v>914</v>
      </c>
      <c r="C50" s="29" t="s">
        <v>1</v>
      </c>
      <c r="D50" s="231" t="s">
        <v>36</v>
      </c>
      <c r="E50" s="231" t="s">
        <v>45</v>
      </c>
      <c r="F50" s="232" t="s">
        <v>33</v>
      </c>
      <c r="G50" s="213" t="s">
        <v>1</v>
      </c>
      <c r="H50" s="233" t="s">
        <v>47</v>
      </c>
      <c r="I50" s="233" t="s">
        <v>58</v>
      </c>
      <c r="J50" s="30">
        <v>26</v>
      </c>
      <c r="K50" s="30">
        <v>43</v>
      </c>
      <c r="L50" s="30">
        <v>61</v>
      </c>
    </row>
    <row r="51" spans="1:12" s="31" customFormat="1" ht="63">
      <c r="A51" s="28" t="s">
        <v>241</v>
      </c>
      <c r="B51" s="149">
        <v>914</v>
      </c>
      <c r="C51" s="29" t="s">
        <v>1</v>
      </c>
      <c r="D51" s="231" t="s">
        <v>36</v>
      </c>
      <c r="E51" s="231" t="s">
        <v>45</v>
      </c>
      <c r="F51" s="232" t="s">
        <v>33</v>
      </c>
      <c r="G51" s="213" t="s">
        <v>1</v>
      </c>
      <c r="H51" s="233" t="s">
        <v>48</v>
      </c>
      <c r="I51" s="233" t="s">
        <v>59</v>
      </c>
      <c r="J51" s="30">
        <v>2647</v>
      </c>
      <c r="K51" s="30">
        <v>2647</v>
      </c>
      <c r="L51" s="30">
        <v>2647</v>
      </c>
    </row>
    <row r="52" spans="1:12" s="31" customFormat="1" ht="47.25">
      <c r="A52" s="28" t="s">
        <v>115</v>
      </c>
      <c r="B52" s="149">
        <v>914</v>
      </c>
      <c r="C52" s="29" t="s">
        <v>1</v>
      </c>
      <c r="D52" s="231" t="s">
        <v>36</v>
      </c>
      <c r="E52" s="231" t="s">
        <v>45</v>
      </c>
      <c r="F52" s="232" t="s">
        <v>33</v>
      </c>
      <c r="G52" s="213" t="s">
        <v>1</v>
      </c>
      <c r="H52" s="233" t="s">
        <v>48</v>
      </c>
      <c r="I52" s="233" t="s">
        <v>58</v>
      </c>
      <c r="J52" s="30">
        <v>205</v>
      </c>
      <c r="K52" s="30">
        <v>311</v>
      </c>
      <c r="L52" s="30">
        <v>420</v>
      </c>
    </row>
    <row r="53" spans="1:12" s="31" customFormat="1" ht="63">
      <c r="A53" s="28" t="s">
        <v>242</v>
      </c>
      <c r="B53" s="149">
        <v>914</v>
      </c>
      <c r="C53" s="29" t="s">
        <v>1</v>
      </c>
      <c r="D53" s="231" t="s">
        <v>36</v>
      </c>
      <c r="E53" s="231" t="s">
        <v>45</v>
      </c>
      <c r="F53" s="232" t="s">
        <v>33</v>
      </c>
      <c r="G53" s="213" t="s">
        <v>1</v>
      </c>
      <c r="H53" s="233" t="s">
        <v>49</v>
      </c>
      <c r="I53" s="233" t="s">
        <v>59</v>
      </c>
      <c r="J53" s="30">
        <v>348</v>
      </c>
      <c r="K53" s="30">
        <v>348</v>
      </c>
      <c r="L53" s="30">
        <v>348</v>
      </c>
    </row>
    <row r="54" spans="1:12" s="31" customFormat="1" ht="47.25">
      <c r="A54" s="28" t="s">
        <v>116</v>
      </c>
      <c r="B54" s="149">
        <v>914</v>
      </c>
      <c r="C54" s="29" t="s">
        <v>1</v>
      </c>
      <c r="D54" s="231" t="s">
        <v>36</v>
      </c>
      <c r="E54" s="231" t="s">
        <v>45</v>
      </c>
      <c r="F54" s="232" t="s">
        <v>33</v>
      </c>
      <c r="G54" s="213" t="s">
        <v>1</v>
      </c>
      <c r="H54" s="233" t="s">
        <v>49</v>
      </c>
      <c r="I54" s="233" t="s">
        <v>58</v>
      </c>
      <c r="J54" s="30">
        <v>31</v>
      </c>
      <c r="K54" s="30">
        <v>47</v>
      </c>
      <c r="L54" s="30">
        <v>62</v>
      </c>
    </row>
    <row r="55" spans="1:12" s="7" customFormat="1" ht="33">
      <c r="A55" s="75" t="s">
        <v>147</v>
      </c>
      <c r="B55" s="148">
        <v>914</v>
      </c>
      <c r="C55" s="16" t="s">
        <v>1</v>
      </c>
      <c r="D55" s="34" t="s">
        <v>36</v>
      </c>
      <c r="E55" s="34" t="s">
        <v>45</v>
      </c>
      <c r="F55" s="81" t="s">
        <v>34</v>
      </c>
      <c r="G55" s="215" t="s">
        <v>137</v>
      </c>
      <c r="H55" s="64" t="s">
        <v>143</v>
      </c>
      <c r="I55" s="64"/>
      <c r="J55" s="20">
        <f>SUM(J56)</f>
        <v>47928</v>
      </c>
      <c r="K55" s="20">
        <f t="shared" ref="K55:L55" si="17">SUM(K56)</f>
        <v>46720</v>
      </c>
      <c r="L55" s="20">
        <f t="shared" si="17"/>
        <v>47471</v>
      </c>
    </row>
    <row r="56" spans="1:12" s="190" customFormat="1" ht="34.5">
      <c r="A56" s="99" t="s">
        <v>148</v>
      </c>
      <c r="B56" s="244">
        <v>914</v>
      </c>
      <c r="C56" s="245" t="s">
        <v>1</v>
      </c>
      <c r="D56" s="258" t="s">
        <v>36</v>
      </c>
      <c r="E56" s="258" t="s">
        <v>45</v>
      </c>
      <c r="F56" s="266" t="s">
        <v>34</v>
      </c>
      <c r="G56" s="267" t="s">
        <v>1</v>
      </c>
      <c r="H56" s="263" t="s">
        <v>143</v>
      </c>
      <c r="I56" s="263"/>
      <c r="J56" s="251">
        <f>SUM(J57:J59)</f>
        <v>47928</v>
      </c>
      <c r="K56" s="251">
        <f t="shared" ref="K56:L56" si="18">SUM(K57:K59)</f>
        <v>46720</v>
      </c>
      <c r="L56" s="251">
        <f t="shared" si="18"/>
        <v>47471</v>
      </c>
    </row>
    <row r="57" spans="1:12" s="31" customFormat="1" ht="47.25">
      <c r="A57" s="28" t="s">
        <v>243</v>
      </c>
      <c r="B57" s="149">
        <v>914</v>
      </c>
      <c r="C57" s="29" t="s">
        <v>1</v>
      </c>
      <c r="D57" s="231" t="s">
        <v>36</v>
      </c>
      <c r="E57" s="231" t="s">
        <v>45</v>
      </c>
      <c r="F57" s="232" t="s">
        <v>34</v>
      </c>
      <c r="G57" s="213" t="s">
        <v>1</v>
      </c>
      <c r="H57" s="233" t="s">
        <v>6</v>
      </c>
      <c r="I57" s="233" t="s">
        <v>59</v>
      </c>
      <c r="J57" s="30">
        <v>28082</v>
      </c>
      <c r="K57" s="30">
        <v>28082</v>
      </c>
      <c r="L57" s="30">
        <v>28082</v>
      </c>
    </row>
    <row r="58" spans="1:12" s="31" customFormat="1" ht="31.5">
      <c r="A58" s="32" t="s">
        <v>232</v>
      </c>
      <c r="B58" s="149">
        <v>914</v>
      </c>
      <c r="C58" s="29" t="s">
        <v>1</v>
      </c>
      <c r="D58" s="231" t="s">
        <v>36</v>
      </c>
      <c r="E58" s="231" t="s">
        <v>45</v>
      </c>
      <c r="F58" s="232" t="s">
        <v>34</v>
      </c>
      <c r="G58" s="213" t="s">
        <v>1</v>
      </c>
      <c r="H58" s="233" t="s">
        <v>6</v>
      </c>
      <c r="I58" s="233" t="s">
        <v>58</v>
      </c>
      <c r="J58" s="30">
        <v>19768</v>
      </c>
      <c r="K58" s="30">
        <v>18560</v>
      </c>
      <c r="L58" s="30">
        <v>19311</v>
      </c>
    </row>
    <row r="59" spans="1:12" s="31" customFormat="1" ht="31.5">
      <c r="A59" s="28" t="s">
        <v>118</v>
      </c>
      <c r="B59" s="149">
        <v>914</v>
      </c>
      <c r="C59" s="29" t="s">
        <v>1</v>
      </c>
      <c r="D59" s="231" t="s">
        <v>36</v>
      </c>
      <c r="E59" s="231" t="s">
        <v>45</v>
      </c>
      <c r="F59" s="232" t="s">
        <v>34</v>
      </c>
      <c r="G59" s="213" t="s">
        <v>1</v>
      </c>
      <c r="H59" s="233" t="s">
        <v>6</v>
      </c>
      <c r="I59" s="233" t="s">
        <v>60</v>
      </c>
      <c r="J59" s="30">
        <v>78</v>
      </c>
      <c r="K59" s="30">
        <v>78</v>
      </c>
      <c r="L59" s="30">
        <v>78</v>
      </c>
    </row>
    <row r="60" spans="1:12" s="103" customFormat="1" ht="18.75">
      <c r="A60" s="86" t="s">
        <v>74</v>
      </c>
      <c r="B60" s="86">
        <v>914</v>
      </c>
      <c r="C60" s="100" t="s">
        <v>2</v>
      </c>
      <c r="D60" s="386"/>
      <c r="E60" s="387"/>
      <c r="F60" s="387"/>
      <c r="G60" s="387"/>
      <c r="H60" s="388"/>
      <c r="I60" s="101"/>
      <c r="J60" s="102">
        <f>SUM(J61)</f>
        <v>1293.7</v>
      </c>
      <c r="K60" s="102">
        <f t="shared" ref="K60:L60" si="19">SUM(K61)</f>
        <v>1307.5999999999999</v>
      </c>
      <c r="L60" s="102">
        <f t="shared" si="19"/>
        <v>1321.5</v>
      </c>
    </row>
    <row r="61" spans="1:12" s="123" customFormat="1" ht="56.25">
      <c r="A61" s="105" t="s">
        <v>76</v>
      </c>
      <c r="B61" s="92" t="s">
        <v>203</v>
      </c>
      <c r="C61" s="92" t="s">
        <v>2</v>
      </c>
      <c r="D61" s="92" t="s">
        <v>38</v>
      </c>
      <c r="E61" s="413"/>
      <c r="F61" s="414"/>
      <c r="G61" s="414"/>
      <c r="H61" s="415"/>
      <c r="I61" s="93"/>
      <c r="J61" s="90">
        <f>SUM(J62)</f>
        <v>1293.7</v>
      </c>
      <c r="K61" s="90">
        <f t="shared" ref="K61:L61" si="20">SUM(K62)</f>
        <v>1307.5999999999999</v>
      </c>
      <c r="L61" s="90">
        <f t="shared" si="20"/>
        <v>1321.5</v>
      </c>
    </row>
    <row r="62" spans="1:12" s="112" customFormat="1" ht="33">
      <c r="A62" s="69" t="s">
        <v>134</v>
      </c>
      <c r="B62" s="56" t="s">
        <v>203</v>
      </c>
      <c r="C62" s="56" t="s">
        <v>2</v>
      </c>
      <c r="D62" s="56" t="s">
        <v>38</v>
      </c>
      <c r="E62" s="117" t="s">
        <v>1</v>
      </c>
      <c r="F62" s="118" t="s">
        <v>136</v>
      </c>
      <c r="G62" s="217" t="s">
        <v>137</v>
      </c>
      <c r="H62" s="119" t="s">
        <v>143</v>
      </c>
      <c r="I62" s="70"/>
      <c r="J62" s="61">
        <f>SUM(J63+J66)</f>
        <v>1293.7</v>
      </c>
      <c r="K62" s="61">
        <f>SUM(K63+K66)</f>
        <v>1307.5999999999999</v>
      </c>
      <c r="L62" s="61">
        <f>SUM(L63+L66)</f>
        <v>1321.5</v>
      </c>
    </row>
    <row r="63" spans="1:12" s="111" customFormat="1" ht="33">
      <c r="A63" s="75" t="s">
        <v>135</v>
      </c>
      <c r="B63" s="15" t="s">
        <v>203</v>
      </c>
      <c r="C63" s="15" t="s">
        <v>2</v>
      </c>
      <c r="D63" s="15" t="s">
        <v>38</v>
      </c>
      <c r="E63" s="53" t="s">
        <v>1</v>
      </c>
      <c r="F63" s="54" t="s">
        <v>18</v>
      </c>
      <c r="G63" s="218" t="s">
        <v>137</v>
      </c>
      <c r="H63" s="55" t="s">
        <v>143</v>
      </c>
      <c r="I63" s="16"/>
      <c r="J63" s="20">
        <f>SUM(J64)</f>
        <v>1214.7</v>
      </c>
      <c r="K63" s="20">
        <f t="shared" ref="K63:L63" si="21">SUM(K64)</f>
        <v>1228.5999999999999</v>
      </c>
      <c r="L63" s="20">
        <f t="shared" si="21"/>
        <v>1242.5</v>
      </c>
    </row>
    <row r="64" spans="1:12" s="193" customFormat="1" ht="34.5">
      <c r="A64" s="202" t="s">
        <v>244</v>
      </c>
      <c r="B64" s="253" t="s">
        <v>203</v>
      </c>
      <c r="C64" s="253" t="s">
        <v>2</v>
      </c>
      <c r="D64" s="253" t="s">
        <v>38</v>
      </c>
      <c r="E64" s="268" t="s">
        <v>1</v>
      </c>
      <c r="F64" s="269" t="s">
        <v>18</v>
      </c>
      <c r="G64" s="270" t="s">
        <v>1</v>
      </c>
      <c r="H64" s="271" t="s">
        <v>143</v>
      </c>
      <c r="I64" s="245"/>
      <c r="J64" s="251">
        <f>SUM(J65)</f>
        <v>1214.7</v>
      </c>
      <c r="K64" s="251">
        <f t="shared" ref="K64:L64" si="22">SUM(K65)</f>
        <v>1228.5999999999999</v>
      </c>
      <c r="L64" s="251">
        <f t="shared" si="22"/>
        <v>1242.5</v>
      </c>
    </row>
    <row r="65" spans="1:12" s="31" customFormat="1" ht="31.5">
      <c r="A65" s="28" t="s">
        <v>119</v>
      </c>
      <c r="B65" s="149">
        <v>914</v>
      </c>
      <c r="C65" s="29" t="s">
        <v>2</v>
      </c>
      <c r="D65" s="231" t="s">
        <v>38</v>
      </c>
      <c r="E65" s="120" t="s">
        <v>1</v>
      </c>
      <c r="F65" s="121" t="s">
        <v>18</v>
      </c>
      <c r="G65" s="219" t="s">
        <v>1</v>
      </c>
      <c r="H65" s="122" t="s">
        <v>4</v>
      </c>
      <c r="I65" s="233">
        <v>200</v>
      </c>
      <c r="J65" s="30">
        <v>1214.7</v>
      </c>
      <c r="K65" s="30">
        <v>1228.5999999999999</v>
      </c>
      <c r="L65" s="30">
        <v>1242.5</v>
      </c>
    </row>
    <row r="66" spans="1:12" s="116" customFormat="1" ht="49.5">
      <c r="A66" s="75" t="s">
        <v>152</v>
      </c>
      <c r="B66" s="161">
        <v>914</v>
      </c>
      <c r="C66" s="43" t="s">
        <v>2</v>
      </c>
      <c r="D66" s="45" t="s">
        <v>38</v>
      </c>
      <c r="E66" s="48" t="s">
        <v>1</v>
      </c>
      <c r="F66" s="49" t="s">
        <v>29</v>
      </c>
      <c r="G66" s="220" t="s">
        <v>137</v>
      </c>
      <c r="H66" s="50" t="s">
        <v>143</v>
      </c>
      <c r="I66" s="47"/>
      <c r="J66" s="44">
        <f>SUM(J67+J69)</f>
        <v>79</v>
      </c>
      <c r="K66" s="44">
        <f t="shared" ref="K66:L66" si="23">SUM(K67+K69)</f>
        <v>79</v>
      </c>
      <c r="L66" s="44">
        <f t="shared" si="23"/>
        <v>79</v>
      </c>
    </row>
    <row r="67" spans="1:12" s="194" customFormat="1" ht="34.5">
      <c r="A67" s="202" t="s">
        <v>245</v>
      </c>
      <c r="B67" s="272">
        <v>914</v>
      </c>
      <c r="C67" s="273" t="s">
        <v>2</v>
      </c>
      <c r="D67" s="274" t="s">
        <v>38</v>
      </c>
      <c r="E67" s="275" t="s">
        <v>1</v>
      </c>
      <c r="F67" s="276" t="s">
        <v>29</v>
      </c>
      <c r="G67" s="277" t="s">
        <v>1</v>
      </c>
      <c r="H67" s="278" t="s">
        <v>143</v>
      </c>
      <c r="I67" s="279"/>
      <c r="J67" s="280">
        <f>SUM(J68)</f>
        <v>20</v>
      </c>
      <c r="K67" s="280">
        <f t="shared" ref="K67:L67" si="24">SUM(K68)</f>
        <v>20</v>
      </c>
      <c r="L67" s="280">
        <f t="shared" si="24"/>
        <v>20</v>
      </c>
    </row>
    <row r="68" spans="1:12" s="31" customFormat="1" ht="31.5">
      <c r="A68" s="28" t="s">
        <v>120</v>
      </c>
      <c r="B68" s="149">
        <v>914</v>
      </c>
      <c r="C68" s="29" t="s">
        <v>2</v>
      </c>
      <c r="D68" s="231" t="s">
        <v>38</v>
      </c>
      <c r="E68" s="120" t="s">
        <v>1</v>
      </c>
      <c r="F68" s="121" t="s">
        <v>29</v>
      </c>
      <c r="G68" s="219" t="s">
        <v>1</v>
      </c>
      <c r="H68" s="122" t="s">
        <v>4</v>
      </c>
      <c r="I68" s="233" t="s">
        <v>58</v>
      </c>
      <c r="J68" s="30">
        <v>20</v>
      </c>
      <c r="K68" s="30">
        <v>20</v>
      </c>
      <c r="L68" s="30">
        <v>20</v>
      </c>
    </row>
    <row r="69" spans="1:12" s="194" customFormat="1" ht="17.25">
      <c r="A69" s="202" t="s">
        <v>153</v>
      </c>
      <c r="B69" s="272">
        <v>914</v>
      </c>
      <c r="C69" s="273" t="s">
        <v>2</v>
      </c>
      <c r="D69" s="274" t="s">
        <v>38</v>
      </c>
      <c r="E69" s="275" t="s">
        <v>1</v>
      </c>
      <c r="F69" s="276" t="s">
        <v>29</v>
      </c>
      <c r="G69" s="277" t="s">
        <v>5</v>
      </c>
      <c r="H69" s="278" t="s">
        <v>143</v>
      </c>
      <c r="I69" s="279"/>
      <c r="J69" s="280">
        <f>SUM(J70)</f>
        <v>59</v>
      </c>
      <c r="K69" s="280">
        <f t="shared" ref="K69:L69" si="25">SUM(K70)</f>
        <v>59</v>
      </c>
      <c r="L69" s="280">
        <f t="shared" si="25"/>
        <v>59</v>
      </c>
    </row>
    <row r="70" spans="1:12" s="31" customFormat="1" ht="31.5">
      <c r="A70" s="28" t="s">
        <v>120</v>
      </c>
      <c r="B70" s="149">
        <v>914</v>
      </c>
      <c r="C70" s="29" t="s">
        <v>2</v>
      </c>
      <c r="D70" s="231" t="s">
        <v>38</v>
      </c>
      <c r="E70" s="120" t="s">
        <v>1</v>
      </c>
      <c r="F70" s="121" t="s">
        <v>29</v>
      </c>
      <c r="G70" s="219" t="s">
        <v>5</v>
      </c>
      <c r="H70" s="122" t="s">
        <v>4</v>
      </c>
      <c r="I70" s="233" t="s">
        <v>58</v>
      </c>
      <c r="J70" s="30">
        <v>59</v>
      </c>
      <c r="K70" s="30">
        <v>59</v>
      </c>
      <c r="L70" s="30">
        <v>59</v>
      </c>
    </row>
    <row r="71" spans="1:12" s="126" customFormat="1" ht="18.75">
      <c r="A71" s="86" t="s">
        <v>77</v>
      </c>
      <c r="B71" s="86">
        <v>914</v>
      </c>
      <c r="C71" s="100" t="s">
        <v>7</v>
      </c>
      <c r="D71" s="386"/>
      <c r="E71" s="387"/>
      <c r="F71" s="387"/>
      <c r="G71" s="387"/>
      <c r="H71" s="388"/>
      <c r="I71" s="125"/>
      <c r="J71" s="102">
        <f>SUM(J72+J77+J82+J87)</f>
        <v>14169.2</v>
      </c>
      <c r="K71" s="102">
        <f>SUM(K72+K77+K82+K87)</f>
        <v>2858.5</v>
      </c>
      <c r="L71" s="102">
        <f>SUM(L72+L77+L82+L87)</f>
        <v>3046.1</v>
      </c>
    </row>
    <row r="72" spans="1:12" s="126" customFormat="1" ht="18.75">
      <c r="A72" s="97" t="s">
        <v>78</v>
      </c>
      <c r="B72" s="35">
        <v>914</v>
      </c>
      <c r="C72" s="92" t="s">
        <v>7</v>
      </c>
      <c r="D72" s="92" t="s">
        <v>12</v>
      </c>
      <c r="E72" s="300"/>
      <c r="F72" s="300"/>
      <c r="G72" s="300"/>
      <c r="H72" s="301"/>
      <c r="I72" s="93"/>
      <c r="J72" s="90">
        <f>SUM(J73)</f>
        <v>358.2</v>
      </c>
      <c r="K72" s="90">
        <f t="shared" ref="K72:L75" si="26">SUM(K73)</f>
        <v>367.5</v>
      </c>
      <c r="L72" s="90">
        <f t="shared" si="26"/>
        <v>377.1</v>
      </c>
    </row>
    <row r="73" spans="1:12" s="304" customFormat="1" ht="49.5">
      <c r="A73" s="69" t="s">
        <v>303</v>
      </c>
      <c r="B73" s="154">
        <v>914</v>
      </c>
      <c r="C73" s="56" t="s">
        <v>7</v>
      </c>
      <c r="D73" s="56" t="s">
        <v>12</v>
      </c>
      <c r="E73" s="302" t="s">
        <v>304</v>
      </c>
      <c r="F73" s="302" t="s">
        <v>136</v>
      </c>
      <c r="G73" s="302" t="s">
        <v>137</v>
      </c>
      <c r="H73" s="303" t="s">
        <v>143</v>
      </c>
      <c r="I73" s="60"/>
      <c r="J73" s="61">
        <f>SUM(J74)</f>
        <v>358.2</v>
      </c>
      <c r="K73" s="61">
        <f t="shared" si="26"/>
        <v>367.5</v>
      </c>
      <c r="L73" s="61">
        <f t="shared" si="26"/>
        <v>377.1</v>
      </c>
    </row>
    <row r="74" spans="1:12" s="307" customFormat="1" ht="33">
      <c r="A74" s="75" t="s">
        <v>305</v>
      </c>
      <c r="B74" s="155">
        <v>914</v>
      </c>
      <c r="C74" s="15" t="s">
        <v>7</v>
      </c>
      <c r="D74" s="15" t="s">
        <v>12</v>
      </c>
      <c r="E74" s="305" t="s">
        <v>304</v>
      </c>
      <c r="F74" s="305" t="s">
        <v>306</v>
      </c>
      <c r="G74" s="305" t="s">
        <v>137</v>
      </c>
      <c r="H74" s="306" t="s">
        <v>143</v>
      </c>
      <c r="I74" s="19"/>
      <c r="J74" s="20">
        <f>SUM(J75)</f>
        <v>358.2</v>
      </c>
      <c r="K74" s="20">
        <f t="shared" si="26"/>
        <v>367.5</v>
      </c>
      <c r="L74" s="20">
        <f t="shared" si="26"/>
        <v>377.1</v>
      </c>
    </row>
    <row r="75" spans="1:12" s="314" customFormat="1" ht="34.5">
      <c r="A75" s="99" t="s">
        <v>307</v>
      </c>
      <c r="B75" s="308">
        <v>914</v>
      </c>
      <c r="C75" s="309" t="s">
        <v>7</v>
      </c>
      <c r="D75" s="309" t="s">
        <v>12</v>
      </c>
      <c r="E75" s="310" t="s">
        <v>304</v>
      </c>
      <c r="F75" s="310" t="s">
        <v>306</v>
      </c>
      <c r="G75" s="310" t="s">
        <v>1</v>
      </c>
      <c r="H75" s="311" t="s">
        <v>143</v>
      </c>
      <c r="I75" s="312"/>
      <c r="J75" s="313">
        <f>SUM(J76)</f>
        <v>358.2</v>
      </c>
      <c r="K75" s="313">
        <f t="shared" si="26"/>
        <v>367.5</v>
      </c>
      <c r="L75" s="313">
        <f t="shared" si="26"/>
        <v>377.1</v>
      </c>
    </row>
    <row r="76" spans="1:12" s="321" customFormat="1" ht="31.5">
      <c r="A76" s="28" t="s">
        <v>117</v>
      </c>
      <c r="B76" s="315">
        <v>914</v>
      </c>
      <c r="C76" s="316" t="s">
        <v>7</v>
      </c>
      <c r="D76" s="316" t="s">
        <v>12</v>
      </c>
      <c r="E76" s="317" t="s">
        <v>304</v>
      </c>
      <c r="F76" s="317" t="s">
        <v>306</v>
      </c>
      <c r="G76" s="317" t="s">
        <v>1</v>
      </c>
      <c r="H76" s="318" t="s">
        <v>308</v>
      </c>
      <c r="I76" s="319" t="s">
        <v>58</v>
      </c>
      <c r="J76" s="320">
        <v>358.2</v>
      </c>
      <c r="K76" s="320">
        <v>367.5</v>
      </c>
      <c r="L76" s="320">
        <v>377.1</v>
      </c>
    </row>
    <row r="77" spans="1:12" s="321" customFormat="1" ht="18.75">
      <c r="A77" s="97" t="s">
        <v>309</v>
      </c>
      <c r="B77" s="35">
        <v>914</v>
      </c>
      <c r="C77" s="92" t="s">
        <v>7</v>
      </c>
      <c r="D77" s="92" t="s">
        <v>16</v>
      </c>
      <c r="E77" s="300"/>
      <c r="F77" s="300"/>
      <c r="G77" s="300"/>
      <c r="H77" s="301"/>
      <c r="I77" s="93"/>
      <c r="J77" s="90">
        <f>SUM(J78)</f>
        <v>2500</v>
      </c>
      <c r="K77" s="90">
        <f t="shared" ref="K77:L80" si="27">SUM(K78)</f>
        <v>0</v>
      </c>
      <c r="L77" s="90">
        <f t="shared" si="27"/>
        <v>0</v>
      </c>
    </row>
    <row r="78" spans="1:12" s="126" customFormat="1" ht="33">
      <c r="A78" s="69" t="s">
        <v>154</v>
      </c>
      <c r="B78" s="18">
        <v>914</v>
      </c>
      <c r="C78" s="56" t="s">
        <v>7</v>
      </c>
      <c r="D78" s="66" t="s">
        <v>16</v>
      </c>
      <c r="E78" s="79" t="s">
        <v>30</v>
      </c>
      <c r="F78" s="80" t="s">
        <v>136</v>
      </c>
      <c r="G78" s="214" t="s">
        <v>137</v>
      </c>
      <c r="H78" s="67" t="s">
        <v>143</v>
      </c>
      <c r="I78" s="67"/>
      <c r="J78" s="61">
        <f>SUM(J79)</f>
        <v>2500</v>
      </c>
      <c r="K78" s="61">
        <f t="shared" si="27"/>
        <v>0</v>
      </c>
      <c r="L78" s="61">
        <f t="shared" si="27"/>
        <v>0</v>
      </c>
    </row>
    <row r="79" spans="1:12" s="126" customFormat="1" ht="49.5">
      <c r="A79" s="75" t="s">
        <v>289</v>
      </c>
      <c r="B79" s="153">
        <v>914</v>
      </c>
      <c r="C79" s="15" t="s">
        <v>7</v>
      </c>
      <c r="D79" s="63" t="s">
        <v>16</v>
      </c>
      <c r="E79" s="34" t="s">
        <v>30</v>
      </c>
      <c r="F79" s="81" t="s">
        <v>18</v>
      </c>
      <c r="G79" s="215" t="s">
        <v>137</v>
      </c>
      <c r="H79" s="64" t="s">
        <v>143</v>
      </c>
      <c r="I79" s="64"/>
      <c r="J79" s="20">
        <f>SUM(J80)</f>
        <v>2500</v>
      </c>
      <c r="K79" s="20">
        <f t="shared" si="27"/>
        <v>0</v>
      </c>
      <c r="L79" s="20">
        <f t="shared" si="27"/>
        <v>0</v>
      </c>
    </row>
    <row r="80" spans="1:12" s="126" customFormat="1" ht="39">
      <c r="A80" s="207" t="s">
        <v>290</v>
      </c>
      <c r="B80" s="281">
        <v>914</v>
      </c>
      <c r="C80" s="253" t="s">
        <v>7</v>
      </c>
      <c r="D80" s="265" t="s">
        <v>16</v>
      </c>
      <c r="E80" s="258" t="s">
        <v>30</v>
      </c>
      <c r="F80" s="266" t="s">
        <v>18</v>
      </c>
      <c r="G80" s="267" t="s">
        <v>1</v>
      </c>
      <c r="H80" s="263" t="s">
        <v>143</v>
      </c>
      <c r="I80" s="263"/>
      <c r="J80" s="251">
        <f>SUM(J81)</f>
        <v>2500</v>
      </c>
      <c r="K80" s="251">
        <f t="shared" si="27"/>
        <v>0</v>
      </c>
      <c r="L80" s="251">
        <f t="shared" si="27"/>
        <v>0</v>
      </c>
    </row>
    <row r="81" spans="1:12" s="126" customFormat="1" ht="33">
      <c r="A81" s="208" t="s">
        <v>291</v>
      </c>
      <c r="B81" s="149">
        <v>914</v>
      </c>
      <c r="C81" s="29" t="s">
        <v>7</v>
      </c>
      <c r="D81" s="231" t="s">
        <v>16</v>
      </c>
      <c r="E81" s="231" t="s">
        <v>30</v>
      </c>
      <c r="F81" s="232" t="s">
        <v>18</v>
      </c>
      <c r="G81" s="213" t="s">
        <v>1</v>
      </c>
      <c r="H81" s="233" t="s">
        <v>288</v>
      </c>
      <c r="I81" s="233" t="s">
        <v>58</v>
      </c>
      <c r="J81" s="30">
        <v>2500</v>
      </c>
      <c r="K81" s="30"/>
      <c r="L81" s="30"/>
    </row>
    <row r="82" spans="1:12" s="91" customFormat="1" ht="18.75">
      <c r="A82" s="97" t="s">
        <v>79</v>
      </c>
      <c r="B82" s="35">
        <v>914</v>
      </c>
      <c r="C82" s="92" t="s">
        <v>7</v>
      </c>
      <c r="D82" s="92" t="s">
        <v>17</v>
      </c>
      <c r="E82" s="389"/>
      <c r="F82" s="390"/>
      <c r="G82" s="390"/>
      <c r="H82" s="391"/>
      <c r="I82" s="93"/>
      <c r="J82" s="90">
        <f>SUM(J83)</f>
        <v>10981</v>
      </c>
      <c r="K82" s="90">
        <f t="shared" ref="K82:L84" si="28">SUM(K83)</f>
        <v>2161</v>
      </c>
      <c r="L82" s="90">
        <f t="shared" si="28"/>
        <v>2339</v>
      </c>
    </row>
    <row r="83" spans="1:12" s="129" customFormat="1" ht="33">
      <c r="A83" s="69" t="s">
        <v>154</v>
      </c>
      <c r="B83" s="18">
        <v>914</v>
      </c>
      <c r="C83" s="56" t="s">
        <v>7</v>
      </c>
      <c r="D83" s="66" t="s">
        <v>17</v>
      </c>
      <c r="E83" s="79" t="s">
        <v>30</v>
      </c>
      <c r="F83" s="80" t="s">
        <v>136</v>
      </c>
      <c r="G83" s="214" t="s">
        <v>137</v>
      </c>
      <c r="H83" s="67" t="s">
        <v>143</v>
      </c>
      <c r="I83" s="67"/>
      <c r="J83" s="61">
        <f>SUM(J84)</f>
        <v>10981</v>
      </c>
      <c r="K83" s="61">
        <f t="shared" si="28"/>
        <v>2161</v>
      </c>
      <c r="L83" s="61">
        <f t="shared" si="28"/>
        <v>2339</v>
      </c>
    </row>
    <row r="84" spans="1:12" s="127" customFormat="1" ht="33">
      <c r="A84" s="75" t="s">
        <v>155</v>
      </c>
      <c r="B84" s="153">
        <v>914</v>
      </c>
      <c r="C84" s="15" t="s">
        <v>7</v>
      </c>
      <c r="D84" s="63" t="s">
        <v>17</v>
      </c>
      <c r="E84" s="34" t="s">
        <v>30</v>
      </c>
      <c r="F84" s="81" t="s">
        <v>29</v>
      </c>
      <c r="G84" s="215" t="s">
        <v>137</v>
      </c>
      <c r="H84" s="64" t="s">
        <v>143</v>
      </c>
      <c r="I84" s="64"/>
      <c r="J84" s="20">
        <f>SUM(J85)</f>
        <v>10981</v>
      </c>
      <c r="K84" s="20">
        <f t="shared" si="28"/>
        <v>2161</v>
      </c>
      <c r="L84" s="20">
        <f t="shared" si="28"/>
        <v>2339</v>
      </c>
    </row>
    <row r="85" spans="1:12" s="195" customFormat="1" ht="34.5">
      <c r="A85" s="202" t="s">
        <v>246</v>
      </c>
      <c r="B85" s="281">
        <v>914</v>
      </c>
      <c r="C85" s="253" t="s">
        <v>7</v>
      </c>
      <c r="D85" s="265" t="s">
        <v>17</v>
      </c>
      <c r="E85" s="258" t="s">
        <v>30</v>
      </c>
      <c r="F85" s="266" t="s">
        <v>29</v>
      </c>
      <c r="G85" s="267" t="s">
        <v>5</v>
      </c>
      <c r="H85" s="263" t="s">
        <v>143</v>
      </c>
      <c r="I85" s="263"/>
      <c r="J85" s="251">
        <f>SUM(J86)</f>
        <v>10981</v>
      </c>
      <c r="K85" s="251">
        <f t="shared" ref="K85:L85" si="29">SUM(K86)</f>
        <v>2161</v>
      </c>
      <c r="L85" s="251">
        <f t="shared" si="29"/>
        <v>2339</v>
      </c>
    </row>
    <row r="86" spans="1:12" s="31" customFormat="1" ht="47.25">
      <c r="A86" s="28" t="s">
        <v>346</v>
      </c>
      <c r="B86" s="149">
        <v>914</v>
      </c>
      <c r="C86" s="29" t="s">
        <v>7</v>
      </c>
      <c r="D86" s="359" t="s">
        <v>17</v>
      </c>
      <c r="E86" s="359" t="s">
        <v>30</v>
      </c>
      <c r="F86" s="360" t="s">
        <v>29</v>
      </c>
      <c r="G86" s="213" t="s">
        <v>5</v>
      </c>
      <c r="H86" s="361" t="s">
        <v>247</v>
      </c>
      <c r="I86" s="361" t="s">
        <v>58</v>
      </c>
      <c r="J86" s="30">
        <v>10981</v>
      </c>
      <c r="K86" s="30">
        <v>2161</v>
      </c>
      <c r="L86" s="30">
        <v>2339</v>
      </c>
    </row>
    <row r="87" spans="1:12" s="91" customFormat="1" ht="18.75">
      <c r="A87" s="97" t="s">
        <v>80</v>
      </c>
      <c r="B87" s="35">
        <v>914</v>
      </c>
      <c r="C87" s="92" t="s">
        <v>7</v>
      </c>
      <c r="D87" s="92" t="s">
        <v>35</v>
      </c>
      <c r="E87" s="389"/>
      <c r="F87" s="390"/>
      <c r="G87" s="390"/>
      <c r="H87" s="391"/>
      <c r="I87" s="93"/>
      <c r="J87" s="90">
        <f>SUM(J89)</f>
        <v>330</v>
      </c>
      <c r="K87" s="90">
        <f t="shared" ref="K87:L87" si="30">SUM(K89)</f>
        <v>330</v>
      </c>
      <c r="L87" s="90">
        <f t="shared" si="30"/>
        <v>330</v>
      </c>
    </row>
    <row r="88" spans="1:12" s="129" customFormat="1" ht="33">
      <c r="A88" s="69" t="s">
        <v>156</v>
      </c>
      <c r="B88" s="18">
        <v>914</v>
      </c>
      <c r="C88" s="56" t="s">
        <v>7</v>
      </c>
      <c r="D88" s="66" t="s">
        <v>35</v>
      </c>
      <c r="E88" s="79" t="s">
        <v>7</v>
      </c>
      <c r="F88" s="80" t="s">
        <v>136</v>
      </c>
      <c r="G88" s="214" t="s">
        <v>137</v>
      </c>
      <c r="H88" s="67" t="s">
        <v>143</v>
      </c>
      <c r="I88" s="67"/>
      <c r="J88" s="61">
        <f>SUM(J89)</f>
        <v>330</v>
      </c>
      <c r="K88" s="61">
        <f t="shared" ref="K88:L90" si="31">SUM(K89)</f>
        <v>330</v>
      </c>
      <c r="L88" s="61">
        <f t="shared" si="31"/>
        <v>330</v>
      </c>
    </row>
    <row r="89" spans="1:12" s="127" customFormat="1" ht="18.75">
      <c r="A89" s="75" t="s">
        <v>157</v>
      </c>
      <c r="B89" s="153">
        <v>914</v>
      </c>
      <c r="C89" s="15" t="s">
        <v>7</v>
      </c>
      <c r="D89" s="63" t="s">
        <v>35</v>
      </c>
      <c r="E89" s="34" t="s">
        <v>7</v>
      </c>
      <c r="F89" s="81" t="s">
        <v>18</v>
      </c>
      <c r="G89" s="215" t="s">
        <v>137</v>
      </c>
      <c r="H89" s="64" t="s">
        <v>143</v>
      </c>
      <c r="I89" s="64"/>
      <c r="J89" s="20">
        <f>SUM(J90)</f>
        <v>330</v>
      </c>
      <c r="K89" s="20">
        <f t="shared" si="31"/>
        <v>330</v>
      </c>
      <c r="L89" s="20">
        <f t="shared" si="31"/>
        <v>330</v>
      </c>
    </row>
    <row r="90" spans="1:12" s="195" customFormat="1" ht="51.75">
      <c r="A90" s="99" t="s">
        <v>158</v>
      </c>
      <c r="B90" s="281">
        <v>914</v>
      </c>
      <c r="C90" s="253" t="s">
        <v>7</v>
      </c>
      <c r="D90" s="265" t="s">
        <v>35</v>
      </c>
      <c r="E90" s="258" t="s">
        <v>7</v>
      </c>
      <c r="F90" s="266" t="s">
        <v>18</v>
      </c>
      <c r="G90" s="267" t="s">
        <v>1</v>
      </c>
      <c r="H90" s="263" t="s">
        <v>143</v>
      </c>
      <c r="I90" s="263"/>
      <c r="J90" s="251">
        <f>SUM(J91)</f>
        <v>330</v>
      </c>
      <c r="K90" s="251">
        <f t="shared" si="31"/>
        <v>330</v>
      </c>
      <c r="L90" s="251">
        <f t="shared" si="31"/>
        <v>330</v>
      </c>
    </row>
    <row r="91" spans="1:12" s="31" customFormat="1" ht="31.5">
      <c r="A91" s="28" t="s">
        <v>230</v>
      </c>
      <c r="B91" s="149">
        <v>914</v>
      </c>
      <c r="C91" s="29" t="s">
        <v>7</v>
      </c>
      <c r="D91" s="231" t="s">
        <v>35</v>
      </c>
      <c r="E91" s="120" t="s">
        <v>7</v>
      </c>
      <c r="F91" s="121" t="s">
        <v>18</v>
      </c>
      <c r="G91" s="219" t="s">
        <v>1</v>
      </c>
      <c r="H91" s="122" t="s">
        <v>24</v>
      </c>
      <c r="I91" s="233" t="s">
        <v>60</v>
      </c>
      <c r="J91" s="30">
        <v>330</v>
      </c>
      <c r="K91" s="30">
        <v>330</v>
      </c>
      <c r="L91" s="30">
        <v>330</v>
      </c>
    </row>
    <row r="92" spans="1:12" s="126" customFormat="1" ht="18.75">
      <c r="A92" s="86" t="s">
        <v>81</v>
      </c>
      <c r="B92" s="130">
        <v>914</v>
      </c>
      <c r="C92" s="229" t="s">
        <v>12</v>
      </c>
      <c r="D92" s="386"/>
      <c r="E92" s="387"/>
      <c r="F92" s="387"/>
      <c r="G92" s="387"/>
      <c r="H92" s="388"/>
      <c r="I92" s="125"/>
      <c r="J92" s="102">
        <f>SUM(J93)</f>
        <v>9069.9</v>
      </c>
      <c r="K92" s="102">
        <f t="shared" ref="K92:L93" si="32">SUM(K93)</f>
        <v>58699.6</v>
      </c>
      <c r="L92" s="102">
        <f t="shared" si="32"/>
        <v>6344.2</v>
      </c>
    </row>
    <row r="93" spans="1:12" s="91" customFormat="1" ht="18.75">
      <c r="A93" s="98" t="s">
        <v>82</v>
      </c>
      <c r="B93" s="143">
        <v>914</v>
      </c>
      <c r="C93" s="96" t="s">
        <v>12</v>
      </c>
      <c r="D93" s="92" t="s">
        <v>12</v>
      </c>
      <c r="E93" s="389"/>
      <c r="F93" s="390"/>
      <c r="G93" s="390"/>
      <c r="H93" s="391"/>
      <c r="I93" s="93"/>
      <c r="J93" s="90">
        <f>SUM(J94)</f>
        <v>9069.9</v>
      </c>
      <c r="K93" s="90">
        <f t="shared" si="32"/>
        <v>58699.6</v>
      </c>
      <c r="L93" s="90">
        <f t="shared" si="32"/>
        <v>6344.2</v>
      </c>
    </row>
    <row r="94" spans="1:12" s="51" customFormat="1" ht="49.5">
      <c r="A94" s="69" t="s">
        <v>159</v>
      </c>
      <c r="B94" s="157">
        <v>914</v>
      </c>
      <c r="C94" s="65" t="s">
        <v>12</v>
      </c>
      <c r="D94" s="66" t="s">
        <v>12</v>
      </c>
      <c r="E94" s="79" t="s">
        <v>16</v>
      </c>
      <c r="F94" s="80" t="s">
        <v>136</v>
      </c>
      <c r="G94" s="214" t="s">
        <v>137</v>
      </c>
      <c r="H94" s="67" t="s">
        <v>143</v>
      </c>
      <c r="I94" s="67"/>
      <c r="J94" s="61">
        <f>SUM(J95)</f>
        <v>9069.9</v>
      </c>
      <c r="K94" s="61">
        <f t="shared" ref="K94:L95" si="33">SUM(K95)</f>
        <v>58699.6</v>
      </c>
      <c r="L94" s="61">
        <f t="shared" si="33"/>
        <v>6344.2</v>
      </c>
    </row>
    <row r="95" spans="1:12" s="51" customFormat="1" ht="17.25">
      <c r="A95" s="75" t="s">
        <v>160</v>
      </c>
      <c r="B95" s="23">
        <v>914</v>
      </c>
      <c r="C95" s="22" t="s">
        <v>12</v>
      </c>
      <c r="D95" s="63" t="s">
        <v>12</v>
      </c>
      <c r="E95" s="34" t="s">
        <v>16</v>
      </c>
      <c r="F95" s="81" t="s">
        <v>29</v>
      </c>
      <c r="G95" s="215" t="s">
        <v>137</v>
      </c>
      <c r="H95" s="64" t="s">
        <v>143</v>
      </c>
      <c r="I95" s="64"/>
      <c r="J95" s="20">
        <f>SUM(J96)</f>
        <v>9069.9</v>
      </c>
      <c r="K95" s="20">
        <f t="shared" si="33"/>
        <v>58699.6</v>
      </c>
      <c r="L95" s="20">
        <f t="shared" si="33"/>
        <v>6344.2</v>
      </c>
    </row>
    <row r="96" spans="1:12" s="62" customFormat="1" ht="17.25">
      <c r="A96" s="99" t="s">
        <v>161</v>
      </c>
      <c r="B96" s="282">
        <v>914</v>
      </c>
      <c r="C96" s="245" t="s">
        <v>12</v>
      </c>
      <c r="D96" s="258" t="s">
        <v>12</v>
      </c>
      <c r="E96" s="258" t="s">
        <v>16</v>
      </c>
      <c r="F96" s="266" t="s">
        <v>29</v>
      </c>
      <c r="G96" s="267" t="s">
        <v>3</v>
      </c>
      <c r="H96" s="263" t="s">
        <v>143</v>
      </c>
      <c r="I96" s="263"/>
      <c r="J96" s="251">
        <f>SUM(J97:J98)</f>
        <v>9069.9</v>
      </c>
      <c r="K96" s="251">
        <f t="shared" ref="K96:L96" si="34">SUM(K97:K98)</f>
        <v>58699.6</v>
      </c>
      <c r="L96" s="251">
        <f t="shared" si="34"/>
        <v>6344.2</v>
      </c>
    </row>
    <row r="97" spans="1:12" s="31" customFormat="1" ht="31.5">
      <c r="A97" s="28" t="s">
        <v>248</v>
      </c>
      <c r="B97" s="203">
        <v>914</v>
      </c>
      <c r="C97" s="29" t="s">
        <v>12</v>
      </c>
      <c r="D97" s="231" t="s">
        <v>12</v>
      </c>
      <c r="E97" s="231" t="s">
        <v>16</v>
      </c>
      <c r="F97" s="232" t="s">
        <v>29</v>
      </c>
      <c r="G97" s="213" t="s">
        <v>3</v>
      </c>
      <c r="H97" s="233" t="s">
        <v>27</v>
      </c>
      <c r="I97" s="233" t="s">
        <v>62</v>
      </c>
      <c r="J97" s="30"/>
      <c r="K97" s="30">
        <v>58699.6</v>
      </c>
      <c r="L97" s="30">
        <v>6344.2</v>
      </c>
    </row>
    <row r="98" spans="1:12" s="31" customFormat="1" ht="47.25">
      <c r="A98" s="28" t="s">
        <v>359</v>
      </c>
      <c r="B98" s="203">
        <v>914</v>
      </c>
      <c r="C98" s="29" t="s">
        <v>12</v>
      </c>
      <c r="D98" s="373" t="s">
        <v>12</v>
      </c>
      <c r="E98" s="373" t="s">
        <v>16</v>
      </c>
      <c r="F98" s="374" t="s">
        <v>29</v>
      </c>
      <c r="G98" s="213" t="s">
        <v>3</v>
      </c>
      <c r="H98" s="375" t="s">
        <v>314</v>
      </c>
      <c r="I98" s="375" t="s">
        <v>62</v>
      </c>
      <c r="J98" s="30">
        <v>9069.9</v>
      </c>
      <c r="K98" s="30"/>
      <c r="L98" s="30"/>
    </row>
    <row r="99" spans="1:12" s="126" customFormat="1" ht="18.75">
      <c r="A99" s="86" t="s">
        <v>83</v>
      </c>
      <c r="B99" s="86">
        <v>914</v>
      </c>
      <c r="C99" s="100" t="s">
        <v>15</v>
      </c>
      <c r="D99" s="386"/>
      <c r="E99" s="387"/>
      <c r="F99" s="387"/>
      <c r="G99" s="387"/>
      <c r="H99" s="388"/>
      <c r="I99" s="125"/>
      <c r="J99" s="102">
        <f>SUM(J100)</f>
        <v>49827</v>
      </c>
      <c r="K99" s="102">
        <f t="shared" ref="K99:L99" si="35">SUM(K100)</f>
        <v>50232</v>
      </c>
      <c r="L99" s="102">
        <f t="shared" si="35"/>
        <v>50615</v>
      </c>
    </row>
    <row r="100" spans="1:12" s="123" customFormat="1" ht="18.75">
      <c r="A100" s="97" t="s">
        <v>284</v>
      </c>
      <c r="B100" s="35">
        <v>914</v>
      </c>
      <c r="C100" s="92" t="s">
        <v>15</v>
      </c>
      <c r="D100" s="92" t="s">
        <v>2</v>
      </c>
      <c r="E100" s="376"/>
      <c r="F100" s="377"/>
      <c r="G100" s="377"/>
      <c r="H100" s="378"/>
      <c r="I100" s="93"/>
      <c r="J100" s="90">
        <f>SUM(J101)</f>
        <v>49827</v>
      </c>
      <c r="K100" s="90">
        <f t="shared" ref="K100:L102" si="36">SUM(K101)</f>
        <v>50232</v>
      </c>
      <c r="L100" s="90">
        <f t="shared" si="36"/>
        <v>50615</v>
      </c>
    </row>
    <row r="101" spans="1:12" s="136" customFormat="1" ht="33">
      <c r="A101" s="69" t="s">
        <v>170</v>
      </c>
      <c r="B101" s="147">
        <v>914</v>
      </c>
      <c r="C101" s="70" t="s">
        <v>15</v>
      </c>
      <c r="D101" s="79" t="s">
        <v>2</v>
      </c>
      <c r="E101" s="71" t="s">
        <v>32</v>
      </c>
      <c r="F101" s="72" t="s">
        <v>136</v>
      </c>
      <c r="G101" s="211" t="s">
        <v>137</v>
      </c>
      <c r="H101" s="73" t="s">
        <v>143</v>
      </c>
      <c r="I101" s="67"/>
      <c r="J101" s="61">
        <f>SUM(J102)</f>
        <v>49827</v>
      </c>
      <c r="K101" s="61">
        <f t="shared" si="36"/>
        <v>50232</v>
      </c>
      <c r="L101" s="61">
        <f t="shared" si="36"/>
        <v>50615</v>
      </c>
    </row>
    <row r="102" spans="1:12" s="27" customFormat="1" ht="17.25">
      <c r="A102" s="75" t="s">
        <v>171</v>
      </c>
      <c r="B102" s="148">
        <v>914</v>
      </c>
      <c r="C102" s="16" t="s">
        <v>15</v>
      </c>
      <c r="D102" s="34" t="s">
        <v>2</v>
      </c>
      <c r="E102" s="76" t="s">
        <v>32</v>
      </c>
      <c r="F102" s="77" t="s">
        <v>33</v>
      </c>
      <c r="G102" s="212" t="s">
        <v>137</v>
      </c>
      <c r="H102" s="78" t="s">
        <v>143</v>
      </c>
      <c r="I102" s="64"/>
      <c r="J102" s="20">
        <f>SUM(J103)</f>
        <v>49827</v>
      </c>
      <c r="K102" s="20">
        <f t="shared" si="36"/>
        <v>50232</v>
      </c>
      <c r="L102" s="20">
        <f t="shared" si="36"/>
        <v>50615</v>
      </c>
    </row>
    <row r="103" spans="1:12" s="192" customFormat="1" ht="51.75">
      <c r="A103" s="99" t="s">
        <v>172</v>
      </c>
      <c r="B103" s="244">
        <v>914</v>
      </c>
      <c r="C103" s="245" t="s">
        <v>15</v>
      </c>
      <c r="D103" s="258" t="s">
        <v>2</v>
      </c>
      <c r="E103" s="283" t="s">
        <v>32</v>
      </c>
      <c r="F103" s="284" t="s">
        <v>33</v>
      </c>
      <c r="G103" s="285" t="s">
        <v>1</v>
      </c>
      <c r="H103" s="286" t="s">
        <v>143</v>
      </c>
      <c r="I103" s="263"/>
      <c r="J103" s="251">
        <f>SUM(J104:J106)</f>
        <v>49827</v>
      </c>
      <c r="K103" s="251">
        <f t="shared" ref="K103:L103" si="37">SUM(K104:K106)</f>
        <v>50232</v>
      </c>
      <c r="L103" s="251">
        <f t="shared" si="37"/>
        <v>50615</v>
      </c>
    </row>
    <row r="104" spans="1:12" s="31" customFormat="1" ht="47.25">
      <c r="A104" s="28" t="s">
        <v>243</v>
      </c>
      <c r="B104" s="149">
        <v>914</v>
      </c>
      <c r="C104" s="29" t="s">
        <v>15</v>
      </c>
      <c r="D104" s="231" t="s">
        <v>2</v>
      </c>
      <c r="E104" s="231" t="s">
        <v>32</v>
      </c>
      <c r="F104" s="232" t="s">
        <v>33</v>
      </c>
      <c r="G104" s="213" t="s">
        <v>1</v>
      </c>
      <c r="H104" s="233" t="s">
        <v>6</v>
      </c>
      <c r="I104" s="233" t="s">
        <v>59</v>
      </c>
      <c r="J104" s="30">
        <v>40718</v>
      </c>
      <c r="K104" s="30">
        <v>40718</v>
      </c>
      <c r="L104" s="30">
        <v>40718</v>
      </c>
    </row>
    <row r="105" spans="1:12" s="31" customFormat="1" ht="31.5">
      <c r="A105" s="28" t="s">
        <v>117</v>
      </c>
      <c r="B105" s="149">
        <v>914</v>
      </c>
      <c r="C105" s="29" t="s">
        <v>15</v>
      </c>
      <c r="D105" s="231" t="s">
        <v>2</v>
      </c>
      <c r="E105" s="231" t="s">
        <v>32</v>
      </c>
      <c r="F105" s="232" t="s">
        <v>33</v>
      </c>
      <c r="G105" s="213" t="s">
        <v>1</v>
      </c>
      <c r="H105" s="233" t="s">
        <v>6</v>
      </c>
      <c r="I105" s="233" t="s">
        <v>58</v>
      </c>
      <c r="J105" s="30">
        <v>8950</v>
      </c>
      <c r="K105" s="30">
        <v>9355</v>
      </c>
      <c r="L105" s="30">
        <v>9738</v>
      </c>
    </row>
    <row r="106" spans="1:12" s="31" customFormat="1" ht="31.5">
      <c r="A106" s="28" t="s">
        <v>249</v>
      </c>
      <c r="B106" s="149">
        <v>914</v>
      </c>
      <c r="C106" s="29" t="s">
        <v>15</v>
      </c>
      <c r="D106" s="231" t="s">
        <v>2</v>
      </c>
      <c r="E106" s="231" t="s">
        <v>32</v>
      </c>
      <c r="F106" s="232" t="s">
        <v>33</v>
      </c>
      <c r="G106" s="213" t="s">
        <v>1</v>
      </c>
      <c r="H106" s="233" t="s">
        <v>6</v>
      </c>
      <c r="I106" s="233" t="s">
        <v>60</v>
      </c>
      <c r="J106" s="30">
        <v>159</v>
      </c>
      <c r="K106" s="30">
        <v>159</v>
      </c>
      <c r="L106" s="30">
        <v>159</v>
      </c>
    </row>
    <row r="107" spans="1:12" s="126" customFormat="1" ht="18.75">
      <c r="A107" s="86" t="s">
        <v>88</v>
      </c>
      <c r="B107" s="86">
        <v>914</v>
      </c>
      <c r="C107" s="100" t="s">
        <v>16</v>
      </c>
      <c r="D107" s="386"/>
      <c r="E107" s="387"/>
      <c r="F107" s="387"/>
      <c r="G107" s="387"/>
      <c r="H107" s="388"/>
      <c r="I107" s="125"/>
      <c r="J107" s="102">
        <f>SUM(J108+J129)</f>
        <v>17908.5</v>
      </c>
      <c r="K107" s="102">
        <f>SUM(K108+K129)</f>
        <v>17720</v>
      </c>
      <c r="L107" s="102">
        <f>SUM(L108+L129)</f>
        <v>17973</v>
      </c>
    </row>
    <row r="108" spans="1:12" s="138" customFormat="1" ht="18.75">
      <c r="A108" s="97" t="s">
        <v>89</v>
      </c>
      <c r="B108" s="35">
        <v>914</v>
      </c>
      <c r="C108" s="92" t="s">
        <v>16</v>
      </c>
      <c r="D108" s="92" t="s">
        <v>1</v>
      </c>
      <c r="E108" s="389"/>
      <c r="F108" s="390"/>
      <c r="G108" s="390"/>
      <c r="H108" s="391"/>
      <c r="I108" s="93"/>
      <c r="J108" s="90">
        <f>SUM(J109+J125)</f>
        <v>17903.5</v>
      </c>
      <c r="K108" s="90">
        <f>SUM(K109+K125)</f>
        <v>17715</v>
      </c>
      <c r="L108" s="90">
        <f>SUM(L109+L125)</f>
        <v>17967</v>
      </c>
    </row>
    <row r="109" spans="1:12" s="141" customFormat="1" ht="33">
      <c r="A109" s="69" t="s">
        <v>170</v>
      </c>
      <c r="B109" s="154">
        <v>914</v>
      </c>
      <c r="C109" s="56" t="s">
        <v>16</v>
      </c>
      <c r="D109" s="66" t="s">
        <v>1</v>
      </c>
      <c r="E109" s="79" t="s">
        <v>32</v>
      </c>
      <c r="F109" s="80" t="s">
        <v>136</v>
      </c>
      <c r="G109" s="214" t="s">
        <v>137</v>
      </c>
      <c r="H109" s="67" t="s">
        <v>143</v>
      </c>
      <c r="I109" s="67"/>
      <c r="J109" s="61">
        <f>SUM(J110+J116+J122)</f>
        <v>17893.5</v>
      </c>
      <c r="K109" s="61">
        <f t="shared" ref="K109:L109" si="38">SUM(K110+K116+K122)</f>
        <v>17705</v>
      </c>
      <c r="L109" s="61">
        <f t="shared" si="38"/>
        <v>17957</v>
      </c>
    </row>
    <row r="110" spans="1:12" s="140" customFormat="1" ht="17.25">
      <c r="A110" s="75" t="s">
        <v>182</v>
      </c>
      <c r="B110" s="155">
        <v>914</v>
      </c>
      <c r="C110" s="15" t="s">
        <v>16</v>
      </c>
      <c r="D110" s="63" t="s">
        <v>1</v>
      </c>
      <c r="E110" s="34" t="s">
        <v>32</v>
      </c>
      <c r="F110" s="81" t="s">
        <v>18</v>
      </c>
      <c r="G110" s="215" t="s">
        <v>137</v>
      </c>
      <c r="H110" s="64" t="s">
        <v>143</v>
      </c>
      <c r="I110" s="64"/>
      <c r="J110" s="20">
        <f>SUM(J111)</f>
        <v>11522.5</v>
      </c>
      <c r="K110" s="20">
        <f t="shared" ref="K110:L110" si="39">SUM(K111)</f>
        <v>11202</v>
      </c>
      <c r="L110" s="20">
        <f t="shared" si="39"/>
        <v>11314</v>
      </c>
    </row>
    <row r="111" spans="1:12" s="198" customFormat="1" ht="34.5">
      <c r="A111" s="99" t="s">
        <v>183</v>
      </c>
      <c r="B111" s="252">
        <v>914</v>
      </c>
      <c r="C111" s="253" t="s">
        <v>16</v>
      </c>
      <c r="D111" s="265" t="s">
        <v>1</v>
      </c>
      <c r="E111" s="258" t="s">
        <v>32</v>
      </c>
      <c r="F111" s="266" t="s">
        <v>18</v>
      </c>
      <c r="G111" s="267" t="s">
        <v>1</v>
      </c>
      <c r="H111" s="263" t="s">
        <v>143</v>
      </c>
      <c r="I111" s="263"/>
      <c r="J111" s="251">
        <f>SUM(J112:J115)</f>
        <v>11522.5</v>
      </c>
      <c r="K111" s="251">
        <f>SUM(K112:K115)</f>
        <v>11202</v>
      </c>
      <c r="L111" s="251">
        <f>SUM(L112:L115)</f>
        <v>11314</v>
      </c>
    </row>
    <row r="112" spans="1:12" s="31" customFormat="1" ht="47.25">
      <c r="A112" s="28" t="s">
        <v>243</v>
      </c>
      <c r="B112" s="149">
        <v>914</v>
      </c>
      <c r="C112" s="29" t="s">
        <v>16</v>
      </c>
      <c r="D112" s="231" t="s">
        <v>1</v>
      </c>
      <c r="E112" s="231" t="s">
        <v>32</v>
      </c>
      <c r="F112" s="232" t="s">
        <v>18</v>
      </c>
      <c r="G112" s="213" t="s">
        <v>1</v>
      </c>
      <c r="H112" s="233" t="s">
        <v>6</v>
      </c>
      <c r="I112" s="233" t="s">
        <v>59</v>
      </c>
      <c r="J112" s="30">
        <v>7471</v>
      </c>
      <c r="K112" s="30">
        <v>7471</v>
      </c>
      <c r="L112" s="30">
        <v>7471</v>
      </c>
    </row>
    <row r="113" spans="1:12" s="31" customFormat="1" ht="31.5">
      <c r="A113" s="28" t="s">
        <v>117</v>
      </c>
      <c r="B113" s="149">
        <v>914</v>
      </c>
      <c r="C113" s="29" t="s">
        <v>16</v>
      </c>
      <c r="D113" s="231" t="s">
        <v>1</v>
      </c>
      <c r="E113" s="231" t="s">
        <v>32</v>
      </c>
      <c r="F113" s="232" t="s">
        <v>18</v>
      </c>
      <c r="G113" s="213" t="s">
        <v>1</v>
      </c>
      <c r="H113" s="233" t="s">
        <v>6</v>
      </c>
      <c r="I113" s="233" t="s">
        <v>58</v>
      </c>
      <c r="J113" s="30">
        <v>3992</v>
      </c>
      <c r="K113" s="30">
        <v>3608</v>
      </c>
      <c r="L113" s="30">
        <v>3720</v>
      </c>
    </row>
    <row r="114" spans="1:12" s="31" customFormat="1" ht="31.5">
      <c r="A114" s="28" t="s">
        <v>122</v>
      </c>
      <c r="B114" s="149">
        <v>914</v>
      </c>
      <c r="C114" s="29" t="s">
        <v>16</v>
      </c>
      <c r="D114" s="231" t="s">
        <v>1</v>
      </c>
      <c r="E114" s="231" t="s">
        <v>32</v>
      </c>
      <c r="F114" s="232" t="s">
        <v>18</v>
      </c>
      <c r="G114" s="213" t="s">
        <v>1</v>
      </c>
      <c r="H114" s="233" t="s">
        <v>6</v>
      </c>
      <c r="I114" s="233" t="s">
        <v>60</v>
      </c>
      <c r="J114" s="30">
        <v>23</v>
      </c>
      <c r="K114" s="30">
        <v>23</v>
      </c>
      <c r="L114" s="30">
        <v>23</v>
      </c>
    </row>
    <row r="115" spans="1:12" s="31" customFormat="1" ht="47.25">
      <c r="A115" s="28" t="s">
        <v>335</v>
      </c>
      <c r="B115" s="149">
        <v>914</v>
      </c>
      <c r="C115" s="29" t="s">
        <v>16</v>
      </c>
      <c r="D115" s="337" t="s">
        <v>1</v>
      </c>
      <c r="E115" s="337" t="s">
        <v>32</v>
      </c>
      <c r="F115" s="338" t="s">
        <v>18</v>
      </c>
      <c r="G115" s="213" t="s">
        <v>1</v>
      </c>
      <c r="H115" s="142" t="s">
        <v>334</v>
      </c>
      <c r="I115" s="339" t="s">
        <v>58</v>
      </c>
      <c r="J115" s="30">
        <v>36.5</v>
      </c>
      <c r="K115" s="30">
        <v>100</v>
      </c>
      <c r="L115" s="30">
        <v>100</v>
      </c>
    </row>
    <row r="116" spans="1:12" s="27" customFormat="1" ht="17.25">
      <c r="A116" s="75" t="s">
        <v>184</v>
      </c>
      <c r="B116" s="148">
        <v>914</v>
      </c>
      <c r="C116" s="16" t="s">
        <v>16</v>
      </c>
      <c r="D116" s="34" t="s">
        <v>1</v>
      </c>
      <c r="E116" s="34" t="s">
        <v>32</v>
      </c>
      <c r="F116" s="81" t="s">
        <v>29</v>
      </c>
      <c r="G116" s="215" t="s">
        <v>137</v>
      </c>
      <c r="H116" s="64" t="s">
        <v>143</v>
      </c>
      <c r="I116" s="64"/>
      <c r="J116" s="20">
        <f>SUM(J117)</f>
        <v>5163</v>
      </c>
      <c r="K116" s="20">
        <f t="shared" ref="K116:L116" si="40">SUM(K117)</f>
        <v>5248</v>
      </c>
      <c r="L116" s="20">
        <f t="shared" si="40"/>
        <v>5317</v>
      </c>
    </row>
    <row r="117" spans="1:12" s="192" customFormat="1" ht="34.5">
      <c r="A117" s="99" t="s">
        <v>183</v>
      </c>
      <c r="B117" s="244">
        <v>914</v>
      </c>
      <c r="C117" s="245" t="s">
        <v>16</v>
      </c>
      <c r="D117" s="258" t="s">
        <v>1</v>
      </c>
      <c r="E117" s="258" t="s">
        <v>32</v>
      </c>
      <c r="F117" s="266" t="s">
        <v>29</v>
      </c>
      <c r="G117" s="267" t="s">
        <v>1</v>
      </c>
      <c r="H117" s="263" t="s">
        <v>143</v>
      </c>
      <c r="I117" s="263"/>
      <c r="J117" s="251">
        <f>SUM(J118:J121)</f>
        <v>5163</v>
      </c>
      <c r="K117" s="251">
        <f t="shared" ref="K117:L117" si="41">SUM(K118:K121)</f>
        <v>5248</v>
      </c>
      <c r="L117" s="251">
        <f t="shared" si="41"/>
        <v>5317</v>
      </c>
    </row>
    <row r="118" spans="1:12" s="31" customFormat="1" ht="47.25">
      <c r="A118" s="28" t="s">
        <v>243</v>
      </c>
      <c r="B118" s="149">
        <v>914</v>
      </c>
      <c r="C118" s="29" t="s">
        <v>16</v>
      </c>
      <c r="D118" s="231" t="s">
        <v>1</v>
      </c>
      <c r="E118" s="231" t="s">
        <v>32</v>
      </c>
      <c r="F118" s="232" t="s">
        <v>29</v>
      </c>
      <c r="G118" s="213" t="s">
        <v>1</v>
      </c>
      <c r="H118" s="233" t="s">
        <v>6</v>
      </c>
      <c r="I118" s="233" t="s">
        <v>59</v>
      </c>
      <c r="J118" s="30">
        <v>2847</v>
      </c>
      <c r="K118" s="30">
        <v>2847</v>
      </c>
      <c r="L118" s="30">
        <v>2847</v>
      </c>
    </row>
    <row r="119" spans="1:12" s="31" customFormat="1" ht="31.5">
      <c r="A119" s="28" t="s">
        <v>117</v>
      </c>
      <c r="B119" s="149">
        <v>914</v>
      </c>
      <c r="C119" s="29" t="s">
        <v>16</v>
      </c>
      <c r="D119" s="231" t="s">
        <v>1</v>
      </c>
      <c r="E119" s="231" t="s">
        <v>32</v>
      </c>
      <c r="F119" s="232" t="s">
        <v>29</v>
      </c>
      <c r="G119" s="213" t="s">
        <v>1</v>
      </c>
      <c r="H119" s="233" t="s">
        <v>6</v>
      </c>
      <c r="I119" s="233" t="s">
        <v>58</v>
      </c>
      <c r="J119" s="30">
        <v>2039</v>
      </c>
      <c r="K119" s="30">
        <v>2124</v>
      </c>
      <c r="L119" s="30">
        <v>2193</v>
      </c>
    </row>
    <row r="120" spans="1:12" s="31" customFormat="1" ht="31.5">
      <c r="A120" s="28" t="s">
        <v>122</v>
      </c>
      <c r="B120" s="149">
        <v>914</v>
      </c>
      <c r="C120" s="29" t="s">
        <v>16</v>
      </c>
      <c r="D120" s="231" t="s">
        <v>1</v>
      </c>
      <c r="E120" s="231" t="s">
        <v>32</v>
      </c>
      <c r="F120" s="232" t="s">
        <v>29</v>
      </c>
      <c r="G120" s="213" t="s">
        <v>1</v>
      </c>
      <c r="H120" s="233" t="s">
        <v>6</v>
      </c>
      <c r="I120" s="233" t="s">
        <v>60</v>
      </c>
      <c r="J120" s="30">
        <v>277</v>
      </c>
      <c r="K120" s="30">
        <v>277</v>
      </c>
      <c r="L120" s="30">
        <v>277</v>
      </c>
    </row>
    <row r="121" spans="1:12" s="31" customFormat="1" ht="31.5">
      <c r="A121" s="181" t="s">
        <v>250</v>
      </c>
      <c r="B121" s="149">
        <v>914</v>
      </c>
      <c r="C121" s="29" t="s">
        <v>16</v>
      </c>
      <c r="D121" s="231" t="s">
        <v>1</v>
      </c>
      <c r="E121" s="231" t="s">
        <v>32</v>
      </c>
      <c r="F121" s="232" t="s">
        <v>29</v>
      </c>
      <c r="G121" s="213" t="s">
        <v>1</v>
      </c>
      <c r="H121" s="233" t="s">
        <v>27</v>
      </c>
      <c r="I121" s="233" t="s">
        <v>62</v>
      </c>
      <c r="J121" s="30"/>
      <c r="K121" s="30"/>
      <c r="L121" s="30"/>
    </row>
    <row r="122" spans="1:12" s="27" customFormat="1" ht="17.25">
      <c r="A122" s="75" t="s">
        <v>185</v>
      </c>
      <c r="B122" s="148">
        <v>914</v>
      </c>
      <c r="C122" s="16" t="s">
        <v>16</v>
      </c>
      <c r="D122" s="34" t="s">
        <v>1</v>
      </c>
      <c r="E122" s="34" t="s">
        <v>32</v>
      </c>
      <c r="F122" s="81" t="s">
        <v>34</v>
      </c>
      <c r="G122" s="215" t="s">
        <v>137</v>
      </c>
      <c r="H122" s="64" t="s">
        <v>143</v>
      </c>
      <c r="I122" s="64"/>
      <c r="J122" s="20">
        <f>SUM(J123)</f>
        <v>1208</v>
      </c>
      <c r="K122" s="20">
        <f t="shared" ref="K122:L122" si="42">SUM(K123)</f>
        <v>1255</v>
      </c>
      <c r="L122" s="20">
        <f t="shared" si="42"/>
        <v>1326</v>
      </c>
    </row>
    <row r="123" spans="1:12" s="192" customFormat="1" ht="34.5">
      <c r="A123" s="99" t="s">
        <v>360</v>
      </c>
      <c r="B123" s="244">
        <v>914</v>
      </c>
      <c r="C123" s="245" t="s">
        <v>16</v>
      </c>
      <c r="D123" s="258" t="s">
        <v>1</v>
      </c>
      <c r="E123" s="258" t="s">
        <v>32</v>
      </c>
      <c r="F123" s="266" t="s">
        <v>34</v>
      </c>
      <c r="G123" s="267" t="s">
        <v>5</v>
      </c>
      <c r="H123" s="263" t="s">
        <v>143</v>
      </c>
      <c r="I123" s="263"/>
      <c r="J123" s="251">
        <f>SUM(J124:J124)</f>
        <v>1208</v>
      </c>
      <c r="K123" s="251">
        <f>SUM(K124:K124)</f>
        <v>1255</v>
      </c>
      <c r="L123" s="251">
        <f>SUM(L124:L124)</f>
        <v>1326</v>
      </c>
    </row>
    <row r="124" spans="1:12" s="31" customFormat="1" ht="31.5">
      <c r="A124" s="28" t="s">
        <v>251</v>
      </c>
      <c r="B124" s="149">
        <v>914</v>
      </c>
      <c r="C124" s="29" t="s">
        <v>16</v>
      </c>
      <c r="D124" s="231" t="s">
        <v>1</v>
      </c>
      <c r="E124" s="231" t="s">
        <v>32</v>
      </c>
      <c r="F124" s="232" t="s">
        <v>34</v>
      </c>
      <c r="G124" s="213" t="s">
        <v>5</v>
      </c>
      <c r="H124" s="233" t="s">
        <v>26</v>
      </c>
      <c r="I124" s="233" t="s">
        <v>58</v>
      </c>
      <c r="J124" s="30">
        <v>1208</v>
      </c>
      <c r="K124" s="30">
        <v>1255</v>
      </c>
      <c r="L124" s="30">
        <v>1326</v>
      </c>
    </row>
    <row r="125" spans="1:12" s="136" customFormat="1" ht="33">
      <c r="A125" s="69" t="s">
        <v>173</v>
      </c>
      <c r="B125" s="147">
        <v>914</v>
      </c>
      <c r="C125" s="70" t="s">
        <v>16</v>
      </c>
      <c r="D125" s="79" t="s">
        <v>1</v>
      </c>
      <c r="E125" s="79" t="s">
        <v>35</v>
      </c>
      <c r="F125" s="80" t="s">
        <v>136</v>
      </c>
      <c r="G125" s="214" t="s">
        <v>137</v>
      </c>
      <c r="H125" s="67" t="s">
        <v>143</v>
      </c>
      <c r="I125" s="67"/>
      <c r="J125" s="61">
        <f>SUM(J126)</f>
        <v>10</v>
      </c>
      <c r="K125" s="61">
        <f t="shared" ref="K125:L127" si="43">SUM(K126)</f>
        <v>10</v>
      </c>
      <c r="L125" s="61">
        <f t="shared" si="43"/>
        <v>10</v>
      </c>
    </row>
    <row r="126" spans="1:12" s="27" customFormat="1" ht="17.25">
      <c r="A126" s="75" t="s">
        <v>174</v>
      </c>
      <c r="B126" s="148">
        <v>914</v>
      </c>
      <c r="C126" s="16" t="s">
        <v>16</v>
      </c>
      <c r="D126" s="34" t="s">
        <v>1</v>
      </c>
      <c r="E126" s="34" t="s">
        <v>35</v>
      </c>
      <c r="F126" s="81" t="s">
        <v>18</v>
      </c>
      <c r="G126" s="215" t="s">
        <v>137</v>
      </c>
      <c r="H126" s="64" t="s">
        <v>143</v>
      </c>
      <c r="I126" s="64"/>
      <c r="J126" s="20">
        <f>SUM(J127)</f>
        <v>10</v>
      </c>
      <c r="K126" s="20">
        <f t="shared" si="43"/>
        <v>10</v>
      </c>
      <c r="L126" s="20">
        <f t="shared" si="43"/>
        <v>10</v>
      </c>
    </row>
    <row r="127" spans="1:12" s="137" customFormat="1" ht="17.25">
      <c r="A127" s="99" t="s">
        <v>270</v>
      </c>
      <c r="B127" s="244">
        <v>914</v>
      </c>
      <c r="C127" s="245" t="s">
        <v>16</v>
      </c>
      <c r="D127" s="258" t="s">
        <v>1</v>
      </c>
      <c r="E127" s="258" t="s">
        <v>35</v>
      </c>
      <c r="F127" s="266" t="s">
        <v>18</v>
      </c>
      <c r="G127" s="267" t="s">
        <v>1</v>
      </c>
      <c r="H127" s="263" t="s">
        <v>143</v>
      </c>
      <c r="I127" s="263"/>
      <c r="J127" s="251">
        <f>SUM(J128)</f>
        <v>10</v>
      </c>
      <c r="K127" s="251">
        <f t="shared" si="43"/>
        <v>10</v>
      </c>
      <c r="L127" s="251">
        <f t="shared" si="43"/>
        <v>10</v>
      </c>
    </row>
    <row r="128" spans="1:12" s="31" customFormat="1" ht="31.5">
      <c r="A128" s="28" t="s">
        <v>252</v>
      </c>
      <c r="B128" s="149">
        <v>914</v>
      </c>
      <c r="C128" s="29" t="s">
        <v>16</v>
      </c>
      <c r="D128" s="231" t="s">
        <v>1</v>
      </c>
      <c r="E128" s="231" t="s">
        <v>35</v>
      </c>
      <c r="F128" s="232" t="s">
        <v>18</v>
      </c>
      <c r="G128" s="213" t="s">
        <v>1</v>
      </c>
      <c r="H128" s="233" t="s">
        <v>6</v>
      </c>
      <c r="I128" s="233" t="s">
        <v>58</v>
      </c>
      <c r="J128" s="30">
        <v>10</v>
      </c>
      <c r="K128" s="30">
        <v>10</v>
      </c>
      <c r="L128" s="30">
        <v>10</v>
      </c>
    </row>
    <row r="129" spans="1:12" s="138" customFormat="1" ht="18.75">
      <c r="A129" s="97" t="s">
        <v>312</v>
      </c>
      <c r="B129" s="35">
        <v>914</v>
      </c>
      <c r="C129" s="92" t="s">
        <v>16</v>
      </c>
      <c r="D129" s="92" t="s">
        <v>7</v>
      </c>
      <c r="E129" s="389"/>
      <c r="F129" s="390"/>
      <c r="G129" s="390"/>
      <c r="H129" s="391"/>
      <c r="I129" s="93"/>
      <c r="J129" s="90">
        <f>SUM(J130)</f>
        <v>5</v>
      </c>
      <c r="K129" s="90">
        <f t="shared" ref="K129:L132" si="44">SUM(K130)</f>
        <v>5</v>
      </c>
      <c r="L129" s="90">
        <f t="shared" si="44"/>
        <v>6</v>
      </c>
    </row>
    <row r="130" spans="1:12" s="141" customFormat="1" ht="33">
      <c r="A130" s="69" t="s">
        <v>170</v>
      </c>
      <c r="B130" s="154">
        <v>914</v>
      </c>
      <c r="C130" s="56" t="s">
        <v>16</v>
      </c>
      <c r="D130" s="66" t="s">
        <v>7</v>
      </c>
      <c r="E130" s="79" t="s">
        <v>32</v>
      </c>
      <c r="F130" s="80" t="s">
        <v>136</v>
      </c>
      <c r="G130" s="214" t="s">
        <v>137</v>
      </c>
      <c r="H130" s="67" t="s">
        <v>143</v>
      </c>
      <c r="I130" s="67"/>
      <c r="J130" s="61">
        <f>SUM(J131)</f>
        <v>5</v>
      </c>
      <c r="K130" s="61">
        <f t="shared" si="44"/>
        <v>5</v>
      </c>
      <c r="L130" s="61">
        <f t="shared" si="44"/>
        <v>6</v>
      </c>
    </row>
    <row r="131" spans="1:12" s="31" customFormat="1" ht="16.5">
      <c r="A131" s="75" t="s">
        <v>293</v>
      </c>
      <c r="B131" s="148">
        <v>914</v>
      </c>
      <c r="C131" s="16" t="s">
        <v>16</v>
      </c>
      <c r="D131" s="34" t="s">
        <v>7</v>
      </c>
      <c r="E131" s="34" t="s">
        <v>32</v>
      </c>
      <c r="F131" s="81" t="s">
        <v>181</v>
      </c>
      <c r="G131" s="215" t="s">
        <v>137</v>
      </c>
      <c r="H131" s="64" t="s">
        <v>143</v>
      </c>
      <c r="I131" s="64"/>
      <c r="J131" s="20">
        <f>SUM(J132)</f>
        <v>5</v>
      </c>
      <c r="K131" s="20">
        <f t="shared" si="44"/>
        <v>5</v>
      </c>
      <c r="L131" s="20">
        <f t="shared" si="44"/>
        <v>6</v>
      </c>
    </row>
    <row r="132" spans="1:12" s="31" customFormat="1" ht="34.5">
      <c r="A132" s="99" t="s">
        <v>294</v>
      </c>
      <c r="B132" s="149">
        <v>914</v>
      </c>
      <c r="C132" s="29" t="s">
        <v>16</v>
      </c>
      <c r="D132" s="324" t="s">
        <v>7</v>
      </c>
      <c r="E132" s="231" t="s">
        <v>32</v>
      </c>
      <c r="F132" s="232" t="s">
        <v>181</v>
      </c>
      <c r="G132" s="213" t="s">
        <v>1</v>
      </c>
      <c r="H132" s="233" t="s">
        <v>26</v>
      </c>
      <c r="I132" s="233"/>
      <c r="J132" s="30">
        <f>SUM(J133)</f>
        <v>5</v>
      </c>
      <c r="K132" s="30">
        <f t="shared" si="44"/>
        <v>5</v>
      </c>
      <c r="L132" s="30">
        <f t="shared" si="44"/>
        <v>6</v>
      </c>
    </row>
    <row r="133" spans="1:12" s="31" customFormat="1" ht="31.5">
      <c r="A133" s="28" t="s">
        <v>295</v>
      </c>
      <c r="B133" s="149">
        <v>914</v>
      </c>
      <c r="C133" s="29" t="s">
        <v>16</v>
      </c>
      <c r="D133" s="324" t="s">
        <v>7</v>
      </c>
      <c r="E133" s="231" t="s">
        <v>32</v>
      </c>
      <c r="F133" s="232" t="s">
        <v>181</v>
      </c>
      <c r="G133" s="213" t="s">
        <v>1</v>
      </c>
      <c r="H133" s="233" t="s">
        <v>26</v>
      </c>
      <c r="I133" s="233" t="s">
        <v>58</v>
      </c>
      <c r="J133" s="30">
        <v>5</v>
      </c>
      <c r="K133" s="30">
        <v>5</v>
      </c>
      <c r="L133" s="30">
        <v>6</v>
      </c>
    </row>
    <row r="134" spans="1:12" s="126" customFormat="1" ht="18.75">
      <c r="A134" s="86" t="s">
        <v>90</v>
      </c>
      <c r="B134" s="86">
        <v>914</v>
      </c>
      <c r="C134" s="100" t="s">
        <v>17</v>
      </c>
      <c r="D134" s="386"/>
      <c r="E134" s="387"/>
      <c r="F134" s="387"/>
      <c r="G134" s="387"/>
      <c r="H134" s="388"/>
      <c r="I134" s="125"/>
      <c r="J134" s="102">
        <f>SUM(J135)</f>
        <v>832</v>
      </c>
      <c r="K134" s="102">
        <f t="shared" ref="K134:L138" si="45">SUM(K135)</f>
        <v>0</v>
      </c>
      <c r="L134" s="102">
        <f t="shared" si="45"/>
        <v>0</v>
      </c>
    </row>
    <row r="135" spans="1:12" s="91" customFormat="1" ht="18.75">
      <c r="A135" s="97" t="s">
        <v>91</v>
      </c>
      <c r="B135" s="35">
        <v>914</v>
      </c>
      <c r="C135" s="92" t="s">
        <v>17</v>
      </c>
      <c r="D135" s="92" t="s">
        <v>17</v>
      </c>
      <c r="E135" s="389"/>
      <c r="F135" s="390"/>
      <c r="G135" s="390"/>
      <c r="H135" s="391"/>
      <c r="I135" s="93"/>
      <c r="J135" s="90">
        <f>SUM(J136)</f>
        <v>832</v>
      </c>
      <c r="K135" s="90">
        <f t="shared" si="45"/>
        <v>0</v>
      </c>
      <c r="L135" s="90">
        <f t="shared" si="45"/>
        <v>0</v>
      </c>
    </row>
    <row r="136" spans="1:12" s="136" customFormat="1" ht="33">
      <c r="A136" s="69" t="s">
        <v>186</v>
      </c>
      <c r="B136" s="154">
        <v>914</v>
      </c>
      <c r="C136" s="56" t="s">
        <v>17</v>
      </c>
      <c r="D136" s="66" t="s">
        <v>17</v>
      </c>
      <c r="E136" s="79" t="s">
        <v>38</v>
      </c>
      <c r="F136" s="80" t="s">
        <v>136</v>
      </c>
      <c r="G136" s="214" t="s">
        <v>137</v>
      </c>
      <c r="H136" s="67" t="s">
        <v>143</v>
      </c>
      <c r="I136" s="67"/>
      <c r="J136" s="61">
        <f>SUM(J137)</f>
        <v>832</v>
      </c>
      <c r="K136" s="61">
        <f t="shared" si="45"/>
        <v>0</v>
      </c>
      <c r="L136" s="61">
        <f t="shared" si="45"/>
        <v>0</v>
      </c>
    </row>
    <row r="137" spans="1:12" s="27" customFormat="1" ht="17.25">
      <c r="A137" s="75" t="s">
        <v>187</v>
      </c>
      <c r="B137" s="155">
        <v>914</v>
      </c>
      <c r="C137" s="15" t="s">
        <v>17</v>
      </c>
      <c r="D137" s="63" t="s">
        <v>17</v>
      </c>
      <c r="E137" s="34" t="s">
        <v>38</v>
      </c>
      <c r="F137" s="81" t="s">
        <v>18</v>
      </c>
      <c r="G137" s="215" t="s">
        <v>137</v>
      </c>
      <c r="H137" s="64" t="s">
        <v>143</v>
      </c>
      <c r="I137" s="64"/>
      <c r="J137" s="20">
        <f>SUM(J138)</f>
        <v>832</v>
      </c>
      <c r="K137" s="20">
        <f t="shared" si="45"/>
        <v>0</v>
      </c>
      <c r="L137" s="20">
        <f t="shared" si="45"/>
        <v>0</v>
      </c>
    </row>
    <row r="138" spans="1:12" s="192" customFormat="1" ht="34.5">
      <c r="A138" s="99" t="s">
        <v>188</v>
      </c>
      <c r="B138" s="252">
        <v>914</v>
      </c>
      <c r="C138" s="253" t="s">
        <v>17</v>
      </c>
      <c r="D138" s="265" t="s">
        <v>17</v>
      </c>
      <c r="E138" s="258" t="s">
        <v>38</v>
      </c>
      <c r="F138" s="266" t="s">
        <v>18</v>
      </c>
      <c r="G138" s="267" t="s">
        <v>1</v>
      </c>
      <c r="H138" s="263" t="s">
        <v>143</v>
      </c>
      <c r="I138" s="263"/>
      <c r="J138" s="251">
        <f>SUM(J139)</f>
        <v>832</v>
      </c>
      <c r="K138" s="251">
        <f t="shared" si="45"/>
        <v>0</v>
      </c>
      <c r="L138" s="251">
        <f t="shared" si="45"/>
        <v>0</v>
      </c>
    </row>
    <row r="139" spans="1:12" s="31" customFormat="1" ht="31.5">
      <c r="A139" s="28" t="s">
        <v>248</v>
      </c>
      <c r="B139" s="149">
        <v>914</v>
      </c>
      <c r="C139" s="29" t="s">
        <v>17</v>
      </c>
      <c r="D139" s="231" t="s">
        <v>17</v>
      </c>
      <c r="E139" s="231" t="s">
        <v>38</v>
      </c>
      <c r="F139" s="232" t="s">
        <v>18</v>
      </c>
      <c r="G139" s="213" t="s">
        <v>1</v>
      </c>
      <c r="H139" s="233" t="s">
        <v>27</v>
      </c>
      <c r="I139" s="233" t="s">
        <v>62</v>
      </c>
      <c r="J139" s="30">
        <v>832</v>
      </c>
      <c r="K139" s="30"/>
      <c r="L139" s="30"/>
    </row>
    <row r="140" spans="1:12" s="126" customFormat="1" ht="18.75">
      <c r="A140" s="86" t="s">
        <v>92</v>
      </c>
      <c r="B140" s="130">
        <v>914</v>
      </c>
      <c r="C140" s="229">
        <v>10</v>
      </c>
      <c r="D140" s="386"/>
      <c r="E140" s="387"/>
      <c r="F140" s="387"/>
      <c r="G140" s="387"/>
      <c r="H140" s="388"/>
      <c r="I140" s="125"/>
      <c r="J140" s="102">
        <f>SUM(J141+J146+J160)</f>
        <v>19250</v>
      </c>
      <c r="K140" s="102">
        <f t="shared" ref="K140:L140" si="46">SUM(K141+K146+K160)</f>
        <v>19618</v>
      </c>
      <c r="L140" s="102">
        <f t="shared" si="46"/>
        <v>19999</v>
      </c>
    </row>
    <row r="141" spans="1:12" s="131" customFormat="1" ht="18.75">
      <c r="A141" s="97" t="s">
        <v>93</v>
      </c>
      <c r="B141" s="143">
        <v>914</v>
      </c>
      <c r="C141" s="96">
        <v>10</v>
      </c>
      <c r="D141" s="92" t="s">
        <v>1</v>
      </c>
      <c r="E141" s="392"/>
      <c r="F141" s="393"/>
      <c r="G141" s="393"/>
      <c r="H141" s="394"/>
      <c r="I141" s="36"/>
      <c r="J141" s="90">
        <f>SUM(J142)</f>
        <v>7000</v>
      </c>
      <c r="K141" s="90">
        <f t="shared" ref="K141:L144" si="47">SUM(K142)</f>
        <v>7000</v>
      </c>
      <c r="L141" s="90">
        <f t="shared" si="47"/>
        <v>7000</v>
      </c>
    </row>
    <row r="142" spans="1:12" s="136" customFormat="1" ht="33">
      <c r="A142" s="69" t="s">
        <v>189</v>
      </c>
      <c r="B142" s="157">
        <v>914</v>
      </c>
      <c r="C142" s="65" t="s">
        <v>30</v>
      </c>
      <c r="D142" s="66" t="s">
        <v>1</v>
      </c>
      <c r="E142" s="79" t="s">
        <v>2</v>
      </c>
      <c r="F142" s="80" t="s">
        <v>136</v>
      </c>
      <c r="G142" s="214" t="s">
        <v>137</v>
      </c>
      <c r="H142" s="67" t="s">
        <v>143</v>
      </c>
      <c r="I142" s="67"/>
      <c r="J142" s="61">
        <f>SUM(J143)</f>
        <v>7000</v>
      </c>
      <c r="K142" s="61">
        <f t="shared" si="47"/>
        <v>7000</v>
      </c>
      <c r="L142" s="61">
        <f t="shared" si="47"/>
        <v>7000</v>
      </c>
    </row>
    <row r="143" spans="1:12" s="27" customFormat="1" ht="17.25">
      <c r="A143" s="75" t="s">
        <v>190</v>
      </c>
      <c r="B143" s="23">
        <v>914</v>
      </c>
      <c r="C143" s="22" t="s">
        <v>30</v>
      </c>
      <c r="D143" s="63" t="s">
        <v>1</v>
      </c>
      <c r="E143" s="34" t="s">
        <v>2</v>
      </c>
      <c r="F143" s="81" t="s">
        <v>18</v>
      </c>
      <c r="G143" s="215" t="s">
        <v>137</v>
      </c>
      <c r="H143" s="64" t="s">
        <v>143</v>
      </c>
      <c r="I143" s="64"/>
      <c r="J143" s="20">
        <f>SUM(J144)</f>
        <v>7000</v>
      </c>
      <c r="K143" s="20">
        <f t="shared" si="47"/>
        <v>7000</v>
      </c>
      <c r="L143" s="20">
        <f t="shared" si="47"/>
        <v>7000</v>
      </c>
    </row>
    <row r="144" spans="1:12" s="192" customFormat="1" ht="17.25">
      <c r="A144" s="99" t="s">
        <v>191</v>
      </c>
      <c r="B144" s="287">
        <v>914</v>
      </c>
      <c r="C144" s="264" t="s">
        <v>30</v>
      </c>
      <c r="D144" s="265" t="s">
        <v>1</v>
      </c>
      <c r="E144" s="258" t="s">
        <v>2</v>
      </c>
      <c r="F144" s="266" t="s">
        <v>18</v>
      </c>
      <c r="G144" s="267" t="s">
        <v>1</v>
      </c>
      <c r="H144" s="263" t="s">
        <v>143</v>
      </c>
      <c r="I144" s="263"/>
      <c r="J144" s="251">
        <f>SUM(J145)</f>
        <v>7000</v>
      </c>
      <c r="K144" s="251">
        <f t="shared" si="47"/>
        <v>7000</v>
      </c>
      <c r="L144" s="251">
        <f t="shared" si="47"/>
        <v>7000</v>
      </c>
    </row>
    <row r="145" spans="1:12" s="31" customFormat="1" ht="31.5">
      <c r="A145" s="28" t="s">
        <v>253</v>
      </c>
      <c r="B145" s="149">
        <v>914</v>
      </c>
      <c r="C145" s="29" t="s">
        <v>30</v>
      </c>
      <c r="D145" s="231" t="s">
        <v>1</v>
      </c>
      <c r="E145" s="120" t="s">
        <v>2</v>
      </c>
      <c r="F145" s="121" t="s">
        <v>18</v>
      </c>
      <c r="G145" s="219" t="s">
        <v>1</v>
      </c>
      <c r="H145" s="122" t="s">
        <v>19</v>
      </c>
      <c r="I145" s="233" t="s">
        <v>63</v>
      </c>
      <c r="J145" s="30">
        <v>7000</v>
      </c>
      <c r="K145" s="30">
        <v>7000</v>
      </c>
      <c r="L145" s="30">
        <v>7000</v>
      </c>
    </row>
    <row r="146" spans="1:12" s="131" customFormat="1" ht="18.75">
      <c r="A146" s="97" t="s">
        <v>94</v>
      </c>
      <c r="B146" s="143">
        <v>914</v>
      </c>
      <c r="C146" s="96" t="s">
        <v>30</v>
      </c>
      <c r="D146" s="92" t="s">
        <v>2</v>
      </c>
      <c r="E146" s="406"/>
      <c r="F146" s="407"/>
      <c r="G146" s="407"/>
      <c r="H146" s="408"/>
      <c r="I146" s="36"/>
      <c r="J146" s="90">
        <f>SUM(J147+J155)</f>
        <v>4750</v>
      </c>
      <c r="K146" s="90">
        <f t="shared" ref="K146:L146" si="48">SUM(K147+K155)</f>
        <v>4780</v>
      </c>
      <c r="L146" s="90">
        <f t="shared" si="48"/>
        <v>4850</v>
      </c>
    </row>
    <row r="147" spans="1:12" s="136" customFormat="1" ht="33">
      <c r="A147" s="69" t="s">
        <v>189</v>
      </c>
      <c r="B147" s="157">
        <v>914</v>
      </c>
      <c r="C147" s="65" t="s">
        <v>30</v>
      </c>
      <c r="D147" s="66" t="s">
        <v>2</v>
      </c>
      <c r="E147" s="71" t="s">
        <v>2</v>
      </c>
      <c r="F147" s="72" t="s">
        <v>136</v>
      </c>
      <c r="G147" s="211" t="s">
        <v>137</v>
      </c>
      <c r="H147" s="73" t="s">
        <v>143</v>
      </c>
      <c r="I147" s="67"/>
      <c r="J147" s="61">
        <f>SUM(J148)</f>
        <v>4123</v>
      </c>
      <c r="K147" s="61">
        <f t="shared" ref="K147:L147" si="49">SUM(K148)</f>
        <v>4153</v>
      </c>
      <c r="L147" s="61">
        <f t="shared" si="49"/>
        <v>4223</v>
      </c>
    </row>
    <row r="148" spans="1:12" s="27" customFormat="1" ht="17.25">
      <c r="A148" s="75" t="s">
        <v>190</v>
      </c>
      <c r="B148" s="23">
        <v>914</v>
      </c>
      <c r="C148" s="22" t="s">
        <v>30</v>
      </c>
      <c r="D148" s="63" t="s">
        <v>2</v>
      </c>
      <c r="E148" s="76" t="s">
        <v>2</v>
      </c>
      <c r="F148" s="77" t="s">
        <v>18</v>
      </c>
      <c r="G148" s="212" t="s">
        <v>137</v>
      </c>
      <c r="H148" s="78" t="s">
        <v>143</v>
      </c>
      <c r="I148" s="64"/>
      <c r="J148" s="20">
        <f>SUM(J149+J151+J153)</f>
        <v>4123</v>
      </c>
      <c r="K148" s="20">
        <f t="shared" ref="K148:L148" si="50">SUM(K149+K151+K153)</f>
        <v>4153</v>
      </c>
      <c r="L148" s="20">
        <f t="shared" si="50"/>
        <v>4223</v>
      </c>
    </row>
    <row r="149" spans="1:12" s="192" customFormat="1" ht="17.25">
      <c r="A149" s="99" t="s">
        <v>192</v>
      </c>
      <c r="B149" s="287">
        <v>914</v>
      </c>
      <c r="C149" s="264" t="s">
        <v>30</v>
      </c>
      <c r="D149" s="265" t="s">
        <v>2</v>
      </c>
      <c r="E149" s="283" t="s">
        <v>2</v>
      </c>
      <c r="F149" s="284" t="s">
        <v>18</v>
      </c>
      <c r="G149" s="285" t="s">
        <v>5</v>
      </c>
      <c r="H149" s="286" t="s">
        <v>143</v>
      </c>
      <c r="I149" s="263"/>
      <c r="J149" s="251">
        <f>SUM(J150)</f>
        <v>500</v>
      </c>
      <c r="K149" s="251">
        <f t="shared" ref="K149:L149" si="51">SUM(K150)</f>
        <v>500</v>
      </c>
      <c r="L149" s="251">
        <f t="shared" si="51"/>
        <v>500</v>
      </c>
    </row>
    <row r="150" spans="1:12" s="31" customFormat="1" ht="31.5">
      <c r="A150" s="28" t="s">
        <v>254</v>
      </c>
      <c r="B150" s="149">
        <v>914</v>
      </c>
      <c r="C150" s="29" t="s">
        <v>30</v>
      </c>
      <c r="D150" s="231" t="s">
        <v>2</v>
      </c>
      <c r="E150" s="120" t="s">
        <v>2</v>
      </c>
      <c r="F150" s="121" t="s">
        <v>18</v>
      </c>
      <c r="G150" s="219" t="s">
        <v>5</v>
      </c>
      <c r="H150" s="122" t="s">
        <v>20</v>
      </c>
      <c r="I150" s="233" t="s">
        <v>63</v>
      </c>
      <c r="J150" s="30">
        <v>500</v>
      </c>
      <c r="K150" s="30">
        <v>500</v>
      </c>
      <c r="L150" s="30">
        <v>500</v>
      </c>
    </row>
    <row r="151" spans="1:12" s="192" customFormat="1" ht="17.25">
      <c r="A151" s="99" t="s">
        <v>193</v>
      </c>
      <c r="B151" s="244">
        <v>914</v>
      </c>
      <c r="C151" s="245" t="s">
        <v>30</v>
      </c>
      <c r="D151" s="258" t="s">
        <v>2</v>
      </c>
      <c r="E151" s="283" t="s">
        <v>2</v>
      </c>
      <c r="F151" s="284" t="s">
        <v>18</v>
      </c>
      <c r="G151" s="285" t="s">
        <v>2</v>
      </c>
      <c r="H151" s="286" t="s">
        <v>143</v>
      </c>
      <c r="I151" s="263"/>
      <c r="J151" s="251">
        <f>SUM(J152)</f>
        <v>1750</v>
      </c>
      <c r="K151" s="251">
        <f t="shared" ref="K151:L151" si="52">SUM(K152)</f>
        <v>1780</v>
      </c>
      <c r="L151" s="251">
        <f t="shared" si="52"/>
        <v>1850</v>
      </c>
    </row>
    <row r="152" spans="1:12" s="31" customFormat="1" ht="31.5">
      <c r="A152" s="28" t="s">
        <v>255</v>
      </c>
      <c r="B152" s="149">
        <v>914</v>
      </c>
      <c r="C152" s="29" t="s">
        <v>30</v>
      </c>
      <c r="D152" s="231" t="s">
        <v>2</v>
      </c>
      <c r="E152" s="120" t="s">
        <v>2</v>
      </c>
      <c r="F152" s="121" t="s">
        <v>18</v>
      </c>
      <c r="G152" s="219" t="s">
        <v>2</v>
      </c>
      <c r="H152" s="122" t="s">
        <v>21</v>
      </c>
      <c r="I152" s="233" t="s">
        <v>63</v>
      </c>
      <c r="J152" s="30">
        <v>1750</v>
      </c>
      <c r="K152" s="30">
        <v>1780</v>
      </c>
      <c r="L152" s="30">
        <v>1850</v>
      </c>
    </row>
    <row r="153" spans="1:12" s="192" customFormat="1" ht="34.5">
      <c r="A153" s="99" t="s">
        <v>194</v>
      </c>
      <c r="B153" s="244">
        <v>914</v>
      </c>
      <c r="C153" s="245" t="s">
        <v>30</v>
      </c>
      <c r="D153" s="258" t="s">
        <v>2</v>
      </c>
      <c r="E153" s="283" t="s">
        <v>2</v>
      </c>
      <c r="F153" s="284" t="s">
        <v>18</v>
      </c>
      <c r="G153" s="285" t="s">
        <v>7</v>
      </c>
      <c r="H153" s="286" t="s">
        <v>143</v>
      </c>
      <c r="I153" s="263"/>
      <c r="J153" s="251">
        <f>SUM(J154)</f>
        <v>1873</v>
      </c>
      <c r="K153" s="251">
        <f t="shared" ref="K153:L153" si="53">SUM(K154)</f>
        <v>1873</v>
      </c>
      <c r="L153" s="251">
        <f t="shared" si="53"/>
        <v>1873</v>
      </c>
    </row>
    <row r="154" spans="1:12" s="31" customFormat="1" ht="47.25">
      <c r="A154" s="28" t="s">
        <v>256</v>
      </c>
      <c r="B154" s="149">
        <v>914</v>
      </c>
      <c r="C154" s="29" t="s">
        <v>30</v>
      </c>
      <c r="D154" s="231" t="s">
        <v>2</v>
      </c>
      <c r="E154" s="120" t="s">
        <v>2</v>
      </c>
      <c r="F154" s="121" t="s">
        <v>18</v>
      </c>
      <c r="G154" s="219" t="s">
        <v>7</v>
      </c>
      <c r="H154" s="122" t="s">
        <v>22</v>
      </c>
      <c r="I154" s="233" t="s">
        <v>63</v>
      </c>
      <c r="J154" s="30">
        <v>1873</v>
      </c>
      <c r="K154" s="30">
        <v>1873</v>
      </c>
      <c r="L154" s="30">
        <v>1873</v>
      </c>
    </row>
    <row r="155" spans="1:12" s="136" customFormat="1" ht="33">
      <c r="A155" s="69" t="s">
        <v>154</v>
      </c>
      <c r="B155" s="157">
        <v>914</v>
      </c>
      <c r="C155" s="65" t="s">
        <v>30</v>
      </c>
      <c r="D155" s="66" t="s">
        <v>2</v>
      </c>
      <c r="E155" s="71" t="s">
        <v>30</v>
      </c>
      <c r="F155" s="72" t="s">
        <v>136</v>
      </c>
      <c r="G155" s="211" t="s">
        <v>137</v>
      </c>
      <c r="H155" s="73" t="s">
        <v>143</v>
      </c>
      <c r="I155" s="67"/>
      <c r="J155" s="61">
        <f>SUM(J156)</f>
        <v>627</v>
      </c>
      <c r="K155" s="61">
        <f t="shared" ref="K155:L157" si="54">SUM(K156)</f>
        <v>627</v>
      </c>
      <c r="L155" s="61">
        <f t="shared" si="54"/>
        <v>627</v>
      </c>
    </row>
    <row r="156" spans="1:12" s="27" customFormat="1" ht="33">
      <c r="A156" s="75" t="s">
        <v>155</v>
      </c>
      <c r="B156" s="23">
        <v>914</v>
      </c>
      <c r="C156" s="22" t="s">
        <v>30</v>
      </c>
      <c r="D156" s="63" t="s">
        <v>2</v>
      </c>
      <c r="E156" s="76" t="s">
        <v>30</v>
      </c>
      <c r="F156" s="77" t="s">
        <v>29</v>
      </c>
      <c r="G156" s="212" t="s">
        <v>137</v>
      </c>
      <c r="H156" s="78" t="s">
        <v>143</v>
      </c>
      <c r="I156" s="64"/>
      <c r="J156" s="20">
        <f>SUM(J157)</f>
        <v>627</v>
      </c>
      <c r="K156" s="20">
        <f t="shared" si="54"/>
        <v>627</v>
      </c>
      <c r="L156" s="20">
        <f t="shared" si="54"/>
        <v>627</v>
      </c>
    </row>
    <row r="157" spans="1:12" s="192" customFormat="1" ht="17.25">
      <c r="A157" s="99" t="s">
        <v>327</v>
      </c>
      <c r="B157" s="287">
        <v>914</v>
      </c>
      <c r="C157" s="264" t="s">
        <v>30</v>
      </c>
      <c r="D157" s="265" t="s">
        <v>2</v>
      </c>
      <c r="E157" s="283" t="s">
        <v>30</v>
      </c>
      <c r="F157" s="284" t="s">
        <v>29</v>
      </c>
      <c r="G157" s="285" t="s">
        <v>1</v>
      </c>
      <c r="H157" s="286" t="s">
        <v>143</v>
      </c>
      <c r="I157" s="263"/>
      <c r="J157" s="251">
        <f>SUM(J158)</f>
        <v>627</v>
      </c>
      <c r="K157" s="251">
        <f t="shared" si="54"/>
        <v>627</v>
      </c>
      <c r="L157" s="251">
        <f t="shared" si="54"/>
        <v>627</v>
      </c>
    </row>
    <row r="158" spans="1:12" s="31" customFormat="1">
      <c r="A158" s="28" t="s">
        <v>325</v>
      </c>
      <c r="B158" s="149">
        <v>914</v>
      </c>
      <c r="C158" s="29" t="s">
        <v>30</v>
      </c>
      <c r="D158" s="334" t="s">
        <v>2</v>
      </c>
      <c r="E158" s="120" t="s">
        <v>30</v>
      </c>
      <c r="F158" s="121" t="s">
        <v>29</v>
      </c>
      <c r="G158" s="219" t="s">
        <v>1</v>
      </c>
      <c r="H158" s="122" t="s">
        <v>31</v>
      </c>
      <c r="I158" s="335" t="s">
        <v>63</v>
      </c>
      <c r="J158" s="30">
        <v>627</v>
      </c>
      <c r="K158" s="30">
        <v>627</v>
      </c>
      <c r="L158" s="30">
        <v>627</v>
      </c>
    </row>
    <row r="159" spans="1:12" s="31" customFormat="1" ht="18.75">
      <c r="A159" s="98" t="s">
        <v>95</v>
      </c>
      <c r="B159" s="143">
        <v>914</v>
      </c>
      <c r="C159" s="96" t="s">
        <v>30</v>
      </c>
      <c r="D159" s="92" t="s">
        <v>7</v>
      </c>
      <c r="E159" s="392"/>
      <c r="F159" s="393"/>
      <c r="G159" s="393"/>
      <c r="H159" s="394"/>
      <c r="I159" s="233"/>
      <c r="J159" s="95">
        <f>SUM(J160)</f>
        <v>7500</v>
      </c>
      <c r="K159" s="95">
        <f t="shared" ref="K159:L162" si="55">SUM(K160)</f>
        <v>7838</v>
      </c>
      <c r="L159" s="95">
        <f t="shared" si="55"/>
        <v>8149</v>
      </c>
    </row>
    <row r="160" spans="1:12" s="31" customFormat="1" ht="16.5">
      <c r="A160" s="69" t="s">
        <v>162</v>
      </c>
      <c r="B160" s="157">
        <v>914</v>
      </c>
      <c r="C160" s="65" t="s">
        <v>30</v>
      </c>
      <c r="D160" s="66" t="s">
        <v>7</v>
      </c>
      <c r="E160" s="79" t="s">
        <v>5</v>
      </c>
      <c r="F160" s="80" t="s">
        <v>136</v>
      </c>
      <c r="G160" s="214" t="s">
        <v>137</v>
      </c>
      <c r="H160" s="67" t="s">
        <v>143</v>
      </c>
      <c r="I160" s="67"/>
      <c r="J160" s="354">
        <f>SUM(J161)</f>
        <v>7500</v>
      </c>
      <c r="K160" s="354">
        <f t="shared" si="55"/>
        <v>7838</v>
      </c>
      <c r="L160" s="354">
        <f t="shared" si="55"/>
        <v>8149</v>
      </c>
    </row>
    <row r="161" spans="1:12" s="31" customFormat="1" ht="33">
      <c r="A161" s="75" t="s">
        <v>195</v>
      </c>
      <c r="B161" s="23">
        <v>914</v>
      </c>
      <c r="C161" s="22" t="s">
        <v>30</v>
      </c>
      <c r="D161" s="63" t="s">
        <v>7</v>
      </c>
      <c r="E161" s="34" t="s">
        <v>5</v>
      </c>
      <c r="F161" s="81" t="s">
        <v>9</v>
      </c>
      <c r="G161" s="215" t="s">
        <v>137</v>
      </c>
      <c r="H161" s="64" t="s">
        <v>143</v>
      </c>
      <c r="I161" s="64"/>
      <c r="J161" s="355">
        <f>SUM(J162)</f>
        <v>7500</v>
      </c>
      <c r="K161" s="355">
        <f t="shared" si="55"/>
        <v>7838</v>
      </c>
      <c r="L161" s="355">
        <f t="shared" si="55"/>
        <v>8149</v>
      </c>
    </row>
    <row r="162" spans="1:12" s="31" customFormat="1" ht="17.25">
      <c r="A162" s="202" t="s">
        <v>198</v>
      </c>
      <c r="B162" s="244">
        <v>914</v>
      </c>
      <c r="C162" s="245" t="s">
        <v>30</v>
      </c>
      <c r="D162" s="258" t="s">
        <v>7</v>
      </c>
      <c r="E162" s="283" t="s">
        <v>5</v>
      </c>
      <c r="F162" s="284" t="s">
        <v>9</v>
      </c>
      <c r="G162" s="285" t="s">
        <v>12</v>
      </c>
      <c r="H162" s="286" t="s">
        <v>143</v>
      </c>
      <c r="I162" s="263"/>
      <c r="J162" s="251">
        <f>SUM(J163)</f>
        <v>7500</v>
      </c>
      <c r="K162" s="251">
        <f t="shared" si="55"/>
        <v>7838</v>
      </c>
      <c r="L162" s="251">
        <f t="shared" si="55"/>
        <v>8149</v>
      </c>
    </row>
    <row r="163" spans="1:12" s="31" customFormat="1" ht="31.5">
      <c r="A163" s="28" t="s">
        <v>259</v>
      </c>
      <c r="B163" s="149">
        <v>914</v>
      </c>
      <c r="C163" s="29" t="s">
        <v>30</v>
      </c>
      <c r="D163" s="231" t="s">
        <v>7</v>
      </c>
      <c r="E163" s="120" t="s">
        <v>5</v>
      </c>
      <c r="F163" s="121" t="s">
        <v>9</v>
      </c>
      <c r="G163" s="219" t="s">
        <v>12</v>
      </c>
      <c r="H163" s="122" t="s">
        <v>13</v>
      </c>
      <c r="I163" s="233" t="s">
        <v>63</v>
      </c>
      <c r="J163" s="30">
        <v>7500</v>
      </c>
      <c r="K163" s="30">
        <v>7838</v>
      </c>
      <c r="L163" s="30">
        <v>8149</v>
      </c>
    </row>
    <row r="164" spans="1:12" s="126" customFormat="1" ht="18.75">
      <c r="A164" s="86" t="s">
        <v>97</v>
      </c>
      <c r="B164" s="130">
        <v>914</v>
      </c>
      <c r="C164" s="229">
        <v>11</v>
      </c>
      <c r="D164" s="386"/>
      <c r="E164" s="387"/>
      <c r="F164" s="387"/>
      <c r="G164" s="387"/>
      <c r="H164" s="388"/>
      <c r="I164" s="125"/>
      <c r="J164" s="102">
        <f>SUM(J165+J170)</f>
        <v>80126.899999999994</v>
      </c>
      <c r="K164" s="102">
        <f t="shared" ref="K164:L164" si="56">SUM(K165+K170)</f>
        <v>2030</v>
      </c>
      <c r="L164" s="102">
        <f t="shared" si="56"/>
        <v>2030</v>
      </c>
    </row>
    <row r="165" spans="1:12" s="91" customFormat="1" ht="18.75">
      <c r="A165" s="97" t="s">
        <v>98</v>
      </c>
      <c r="B165" s="143">
        <v>914</v>
      </c>
      <c r="C165" s="96">
        <v>11</v>
      </c>
      <c r="D165" s="92" t="s">
        <v>1</v>
      </c>
      <c r="E165" s="376"/>
      <c r="F165" s="377"/>
      <c r="G165" s="377"/>
      <c r="H165" s="378"/>
      <c r="I165" s="93"/>
      <c r="J165" s="90">
        <f>SUM(J169)</f>
        <v>2030</v>
      </c>
      <c r="K165" s="90">
        <f t="shared" ref="K165:L165" si="57">SUM(K169)</f>
        <v>2030</v>
      </c>
      <c r="L165" s="90">
        <f t="shared" si="57"/>
        <v>2030</v>
      </c>
    </row>
    <row r="166" spans="1:12" s="136" customFormat="1" ht="33">
      <c r="A166" s="69" t="s">
        <v>200</v>
      </c>
      <c r="B166" s="157">
        <v>914</v>
      </c>
      <c r="C166" s="65" t="s">
        <v>32</v>
      </c>
      <c r="D166" s="66" t="s">
        <v>1</v>
      </c>
      <c r="E166" s="71" t="s">
        <v>36</v>
      </c>
      <c r="F166" s="72" t="s">
        <v>136</v>
      </c>
      <c r="G166" s="211" t="s">
        <v>137</v>
      </c>
      <c r="H166" s="73" t="s">
        <v>143</v>
      </c>
      <c r="I166" s="67"/>
      <c r="J166" s="61">
        <f>SUM(J167)</f>
        <v>2030</v>
      </c>
      <c r="K166" s="61">
        <f t="shared" ref="K166:L168" si="58">SUM(K167)</f>
        <v>2030</v>
      </c>
      <c r="L166" s="61">
        <f t="shared" si="58"/>
        <v>2030</v>
      </c>
    </row>
    <row r="167" spans="1:12" s="27" customFormat="1" ht="17.25">
      <c r="A167" s="144" t="s">
        <v>201</v>
      </c>
      <c r="B167" s="23">
        <v>914</v>
      </c>
      <c r="C167" s="22" t="s">
        <v>32</v>
      </c>
      <c r="D167" s="63" t="s">
        <v>1</v>
      </c>
      <c r="E167" s="76" t="s">
        <v>36</v>
      </c>
      <c r="F167" s="77" t="s">
        <v>18</v>
      </c>
      <c r="G167" s="212" t="s">
        <v>137</v>
      </c>
      <c r="H167" s="78" t="s">
        <v>143</v>
      </c>
      <c r="I167" s="64"/>
      <c r="J167" s="20">
        <f>SUM(J168)</f>
        <v>2030</v>
      </c>
      <c r="K167" s="20">
        <f t="shared" si="58"/>
        <v>2030</v>
      </c>
      <c r="L167" s="20">
        <f t="shared" si="58"/>
        <v>2030</v>
      </c>
    </row>
    <row r="168" spans="1:12" s="192" customFormat="1" ht="17.25">
      <c r="A168" s="99" t="s">
        <v>202</v>
      </c>
      <c r="B168" s="287">
        <v>914</v>
      </c>
      <c r="C168" s="264" t="s">
        <v>32</v>
      </c>
      <c r="D168" s="265" t="s">
        <v>1</v>
      </c>
      <c r="E168" s="283" t="s">
        <v>36</v>
      </c>
      <c r="F168" s="284" t="s">
        <v>18</v>
      </c>
      <c r="G168" s="285" t="s">
        <v>1</v>
      </c>
      <c r="H168" s="286" t="s">
        <v>143</v>
      </c>
      <c r="I168" s="263"/>
      <c r="J168" s="251">
        <f>SUM(J169)</f>
        <v>2030</v>
      </c>
      <c r="K168" s="251">
        <f t="shared" si="58"/>
        <v>2030</v>
      </c>
      <c r="L168" s="251">
        <f t="shared" si="58"/>
        <v>2030</v>
      </c>
    </row>
    <row r="169" spans="1:12" s="31" customFormat="1" ht="31.5">
      <c r="A169" s="28" t="s">
        <v>129</v>
      </c>
      <c r="B169" s="149">
        <v>914</v>
      </c>
      <c r="C169" s="29" t="s">
        <v>32</v>
      </c>
      <c r="D169" s="231" t="s">
        <v>1</v>
      </c>
      <c r="E169" s="231" t="s">
        <v>36</v>
      </c>
      <c r="F169" s="232" t="s">
        <v>18</v>
      </c>
      <c r="G169" s="213" t="s">
        <v>1</v>
      </c>
      <c r="H169" s="233" t="s">
        <v>37</v>
      </c>
      <c r="I169" s="233" t="s">
        <v>58</v>
      </c>
      <c r="J169" s="30">
        <v>2030</v>
      </c>
      <c r="K169" s="30">
        <v>2030</v>
      </c>
      <c r="L169" s="30">
        <v>2030</v>
      </c>
    </row>
    <row r="170" spans="1:12" s="91" customFormat="1" ht="18.75">
      <c r="A170" s="97" t="s">
        <v>100</v>
      </c>
      <c r="B170" s="143">
        <v>914</v>
      </c>
      <c r="C170" s="96" t="s">
        <v>32</v>
      </c>
      <c r="D170" s="92" t="s">
        <v>12</v>
      </c>
      <c r="E170" s="395"/>
      <c r="F170" s="396"/>
      <c r="G170" s="396"/>
      <c r="H170" s="397"/>
      <c r="I170" s="93"/>
      <c r="J170" s="90">
        <f>SUM(J171)</f>
        <v>78096.899999999994</v>
      </c>
      <c r="K170" s="90">
        <f t="shared" ref="K170:L172" si="59">SUM(K171)</f>
        <v>0</v>
      </c>
      <c r="L170" s="90">
        <f t="shared" si="59"/>
        <v>0</v>
      </c>
    </row>
    <row r="171" spans="1:12" s="136" customFormat="1" ht="33">
      <c r="A171" s="69" t="s">
        <v>200</v>
      </c>
      <c r="B171" s="157">
        <v>914</v>
      </c>
      <c r="C171" s="65" t="s">
        <v>32</v>
      </c>
      <c r="D171" s="66" t="s">
        <v>12</v>
      </c>
      <c r="E171" s="79" t="s">
        <v>36</v>
      </c>
      <c r="F171" s="80" t="s">
        <v>136</v>
      </c>
      <c r="G171" s="214" t="s">
        <v>137</v>
      </c>
      <c r="H171" s="67" t="s">
        <v>143</v>
      </c>
      <c r="I171" s="67"/>
      <c r="J171" s="61">
        <f>SUM(J172)</f>
        <v>78096.899999999994</v>
      </c>
      <c r="K171" s="61">
        <f t="shared" si="59"/>
        <v>0</v>
      </c>
      <c r="L171" s="61">
        <f t="shared" si="59"/>
        <v>0</v>
      </c>
    </row>
    <row r="172" spans="1:12" s="27" customFormat="1" ht="17.25">
      <c r="A172" s="144" t="s">
        <v>201</v>
      </c>
      <c r="B172" s="23">
        <v>914</v>
      </c>
      <c r="C172" s="22" t="s">
        <v>32</v>
      </c>
      <c r="D172" s="63" t="s">
        <v>12</v>
      </c>
      <c r="E172" s="34" t="s">
        <v>36</v>
      </c>
      <c r="F172" s="81" t="s">
        <v>18</v>
      </c>
      <c r="G172" s="215" t="s">
        <v>137</v>
      </c>
      <c r="H172" s="64" t="s">
        <v>143</v>
      </c>
      <c r="I172" s="64"/>
      <c r="J172" s="20">
        <f>SUM(J173)</f>
        <v>78096.899999999994</v>
      </c>
      <c r="K172" s="20">
        <f t="shared" si="59"/>
        <v>0</v>
      </c>
      <c r="L172" s="20">
        <f t="shared" si="59"/>
        <v>0</v>
      </c>
    </row>
    <row r="173" spans="1:12" s="192" customFormat="1" ht="17.25">
      <c r="A173" s="99" t="s">
        <v>202</v>
      </c>
      <c r="B173" s="287">
        <v>914</v>
      </c>
      <c r="C173" s="264" t="s">
        <v>32</v>
      </c>
      <c r="D173" s="265" t="s">
        <v>12</v>
      </c>
      <c r="E173" s="258" t="s">
        <v>36</v>
      </c>
      <c r="F173" s="266" t="s">
        <v>18</v>
      </c>
      <c r="G173" s="267" t="s">
        <v>1</v>
      </c>
      <c r="H173" s="263" t="s">
        <v>143</v>
      </c>
      <c r="I173" s="263"/>
      <c r="J173" s="251">
        <f>SUM(J174:J174)</f>
        <v>78096.899999999994</v>
      </c>
      <c r="K173" s="251">
        <f>SUM(K174:K174)</f>
        <v>0</v>
      </c>
      <c r="L173" s="251">
        <f>SUM(L174:L174)</f>
        <v>0</v>
      </c>
    </row>
    <row r="174" spans="1:12" s="31" customFormat="1" ht="31.5">
      <c r="A174" s="28" t="s">
        <v>260</v>
      </c>
      <c r="B174" s="149">
        <v>914</v>
      </c>
      <c r="C174" s="29" t="s">
        <v>32</v>
      </c>
      <c r="D174" s="231" t="s">
        <v>12</v>
      </c>
      <c r="E174" s="231" t="s">
        <v>36</v>
      </c>
      <c r="F174" s="232" t="s">
        <v>18</v>
      </c>
      <c r="G174" s="213" t="s">
        <v>1</v>
      </c>
      <c r="H174" s="233" t="s">
        <v>27</v>
      </c>
      <c r="I174" s="233" t="s">
        <v>62</v>
      </c>
      <c r="J174" s="30">
        <v>78096.899999999994</v>
      </c>
      <c r="K174" s="30"/>
      <c r="L174" s="30"/>
    </row>
    <row r="175" spans="1:12" s="146" customFormat="1" ht="60.75">
      <c r="A175" s="33" t="s">
        <v>204</v>
      </c>
      <c r="B175" s="68">
        <v>927</v>
      </c>
      <c r="C175" s="379"/>
      <c r="D175" s="380"/>
      <c r="E175" s="380"/>
      <c r="F175" s="380"/>
      <c r="G175" s="380"/>
      <c r="H175" s="398"/>
      <c r="I175" s="230"/>
      <c r="J175" s="145">
        <f>SUM(J176+J194+J200+J212+J226+J232+J206)</f>
        <v>206351.9</v>
      </c>
      <c r="K175" s="145">
        <f>SUM(K176+K194+K200+K212+K226+K232+K206)</f>
        <v>188443</v>
      </c>
      <c r="L175" s="145">
        <f>SUM(L176+L194+L200+L212+L226+L232+L206)</f>
        <v>197066</v>
      </c>
    </row>
    <row r="176" spans="1:12" s="146" customFormat="1" ht="21">
      <c r="A176" s="86" t="s">
        <v>67</v>
      </c>
      <c r="B176" s="86">
        <v>927</v>
      </c>
      <c r="C176" s="87" t="s">
        <v>1</v>
      </c>
      <c r="D176" s="379"/>
      <c r="E176" s="380"/>
      <c r="F176" s="380"/>
      <c r="G176" s="380"/>
      <c r="H176" s="398"/>
      <c r="I176" s="230"/>
      <c r="J176" s="180">
        <f>SUM(J177+J184+J189)</f>
        <v>21820</v>
      </c>
      <c r="K176" s="180">
        <f t="shared" ref="K176:L176" si="60">SUM(K177+K184+K189)</f>
        <v>21820</v>
      </c>
      <c r="L176" s="180">
        <f t="shared" si="60"/>
        <v>21820</v>
      </c>
    </row>
    <row r="177" spans="1:12" s="91" customFormat="1" ht="18.75">
      <c r="A177" s="97" t="s">
        <v>71</v>
      </c>
      <c r="B177" s="35">
        <v>927</v>
      </c>
      <c r="C177" s="92" t="s">
        <v>1</v>
      </c>
      <c r="D177" s="92" t="s">
        <v>3</v>
      </c>
      <c r="E177" s="389"/>
      <c r="F177" s="390"/>
      <c r="G177" s="390"/>
      <c r="H177" s="391"/>
      <c r="I177" s="93"/>
      <c r="J177" s="90">
        <f>SUM(J178)</f>
        <v>19620</v>
      </c>
      <c r="K177" s="90">
        <f t="shared" ref="K177:L179" si="61">SUM(K178)</f>
        <v>19620</v>
      </c>
      <c r="L177" s="90">
        <f t="shared" si="61"/>
        <v>19620</v>
      </c>
    </row>
    <row r="178" spans="1:12" s="136" customFormat="1" ht="66">
      <c r="A178" s="69" t="s">
        <v>205</v>
      </c>
      <c r="B178" s="154">
        <v>927</v>
      </c>
      <c r="C178" s="56" t="s">
        <v>1</v>
      </c>
      <c r="D178" s="66" t="s">
        <v>3</v>
      </c>
      <c r="E178" s="79" t="s">
        <v>39</v>
      </c>
      <c r="F178" s="80" t="s">
        <v>136</v>
      </c>
      <c r="G178" s="214" t="s">
        <v>137</v>
      </c>
      <c r="H178" s="67" t="s">
        <v>143</v>
      </c>
      <c r="I178" s="67"/>
      <c r="J178" s="61">
        <f>SUM(J179)</f>
        <v>19620</v>
      </c>
      <c r="K178" s="61">
        <f t="shared" si="61"/>
        <v>19620</v>
      </c>
      <c r="L178" s="61">
        <f t="shared" si="61"/>
        <v>19620</v>
      </c>
    </row>
    <row r="179" spans="1:12" s="27" customFormat="1" ht="17.25">
      <c r="A179" s="75" t="s">
        <v>185</v>
      </c>
      <c r="B179" s="155">
        <v>927</v>
      </c>
      <c r="C179" s="15" t="s">
        <v>1</v>
      </c>
      <c r="D179" s="63" t="s">
        <v>3</v>
      </c>
      <c r="E179" s="34" t="s">
        <v>39</v>
      </c>
      <c r="F179" s="81" t="s">
        <v>33</v>
      </c>
      <c r="G179" s="215" t="s">
        <v>137</v>
      </c>
      <c r="H179" s="64" t="s">
        <v>143</v>
      </c>
      <c r="I179" s="64"/>
      <c r="J179" s="20">
        <f>SUM(J180)</f>
        <v>19620</v>
      </c>
      <c r="K179" s="20">
        <f t="shared" si="61"/>
        <v>19620</v>
      </c>
      <c r="L179" s="20">
        <f t="shared" si="61"/>
        <v>19620</v>
      </c>
    </row>
    <row r="180" spans="1:12" s="192" customFormat="1" ht="34.5">
      <c r="A180" s="99" t="s">
        <v>206</v>
      </c>
      <c r="B180" s="252">
        <v>927</v>
      </c>
      <c r="C180" s="253" t="s">
        <v>1</v>
      </c>
      <c r="D180" s="265" t="s">
        <v>3</v>
      </c>
      <c r="E180" s="258" t="s">
        <v>39</v>
      </c>
      <c r="F180" s="266" t="s">
        <v>33</v>
      </c>
      <c r="G180" s="267" t="s">
        <v>1</v>
      </c>
      <c r="H180" s="263" t="s">
        <v>143</v>
      </c>
      <c r="I180" s="263"/>
      <c r="J180" s="251">
        <f>SUM(J181:J183)</f>
        <v>19620</v>
      </c>
      <c r="K180" s="251">
        <f t="shared" ref="K180:L180" si="62">SUM(K181:K183)</f>
        <v>19620</v>
      </c>
      <c r="L180" s="251">
        <f t="shared" si="62"/>
        <v>19620</v>
      </c>
    </row>
    <row r="181" spans="1:12" s="31" customFormat="1" ht="47.25">
      <c r="A181" s="28" t="s">
        <v>261</v>
      </c>
      <c r="B181" s="149">
        <v>927</v>
      </c>
      <c r="C181" s="29" t="s">
        <v>1</v>
      </c>
      <c r="D181" s="231" t="s">
        <v>3</v>
      </c>
      <c r="E181" s="231" t="s">
        <v>39</v>
      </c>
      <c r="F181" s="232" t="s">
        <v>33</v>
      </c>
      <c r="G181" s="213" t="s">
        <v>1</v>
      </c>
      <c r="H181" s="233" t="s">
        <v>44</v>
      </c>
      <c r="I181" s="233" t="s">
        <v>59</v>
      </c>
      <c r="J181" s="30">
        <v>17610</v>
      </c>
      <c r="K181" s="30">
        <v>17610</v>
      </c>
      <c r="L181" s="30">
        <v>17610</v>
      </c>
    </row>
    <row r="182" spans="1:12" s="31" customFormat="1" ht="31.5">
      <c r="A182" s="28" t="s">
        <v>111</v>
      </c>
      <c r="B182" s="149">
        <v>927</v>
      </c>
      <c r="C182" s="29" t="s">
        <v>1</v>
      </c>
      <c r="D182" s="231" t="s">
        <v>3</v>
      </c>
      <c r="E182" s="231" t="s">
        <v>39</v>
      </c>
      <c r="F182" s="232" t="s">
        <v>33</v>
      </c>
      <c r="G182" s="213" t="s">
        <v>1</v>
      </c>
      <c r="H182" s="233" t="s">
        <v>44</v>
      </c>
      <c r="I182" s="233" t="s">
        <v>58</v>
      </c>
      <c r="J182" s="30">
        <v>2000</v>
      </c>
      <c r="K182" s="30">
        <v>2000</v>
      </c>
      <c r="L182" s="30">
        <v>2000</v>
      </c>
    </row>
    <row r="183" spans="1:12" s="31" customFormat="1" ht="31.5">
      <c r="A183" s="28" t="s">
        <v>112</v>
      </c>
      <c r="B183" s="149">
        <v>927</v>
      </c>
      <c r="C183" s="29" t="s">
        <v>1</v>
      </c>
      <c r="D183" s="231" t="s">
        <v>3</v>
      </c>
      <c r="E183" s="231" t="s">
        <v>39</v>
      </c>
      <c r="F183" s="232" t="s">
        <v>33</v>
      </c>
      <c r="G183" s="213" t="s">
        <v>1</v>
      </c>
      <c r="H183" s="233" t="s">
        <v>44</v>
      </c>
      <c r="I183" s="233" t="s">
        <v>60</v>
      </c>
      <c r="J183" s="30">
        <v>10</v>
      </c>
      <c r="K183" s="30">
        <v>10</v>
      </c>
      <c r="L183" s="30">
        <v>10</v>
      </c>
    </row>
    <row r="184" spans="1:12" s="91" customFormat="1" ht="18.75">
      <c r="A184" s="104" t="s">
        <v>72</v>
      </c>
      <c r="B184" s="162">
        <v>927</v>
      </c>
      <c r="C184" s="96" t="s">
        <v>1</v>
      </c>
      <c r="D184" s="92">
        <v>11</v>
      </c>
      <c r="E184" s="395"/>
      <c r="F184" s="396"/>
      <c r="G184" s="396"/>
      <c r="H184" s="397"/>
      <c r="I184" s="93"/>
      <c r="J184" s="90">
        <f>SUM(J185)</f>
        <v>1200</v>
      </c>
      <c r="K184" s="90">
        <f t="shared" ref="K184:L187" si="63">SUM(K185)</f>
        <v>1200</v>
      </c>
      <c r="L184" s="90">
        <f t="shared" si="63"/>
        <v>1200</v>
      </c>
    </row>
    <row r="185" spans="1:12" s="136" customFormat="1" ht="66">
      <c r="A185" s="69" t="s">
        <v>205</v>
      </c>
      <c r="B185" s="163">
        <v>927</v>
      </c>
      <c r="C185" s="65" t="s">
        <v>1</v>
      </c>
      <c r="D185" s="66" t="s">
        <v>32</v>
      </c>
      <c r="E185" s="79" t="s">
        <v>39</v>
      </c>
      <c r="F185" s="80" t="s">
        <v>136</v>
      </c>
      <c r="G185" s="214" t="s">
        <v>137</v>
      </c>
      <c r="H185" s="67" t="s">
        <v>143</v>
      </c>
      <c r="I185" s="67"/>
      <c r="J185" s="61">
        <f>SUM(J186)</f>
        <v>1200</v>
      </c>
      <c r="K185" s="61">
        <f t="shared" si="63"/>
        <v>1200</v>
      </c>
      <c r="L185" s="61">
        <f t="shared" si="63"/>
        <v>1200</v>
      </c>
    </row>
    <row r="186" spans="1:12" s="27" customFormat="1" ht="17.25">
      <c r="A186" s="75" t="s">
        <v>207</v>
      </c>
      <c r="B186" s="160">
        <v>927</v>
      </c>
      <c r="C186" s="22" t="s">
        <v>1</v>
      </c>
      <c r="D186" s="63" t="s">
        <v>32</v>
      </c>
      <c r="E186" s="82" t="s">
        <v>39</v>
      </c>
      <c r="F186" s="83" t="s">
        <v>18</v>
      </c>
      <c r="G186" s="216" t="s">
        <v>137</v>
      </c>
      <c r="H186" s="84" t="s">
        <v>143</v>
      </c>
      <c r="I186" s="64"/>
      <c r="J186" s="20">
        <f>SUM(J187)</f>
        <v>1200</v>
      </c>
      <c r="K186" s="20">
        <f t="shared" si="63"/>
        <v>1200</v>
      </c>
      <c r="L186" s="20">
        <f t="shared" si="63"/>
        <v>1200</v>
      </c>
    </row>
    <row r="187" spans="1:12" s="192" customFormat="1" ht="17.25">
      <c r="A187" s="99" t="s">
        <v>208</v>
      </c>
      <c r="B187" s="288">
        <v>927</v>
      </c>
      <c r="C187" s="264" t="s">
        <v>1</v>
      </c>
      <c r="D187" s="265" t="s">
        <v>32</v>
      </c>
      <c r="E187" s="258" t="s">
        <v>39</v>
      </c>
      <c r="F187" s="266" t="s">
        <v>18</v>
      </c>
      <c r="G187" s="267" t="s">
        <v>7</v>
      </c>
      <c r="H187" s="263" t="s">
        <v>143</v>
      </c>
      <c r="I187" s="263"/>
      <c r="J187" s="251">
        <f>SUM(J188)</f>
        <v>1200</v>
      </c>
      <c r="K187" s="251">
        <f t="shared" si="63"/>
        <v>1200</v>
      </c>
      <c r="L187" s="251">
        <f t="shared" si="63"/>
        <v>1200</v>
      </c>
    </row>
    <row r="188" spans="1:12" s="31" customFormat="1" ht="31.5">
      <c r="A188" s="28" t="s">
        <v>262</v>
      </c>
      <c r="B188" s="149">
        <v>927</v>
      </c>
      <c r="C188" s="29" t="s">
        <v>1</v>
      </c>
      <c r="D188" s="231" t="s">
        <v>32</v>
      </c>
      <c r="E188" s="231" t="s">
        <v>39</v>
      </c>
      <c r="F188" s="232" t="s">
        <v>18</v>
      </c>
      <c r="G188" s="213" t="s">
        <v>7</v>
      </c>
      <c r="H188" s="233" t="s">
        <v>40</v>
      </c>
      <c r="I188" s="233" t="s">
        <v>60</v>
      </c>
      <c r="J188" s="30">
        <v>1200</v>
      </c>
      <c r="K188" s="30">
        <v>1200</v>
      </c>
      <c r="L188" s="30">
        <v>1200</v>
      </c>
    </row>
    <row r="189" spans="1:12" s="31" customFormat="1" ht="18.75">
      <c r="A189" s="242" t="s">
        <v>73</v>
      </c>
      <c r="B189" s="150">
        <v>927</v>
      </c>
      <c r="C189" s="94" t="s">
        <v>1</v>
      </c>
      <c r="D189" s="185" t="s">
        <v>36</v>
      </c>
      <c r="E189" s="185"/>
      <c r="F189" s="186"/>
      <c r="G189" s="243"/>
      <c r="H189" s="94"/>
      <c r="I189" s="94"/>
      <c r="J189" s="95">
        <f>SUM(J190)</f>
        <v>1000</v>
      </c>
      <c r="K189" s="95">
        <f t="shared" ref="K189:L189" si="64">SUM(K190)</f>
        <v>1000</v>
      </c>
      <c r="L189" s="95">
        <f t="shared" si="64"/>
        <v>1000</v>
      </c>
    </row>
    <row r="190" spans="1:12" s="31" customFormat="1" ht="66">
      <c r="A190" s="69" t="s">
        <v>205</v>
      </c>
      <c r="B190" s="163">
        <v>927</v>
      </c>
      <c r="C190" s="65" t="s">
        <v>1</v>
      </c>
      <c r="D190" s="66" t="s">
        <v>36</v>
      </c>
      <c r="E190" s="79" t="s">
        <v>39</v>
      </c>
      <c r="F190" s="80" t="s">
        <v>136</v>
      </c>
      <c r="G190" s="214" t="s">
        <v>137</v>
      </c>
      <c r="H190" s="67" t="s">
        <v>143</v>
      </c>
      <c r="I190" s="67"/>
      <c r="J190" s="61">
        <f>SUM(J192)</f>
        <v>1000</v>
      </c>
      <c r="K190" s="61">
        <f t="shared" ref="K190:L190" si="65">SUM(K192)</f>
        <v>1000</v>
      </c>
      <c r="L190" s="61">
        <f t="shared" si="65"/>
        <v>1000</v>
      </c>
    </row>
    <row r="191" spans="1:12" s="31" customFormat="1" ht="16.5">
      <c r="A191" s="75" t="s">
        <v>207</v>
      </c>
      <c r="B191" s="160">
        <v>927</v>
      </c>
      <c r="C191" s="22" t="s">
        <v>1</v>
      </c>
      <c r="D191" s="63" t="s">
        <v>36</v>
      </c>
      <c r="E191" s="82" t="s">
        <v>39</v>
      </c>
      <c r="F191" s="83" t="s">
        <v>18</v>
      </c>
      <c r="G191" s="216" t="s">
        <v>137</v>
      </c>
      <c r="H191" s="84" t="s">
        <v>143</v>
      </c>
      <c r="I191" s="64"/>
      <c r="J191" s="20">
        <f>SUM(J192)</f>
        <v>1000</v>
      </c>
      <c r="K191" s="20">
        <f t="shared" ref="K191:L192" si="66">SUM(K192)</f>
        <v>1000</v>
      </c>
      <c r="L191" s="20">
        <f t="shared" si="66"/>
        <v>1000</v>
      </c>
    </row>
    <row r="192" spans="1:12" s="31" customFormat="1" ht="34.5">
      <c r="A192" s="99" t="s">
        <v>296</v>
      </c>
      <c r="B192" s="288">
        <v>927</v>
      </c>
      <c r="C192" s="264" t="s">
        <v>1</v>
      </c>
      <c r="D192" s="265" t="s">
        <v>36</v>
      </c>
      <c r="E192" s="258" t="s">
        <v>39</v>
      </c>
      <c r="F192" s="266" t="s">
        <v>18</v>
      </c>
      <c r="G192" s="267" t="s">
        <v>16</v>
      </c>
      <c r="H192" s="263" t="s">
        <v>143</v>
      </c>
      <c r="I192" s="263"/>
      <c r="J192" s="251">
        <f>SUM(J193)</f>
        <v>1000</v>
      </c>
      <c r="K192" s="251">
        <f t="shared" si="66"/>
        <v>1000</v>
      </c>
      <c r="L192" s="251">
        <f t="shared" si="66"/>
        <v>1000</v>
      </c>
    </row>
    <row r="193" spans="1:12" s="31" customFormat="1" ht="31.5">
      <c r="A193" s="28" t="s">
        <v>297</v>
      </c>
      <c r="B193" s="149">
        <v>927</v>
      </c>
      <c r="C193" s="29" t="s">
        <v>1</v>
      </c>
      <c r="D193" s="231" t="s">
        <v>36</v>
      </c>
      <c r="E193" s="231" t="s">
        <v>39</v>
      </c>
      <c r="F193" s="232" t="s">
        <v>18</v>
      </c>
      <c r="G193" s="213" t="s">
        <v>16</v>
      </c>
      <c r="H193" s="233" t="s">
        <v>298</v>
      </c>
      <c r="I193" s="233" t="s">
        <v>60</v>
      </c>
      <c r="J193" s="30">
        <v>1000</v>
      </c>
      <c r="K193" s="30">
        <v>1000</v>
      </c>
      <c r="L193" s="30">
        <v>1000</v>
      </c>
    </row>
    <row r="194" spans="1:12" s="103" customFormat="1" ht="18.75">
      <c r="A194" s="86" t="s">
        <v>74</v>
      </c>
      <c r="B194" s="86">
        <v>927</v>
      </c>
      <c r="C194" s="100" t="s">
        <v>2</v>
      </c>
      <c r="D194" s="386"/>
      <c r="E194" s="387"/>
      <c r="F194" s="387"/>
      <c r="G194" s="387"/>
      <c r="H194" s="388"/>
      <c r="I194" s="101"/>
      <c r="J194" s="102">
        <f>SUM(J195)</f>
        <v>5345</v>
      </c>
      <c r="K194" s="102">
        <f t="shared" ref="K194:L198" si="67">SUM(K195)</f>
        <v>5345</v>
      </c>
      <c r="L194" s="102">
        <f t="shared" si="67"/>
        <v>5345</v>
      </c>
    </row>
    <row r="195" spans="1:12" s="106" customFormat="1" ht="56.25">
      <c r="A195" s="104" t="s">
        <v>75</v>
      </c>
      <c r="B195" s="152">
        <v>927</v>
      </c>
      <c r="C195" s="92" t="s">
        <v>2</v>
      </c>
      <c r="D195" s="92" t="s">
        <v>17</v>
      </c>
      <c r="E195" s="107"/>
      <c r="F195" s="108"/>
      <c r="G195" s="221"/>
      <c r="H195" s="109"/>
      <c r="I195" s="110"/>
      <c r="J195" s="90">
        <f>SUM(J196)</f>
        <v>5345</v>
      </c>
      <c r="K195" s="90">
        <f t="shared" si="67"/>
        <v>5345</v>
      </c>
      <c r="L195" s="90">
        <f t="shared" si="67"/>
        <v>5345</v>
      </c>
    </row>
    <row r="196" spans="1:12" s="113" customFormat="1" ht="66">
      <c r="A196" s="69" t="s">
        <v>149</v>
      </c>
      <c r="B196" s="158">
        <v>927</v>
      </c>
      <c r="C196" s="56" t="s">
        <v>2</v>
      </c>
      <c r="D196" s="56" t="s">
        <v>17</v>
      </c>
      <c r="E196" s="57" t="s">
        <v>12</v>
      </c>
      <c r="F196" s="58" t="s">
        <v>136</v>
      </c>
      <c r="G196" s="222" t="s">
        <v>137</v>
      </c>
      <c r="H196" s="59" t="s">
        <v>143</v>
      </c>
      <c r="I196" s="114"/>
      <c r="J196" s="61">
        <f>SUM(J197)</f>
        <v>5345</v>
      </c>
      <c r="K196" s="61">
        <f t="shared" si="67"/>
        <v>5345</v>
      </c>
      <c r="L196" s="61">
        <f t="shared" si="67"/>
        <v>5345</v>
      </c>
    </row>
    <row r="197" spans="1:12" s="26" customFormat="1" ht="49.5">
      <c r="A197" s="75" t="s">
        <v>150</v>
      </c>
      <c r="B197" s="159">
        <v>927</v>
      </c>
      <c r="C197" s="15" t="s">
        <v>2</v>
      </c>
      <c r="D197" s="15" t="s">
        <v>17</v>
      </c>
      <c r="E197" s="45" t="s">
        <v>12</v>
      </c>
      <c r="F197" s="46" t="s">
        <v>18</v>
      </c>
      <c r="G197" s="223" t="s">
        <v>137</v>
      </c>
      <c r="H197" s="47" t="s">
        <v>143</v>
      </c>
      <c r="I197" s="115"/>
      <c r="J197" s="20">
        <f>SUM(J198)</f>
        <v>5345</v>
      </c>
      <c r="K197" s="20">
        <f t="shared" si="67"/>
        <v>5345</v>
      </c>
      <c r="L197" s="20">
        <f t="shared" si="67"/>
        <v>5345</v>
      </c>
    </row>
    <row r="198" spans="1:12" s="200" customFormat="1" ht="51.75">
      <c r="A198" s="99" t="s">
        <v>151</v>
      </c>
      <c r="B198" s="289">
        <v>927</v>
      </c>
      <c r="C198" s="253" t="s">
        <v>2</v>
      </c>
      <c r="D198" s="253" t="s">
        <v>17</v>
      </c>
      <c r="E198" s="290" t="s">
        <v>12</v>
      </c>
      <c r="F198" s="291" t="s">
        <v>18</v>
      </c>
      <c r="G198" s="292" t="s">
        <v>1</v>
      </c>
      <c r="H198" s="293" t="s">
        <v>143</v>
      </c>
      <c r="I198" s="294"/>
      <c r="J198" s="251">
        <f>SUM(J199)</f>
        <v>5345</v>
      </c>
      <c r="K198" s="251">
        <f t="shared" si="67"/>
        <v>5345</v>
      </c>
      <c r="L198" s="251">
        <f t="shared" si="67"/>
        <v>5345</v>
      </c>
    </row>
    <row r="199" spans="1:12" s="31" customFormat="1" ht="47.25">
      <c r="A199" s="28" t="s">
        <v>263</v>
      </c>
      <c r="B199" s="149">
        <v>927</v>
      </c>
      <c r="C199" s="29" t="s">
        <v>2</v>
      </c>
      <c r="D199" s="231" t="s">
        <v>17</v>
      </c>
      <c r="E199" s="231" t="s">
        <v>12</v>
      </c>
      <c r="F199" s="232" t="s">
        <v>18</v>
      </c>
      <c r="G199" s="213" t="s">
        <v>1</v>
      </c>
      <c r="H199" s="233" t="s">
        <v>25</v>
      </c>
      <c r="I199" s="233" t="s">
        <v>65</v>
      </c>
      <c r="J199" s="30">
        <v>5345</v>
      </c>
      <c r="K199" s="30">
        <v>5345</v>
      </c>
      <c r="L199" s="30">
        <v>5345</v>
      </c>
    </row>
    <row r="200" spans="1:12" s="126" customFormat="1" ht="18.75">
      <c r="A200" s="86" t="s">
        <v>77</v>
      </c>
      <c r="B200" s="86">
        <v>927</v>
      </c>
      <c r="C200" s="100" t="s">
        <v>7</v>
      </c>
      <c r="D200" s="386"/>
      <c r="E200" s="387"/>
      <c r="F200" s="387"/>
      <c r="G200" s="387"/>
      <c r="H200" s="388"/>
      <c r="I200" s="125"/>
      <c r="J200" s="102">
        <f>SUM(J201)</f>
        <v>38217</v>
      </c>
      <c r="K200" s="102">
        <f t="shared" ref="K200:L201" si="68">SUM(K201)</f>
        <v>51395</v>
      </c>
      <c r="L200" s="102">
        <f t="shared" si="68"/>
        <v>55631</v>
      </c>
    </row>
    <row r="201" spans="1:12" s="138" customFormat="1" ht="18.75">
      <c r="A201" s="97" t="s">
        <v>79</v>
      </c>
      <c r="B201" s="35">
        <v>927</v>
      </c>
      <c r="C201" s="92" t="s">
        <v>7</v>
      </c>
      <c r="D201" s="92" t="s">
        <v>17</v>
      </c>
      <c r="E201" s="389"/>
      <c r="F201" s="390"/>
      <c r="G201" s="390"/>
      <c r="H201" s="391"/>
      <c r="I201" s="93"/>
      <c r="J201" s="90">
        <f>SUM(J202)</f>
        <v>38217</v>
      </c>
      <c r="K201" s="90">
        <f t="shared" si="68"/>
        <v>51395</v>
      </c>
      <c r="L201" s="90">
        <f t="shared" si="68"/>
        <v>55631</v>
      </c>
    </row>
    <row r="202" spans="1:12" s="141" customFormat="1" ht="33">
      <c r="A202" s="69" t="s">
        <v>283</v>
      </c>
      <c r="B202" s="154">
        <v>927</v>
      </c>
      <c r="C202" s="56" t="s">
        <v>7</v>
      </c>
      <c r="D202" s="66" t="s">
        <v>17</v>
      </c>
      <c r="E202" s="79" t="s">
        <v>30</v>
      </c>
      <c r="F202" s="80" t="s">
        <v>136</v>
      </c>
      <c r="G202" s="214" t="s">
        <v>137</v>
      </c>
      <c r="H202" s="67" t="s">
        <v>143</v>
      </c>
      <c r="I202" s="67"/>
      <c r="J202" s="61">
        <f>SUM(J203)</f>
        <v>38217</v>
      </c>
      <c r="K202" s="61">
        <f t="shared" ref="K202:L204" si="69">SUM(K203)</f>
        <v>51395</v>
      </c>
      <c r="L202" s="61">
        <f t="shared" si="69"/>
        <v>55631</v>
      </c>
    </row>
    <row r="203" spans="1:12" s="140" customFormat="1" ht="33">
      <c r="A203" s="75" t="s">
        <v>155</v>
      </c>
      <c r="B203" s="155">
        <v>927</v>
      </c>
      <c r="C203" s="15" t="s">
        <v>7</v>
      </c>
      <c r="D203" s="63" t="s">
        <v>17</v>
      </c>
      <c r="E203" s="34" t="s">
        <v>30</v>
      </c>
      <c r="F203" s="81" t="s">
        <v>29</v>
      </c>
      <c r="G203" s="215" t="s">
        <v>137</v>
      </c>
      <c r="H203" s="64" t="s">
        <v>143</v>
      </c>
      <c r="I203" s="64"/>
      <c r="J203" s="20">
        <f>SUM(J204)</f>
        <v>38217</v>
      </c>
      <c r="K203" s="20">
        <f t="shared" si="69"/>
        <v>51395</v>
      </c>
      <c r="L203" s="20">
        <f t="shared" si="69"/>
        <v>55631</v>
      </c>
    </row>
    <row r="204" spans="1:12" s="198" customFormat="1" ht="34.5">
      <c r="A204" s="202" t="s">
        <v>246</v>
      </c>
      <c r="B204" s="252">
        <v>927</v>
      </c>
      <c r="C204" s="253" t="s">
        <v>7</v>
      </c>
      <c r="D204" s="265" t="s">
        <v>17</v>
      </c>
      <c r="E204" s="258" t="s">
        <v>30</v>
      </c>
      <c r="F204" s="266" t="s">
        <v>29</v>
      </c>
      <c r="G204" s="267" t="s">
        <v>5</v>
      </c>
      <c r="H204" s="263" t="s">
        <v>143</v>
      </c>
      <c r="I204" s="263"/>
      <c r="J204" s="251">
        <f>SUM(J205)</f>
        <v>38217</v>
      </c>
      <c r="K204" s="251">
        <f t="shared" si="69"/>
        <v>51395</v>
      </c>
      <c r="L204" s="251">
        <f t="shared" si="69"/>
        <v>55631</v>
      </c>
    </row>
    <row r="205" spans="1:12" s="31" customFormat="1" ht="31.5">
      <c r="A205" s="28" t="s">
        <v>282</v>
      </c>
      <c r="B205" s="149">
        <v>927</v>
      </c>
      <c r="C205" s="29" t="s">
        <v>7</v>
      </c>
      <c r="D205" s="231" t="s">
        <v>17</v>
      </c>
      <c r="E205" s="231" t="s">
        <v>30</v>
      </c>
      <c r="F205" s="232" t="s">
        <v>29</v>
      </c>
      <c r="G205" s="213" t="s">
        <v>5</v>
      </c>
      <c r="H205" s="233" t="s">
        <v>247</v>
      </c>
      <c r="I205" s="233" t="s">
        <v>65</v>
      </c>
      <c r="J205" s="30">
        <v>38217</v>
      </c>
      <c r="K205" s="30">
        <v>51395</v>
      </c>
      <c r="L205" s="30">
        <v>55631</v>
      </c>
    </row>
    <row r="206" spans="1:12" s="31" customFormat="1" ht="18.75">
      <c r="A206" s="86" t="s">
        <v>88</v>
      </c>
      <c r="B206" s="86">
        <v>927</v>
      </c>
      <c r="C206" s="100" t="s">
        <v>16</v>
      </c>
      <c r="D206" s="386"/>
      <c r="E206" s="387"/>
      <c r="F206" s="387"/>
      <c r="G206" s="387"/>
      <c r="H206" s="388"/>
      <c r="I206" s="125"/>
      <c r="J206" s="102">
        <f>SUM(J207)</f>
        <v>9774</v>
      </c>
      <c r="K206" s="102">
        <f t="shared" ref="K206:L206" si="70">SUM(K207)</f>
        <v>9874</v>
      </c>
      <c r="L206" s="102">
        <f t="shared" si="70"/>
        <v>9965</v>
      </c>
    </row>
    <row r="207" spans="1:12" s="31" customFormat="1" ht="18.75">
      <c r="A207" s="97" t="s">
        <v>89</v>
      </c>
      <c r="B207" s="35">
        <v>927</v>
      </c>
      <c r="C207" s="92" t="s">
        <v>16</v>
      </c>
      <c r="D207" s="92" t="s">
        <v>1</v>
      </c>
      <c r="E207" s="389"/>
      <c r="F207" s="390"/>
      <c r="G207" s="390"/>
      <c r="H207" s="391"/>
      <c r="I207" s="93"/>
      <c r="J207" s="90">
        <f>+J208</f>
        <v>9774</v>
      </c>
      <c r="K207" s="90">
        <f t="shared" ref="K207:L207" si="71">+K208</f>
        <v>9874</v>
      </c>
      <c r="L207" s="90">
        <f t="shared" si="71"/>
        <v>9965</v>
      </c>
    </row>
    <row r="208" spans="1:12" s="31" customFormat="1" ht="33">
      <c r="A208" s="69" t="s">
        <v>170</v>
      </c>
      <c r="B208" s="154">
        <v>927</v>
      </c>
      <c r="C208" s="56" t="s">
        <v>16</v>
      </c>
      <c r="D208" s="66" t="s">
        <v>1</v>
      </c>
      <c r="E208" s="79" t="s">
        <v>32</v>
      </c>
      <c r="F208" s="80" t="s">
        <v>136</v>
      </c>
      <c r="G208" s="214" t="s">
        <v>137</v>
      </c>
      <c r="H208" s="67" t="s">
        <v>143</v>
      </c>
      <c r="I208" s="67"/>
      <c r="J208" s="61">
        <f>SUM(J209)</f>
        <v>9774</v>
      </c>
      <c r="K208" s="61">
        <f t="shared" ref="K208:L209" si="72">SUM(K209)</f>
        <v>9874</v>
      </c>
      <c r="L208" s="61">
        <f t="shared" si="72"/>
        <v>9965</v>
      </c>
    </row>
    <row r="209" spans="1:12" s="31" customFormat="1" ht="16.5">
      <c r="A209" s="75" t="s">
        <v>182</v>
      </c>
      <c r="B209" s="155">
        <v>927</v>
      </c>
      <c r="C209" s="15" t="s">
        <v>16</v>
      </c>
      <c r="D209" s="63" t="s">
        <v>1</v>
      </c>
      <c r="E209" s="34" t="s">
        <v>32</v>
      </c>
      <c r="F209" s="81" t="s">
        <v>18</v>
      </c>
      <c r="G209" s="215" t="s">
        <v>137</v>
      </c>
      <c r="H209" s="64" t="s">
        <v>143</v>
      </c>
      <c r="I209" s="64"/>
      <c r="J209" s="20">
        <f>SUM(J210)</f>
        <v>9774</v>
      </c>
      <c r="K209" s="20">
        <f t="shared" si="72"/>
        <v>9874</v>
      </c>
      <c r="L209" s="20">
        <f t="shared" si="72"/>
        <v>9965</v>
      </c>
    </row>
    <row r="210" spans="1:12" s="31" customFormat="1" ht="34.5">
      <c r="A210" s="99" t="s">
        <v>183</v>
      </c>
      <c r="B210" s="252">
        <v>927</v>
      </c>
      <c r="C210" s="253" t="s">
        <v>16</v>
      </c>
      <c r="D210" s="265" t="s">
        <v>1</v>
      </c>
      <c r="E210" s="258" t="s">
        <v>32</v>
      </c>
      <c r="F210" s="266" t="s">
        <v>18</v>
      </c>
      <c r="G210" s="267" t="s">
        <v>1</v>
      </c>
      <c r="H210" s="263" t="s">
        <v>143</v>
      </c>
      <c r="I210" s="263"/>
      <c r="J210" s="251">
        <f>SUM(J211:J211)</f>
        <v>9774</v>
      </c>
      <c r="K210" s="251">
        <f>SUM(K211:K211)</f>
        <v>9874</v>
      </c>
      <c r="L210" s="251">
        <f>SUM(L211:L211)</f>
        <v>9965</v>
      </c>
    </row>
    <row r="211" spans="1:12" s="31" customFormat="1">
      <c r="A211" s="181" t="s">
        <v>362</v>
      </c>
      <c r="B211" s="149">
        <v>927</v>
      </c>
      <c r="C211" s="29" t="s">
        <v>16</v>
      </c>
      <c r="D211" s="356" t="s">
        <v>1</v>
      </c>
      <c r="E211" s="356" t="s">
        <v>32</v>
      </c>
      <c r="F211" s="357" t="s">
        <v>18</v>
      </c>
      <c r="G211" s="213" t="s">
        <v>1</v>
      </c>
      <c r="H211" s="362" t="s">
        <v>361</v>
      </c>
      <c r="I211" s="358" t="s">
        <v>65</v>
      </c>
      <c r="J211" s="363">
        <v>9774</v>
      </c>
      <c r="K211" s="363">
        <v>9874</v>
      </c>
      <c r="L211" s="363">
        <v>9965</v>
      </c>
    </row>
    <row r="212" spans="1:12" s="31" customFormat="1" ht="18.75">
      <c r="A212" s="86" t="s">
        <v>92</v>
      </c>
      <c r="B212" s="130">
        <v>927</v>
      </c>
      <c r="C212" s="229">
        <v>10</v>
      </c>
      <c r="D212" s="402"/>
      <c r="E212" s="403"/>
      <c r="F212" s="403"/>
      <c r="G212" s="403"/>
      <c r="H212" s="404"/>
      <c r="I212" s="29"/>
      <c r="J212" s="102">
        <f>SUM(J213)</f>
        <v>1900</v>
      </c>
      <c r="K212" s="102">
        <f t="shared" ref="K212:L212" si="73">SUM(K213)</f>
        <v>1900</v>
      </c>
      <c r="L212" s="102">
        <f t="shared" si="73"/>
        <v>1900</v>
      </c>
    </row>
    <row r="213" spans="1:12" s="31" customFormat="1" ht="18.75">
      <c r="A213" s="97" t="s">
        <v>94</v>
      </c>
      <c r="B213" s="143">
        <v>927</v>
      </c>
      <c r="C213" s="96" t="s">
        <v>30</v>
      </c>
      <c r="D213" s="92" t="s">
        <v>2</v>
      </c>
      <c r="E213" s="399"/>
      <c r="F213" s="400"/>
      <c r="G213" s="400"/>
      <c r="H213" s="401"/>
      <c r="I213" s="29"/>
      <c r="J213" s="95">
        <f>SUM(J214+J220)</f>
        <v>1900</v>
      </c>
      <c r="K213" s="95">
        <f>SUM(K214+K220)</f>
        <v>1900</v>
      </c>
      <c r="L213" s="95">
        <f>SUM(L214+L220)</f>
        <v>1900</v>
      </c>
    </row>
    <row r="214" spans="1:12" s="136" customFormat="1" ht="49.5">
      <c r="A214" s="69" t="s">
        <v>159</v>
      </c>
      <c r="B214" s="157">
        <v>927</v>
      </c>
      <c r="C214" s="65" t="s">
        <v>30</v>
      </c>
      <c r="D214" s="66" t="s">
        <v>2</v>
      </c>
      <c r="E214" s="79" t="s">
        <v>16</v>
      </c>
      <c r="F214" s="80" t="s">
        <v>136</v>
      </c>
      <c r="G214" s="214" t="s">
        <v>137</v>
      </c>
      <c r="H214" s="67" t="s">
        <v>143</v>
      </c>
      <c r="I214" s="67"/>
      <c r="J214" s="61">
        <f>SUM(J215)</f>
        <v>700</v>
      </c>
      <c r="K214" s="61">
        <f t="shared" ref="K214:L215" si="74">SUM(K215)</f>
        <v>700</v>
      </c>
      <c r="L214" s="61">
        <f t="shared" si="74"/>
        <v>700</v>
      </c>
    </row>
    <row r="215" spans="1:12" s="27" customFormat="1" ht="17.25">
      <c r="A215" s="75" t="s">
        <v>160</v>
      </c>
      <c r="B215" s="23">
        <v>927</v>
      </c>
      <c r="C215" s="22" t="s">
        <v>30</v>
      </c>
      <c r="D215" s="63" t="s">
        <v>2</v>
      </c>
      <c r="E215" s="34" t="s">
        <v>16</v>
      </c>
      <c r="F215" s="81" t="s">
        <v>29</v>
      </c>
      <c r="G215" s="215" t="s">
        <v>137</v>
      </c>
      <c r="H215" s="64" t="s">
        <v>143</v>
      </c>
      <c r="I215" s="64"/>
      <c r="J215" s="20">
        <f>SUM(J216)</f>
        <v>700</v>
      </c>
      <c r="K215" s="20">
        <f t="shared" si="74"/>
        <v>700</v>
      </c>
      <c r="L215" s="20">
        <f t="shared" si="74"/>
        <v>700</v>
      </c>
    </row>
    <row r="216" spans="1:12" s="192" customFormat="1" ht="34.5">
      <c r="A216" s="99" t="s">
        <v>209</v>
      </c>
      <c r="B216" s="287">
        <v>927</v>
      </c>
      <c r="C216" s="264" t="s">
        <v>30</v>
      </c>
      <c r="D216" s="265" t="s">
        <v>2</v>
      </c>
      <c r="E216" s="258" t="s">
        <v>16</v>
      </c>
      <c r="F216" s="266" t="s">
        <v>29</v>
      </c>
      <c r="G216" s="267" t="s">
        <v>1</v>
      </c>
      <c r="H216" s="263" t="s">
        <v>143</v>
      </c>
      <c r="I216" s="263"/>
      <c r="J216" s="251">
        <f>SUM(J217:J219)</f>
        <v>700</v>
      </c>
      <c r="K216" s="251">
        <f>SUM(K217:K219)</f>
        <v>700</v>
      </c>
      <c r="L216" s="251">
        <f>SUM(L217:L219)</f>
        <v>700</v>
      </c>
    </row>
    <row r="217" spans="1:12" s="31" customFormat="1" ht="47.25">
      <c r="A217" s="28" t="s">
        <v>331</v>
      </c>
      <c r="B217" s="149">
        <v>927</v>
      </c>
      <c r="C217" s="29" t="s">
        <v>30</v>
      </c>
      <c r="D217" s="328" t="s">
        <v>2</v>
      </c>
      <c r="E217" s="328" t="s">
        <v>16</v>
      </c>
      <c r="F217" s="329" t="s">
        <v>29</v>
      </c>
      <c r="G217" s="213" t="s">
        <v>1</v>
      </c>
      <c r="H217" s="330" t="s">
        <v>314</v>
      </c>
      <c r="I217" s="330" t="s">
        <v>63</v>
      </c>
      <c r="J217" s="30"/>
      <c r="K217" s="30"/>
      <c r="L217" s="30"/>
    </row>
    <row r="218" spans="1:12" s="31" customFormat="1" ht="47.25">
      <c r="A218" s="28" t="s">
        <v>332</v>
      </c>
      <c r="B218" s="149">
        <v>927</v>
      </c>
      <c r="C218" s="29" t="s">
        <v>30</v>
      </c>
      <c r="D218" s="328" t="s">
        <v>2</v>
      </c>
      <c r="E218" s="328" t="s">
        <v>16</v>
      </c>
      <c r="F218" s="329" t="s">
        <v>29</v>
      </c>
      <c r="G218" s="213" t="s">
        <v>1</v>
      </c>
      <c r="H218" s="330" t="s">
        <v>314</v>
      </c>
      <c r="I218" s="330" t="s">
        <v>63</v>
      </c>
      <c r="J218" s="30"/>
      <c r="K218" s="30"/>
      <c r="L218" s="30"/>
    </row>
    <row r="219" spans="1:12" s="31" customFormat="1" ht="47.25">
      <c r="A219" s="28" t="s">
        <v>333</v>
      </c>
      <c r="B219" s="149">
        <v>927</v>
      </c>
      <c r="C219" s="29" t="s">
        <v>30</v>
      </c>
      <c r="D219" s="231" t="s">
        <v>2</v>
      </c>
      <c r="E219" s="231" t="s">
        <v>16</v>
      </c>
      <c r="F219" s="232" t="s">
        <v>29</v>
      </c>
      <c r="G219" s="213" t="s">
        <v>1</v>
      </c>
      <c r="H219" s="330" t="s">
        <v>314</v>
      </c>
      <c r="I219" s="233" t="s">
        <v>63</v>
      </c>
      <c r="J219" s="30">
        <v>700</v>
      </c>
      <c r="K219" s="30">
        <v>700</v>
      </c>
      <c r="L219" s="30">
        <v>700</v>
      </c>
    </row>
    <row r="220" spans="1:12" s="136" customFormat="1" ht="49.5">
      <c r="A220" s="69" t="s">
        <v>210</v>
      </c>
      <c r="B220" s="147">
        <v>927</v>
      </c>
      <c r="C220" s="70" t="s">
        <v>30</v>
      </c>
      <c r="D220" s="79" t="s">
        <v>2</v>
      </c>
      <c r="E220" s="79" t="s">
        <v>50</v>
      </c>
      <c r="F220" s="80" t="s">
        <v>136</v>
      </c>
      <c r="G220" s="214" t="s">
        <v>137</v>
      </c>
      <c r="H220" s="67" t="s">
        <v>143</v>
      </c>
      <c r="I220" s="67"/>
      <c r="J220" s="61">
        <f>SUM(J221)</f>
        <v>1200</v>
      </c>
      <c r="K220" s="61">
        <f t="shared" ref="K220:L221" si="75">SUM(K221)</f>
        <v>1200</v>
      </c>
      <c r="L220" s="61">
        <f t="shared" si="75"/>
        <v>1200</v>
      </c>
    </row>
    <row r="221" spans="1:12" s="27" customFormat="1" ht="33">
      <c r="A221" s="75" t="s">
        <v>211</v>
      </c>
      <c r="B221" s="148">
        <v>927</v>
      </c>
      <c r="C221" s="16" t="s">
        <v>30</v>
      </c>
      <c r="D221" s="34" t="s">
        <v>2</v>
      </c>
      <c r="E221" s="34" t="s">
        <v>50</v>
      </c>
      <c r="F221" s="81" t="s">
        <v>18</v>
      </c>
      <c r="G221" s="215" t="s">
        <v>137</v>
      </c>
      <c r="H221" s="64" t="s">
        <v>143</v>
      </c>
      <c r="I221" s="64"/>
      <c r="J221" s="20">
        <f>SUM(J222)</f>
        <v>1200</v>
      </c>
      <c r="K221" s="20">
        <f t="shared" si="75"/>
        <v>1200</v>
      </c>
      <c r="L221" s="20">
        <f t="shared" si="75"/>
        <v>1200</v>
      </c>
    </row>
    <row r="222" spans="1:12" s="192" customFormat="1" ht="34.5">
      <c r="A222" s="99" t="s">
        <v>212</v>
      </c>
      <c r="B222" s="244">
        <v>927</v>
      </c>
      <c r="C222" s="245" t="s">
        <v>30</v>
      </c>
      <c r="D222" s="258" t="s">
        <v>2</v>
      </c>
      <c r="E222" s="258" t="s">
        <v>50</v>
      </c>
      <c r="F222" s="266" t="s">
        <v>18</v>
      </c>
      <c r="G222" s="267" t="s">
        <v>1</v>
      </c>
      <c r="H222" s="263" t="s">
        <v>143</v>
      </c>
      <c r="I222" s="263"/>
      <c r="J222" s="251">
        <f>SUM(J223:J225)</f>
        <v>1200</v>
      </c>
      <c r="K222" s="251">
        <f t="shared" ref="K222:L222" si="76">SUM(K223:K225)</f>
        <v>1200</v>
      </c>
      <c r="L222" s="251">
        <f t="shared" si="76"/>
        <v>1200</v>
      </c>
    </row>
    <row r="223" spans="1:12" s="31" customFormat="1" ht="31.5">
      <c r="A223" s="28" t="s">
        <v>329</v>
      </c>
      <c r="B223" s="149">
        <v>927</v>
      </c>
      <c r="C223" s="29" t="s">
        <v>30</v>
      </c>
      <c r="D223" s="328" t="s">
        <v>2</v>
      </c>
      <c r="E223" s="328" t="s">
        <v>50</v>
      </c>
      <c r="F223" s="329" t="s">
        <v>18</v>
      </c>
      <c r="G223" s="213" t="s">
        <v>1</v>
      </c>
      <c r="H223" s="330" t="s">
        <v>313</v>
      </c>
      <c r="I223" s="335" t="s">
        <v>63</v>
      </c>
      <c r="J223" s="30"/>
      <c r="K223" s="30"/>
      <c r="L223" s="30"/>
    </row>
    <row r="224" spans="1:12" s="31" customFormat="1" ht="31.5">
      <c r="A224" s="28" t="s">
        <v>330</v>
      </c>
      <c r="B224" s="149">
        <v>927</v>
      </c>
      <c r="C224" s="29" t="s">
        <v>30</v>
      </c>
      <c r="D224" s="328" t="s">
        <v>2</v>
      </c>
      <c r="E224" s="328" t="s">
        <v>50</v>
      </c>
      <c r="F224" s="329" t="s">
        <v>18</v>
      </c>
      <c r="G224" s="213" t="s">
        <v>1</v>
      </c>
      <c r="H224" s="330" t="s">
        <v>313</v>
      </c>
      <c r="I224" s="335" t="s">
        <v>63</v>
      </c>
      <c r="J224" s="30"/>
      <c r="K224" s="30"/>
      <c r="L224" s="30"/>
    </row>
    <row r="225" spans="1:12" s="31" customFormat="1">
      <c r="A225" s="28" t="s">
        <v>328</v>
      </c>
      <c r="B225" s="149">
        <v>927</v>
      </c>
      <c r="C225" s="29" t="s">
        <v>30</v>
      </c>
      <c r="D225" s="231" t="s">
        <v>2</v>
      </c>
      <c r="E225" s="231" t="s">
        <v>50</v>
      </c>
      <c r="F225" s="232" t="s">
        <v>18</v>
      </c>
      <c r="G225" s="213" t="s">
        <v>1</v>
      </c>
      <c r="H225" s="326" t="s">
        <v>313</v>
      </c>
      <c r="I225" s="327" t="s">
        <v>65</v>
      </c>
      <c r="J225" s="30">
        <v>1200</v>
      </c>
      <c r="K225" s="30">
        <v>1200</v>
      </c>
      <c r="L225" s="30">
        <v>1200</v>
      </c>
    </row>
    <row r="226" spans="1:12" s="126" customFormat="1" ht="18.75">
      <c r="A226" s="86" t="s">
        <v>101</v>
      </c>
      <c r="B226" s="130">
        <v>927</v>
      </c>
      <c r="C226" s="229" t="s">
        <v>36</v>
      </c>
      <c r="D226" s="386"/>
      <c r="E226" s="387"/>
      <c r="F226" s="387"/>
      <c r="G226" s="387"/>
      <c r="H226" s="388"/>
      <c r="I226" s="125"/>
      <c r="J226" s="102">
        <f>SUM(J227)</f>
        <v>12400</v>
      </c>
      <c r="K226" s="102">
        <f t="shared" ref="K226:L230" si="77">SUM(K227)</f>
        <v>13000</v>
      </c>
      <c r="L226" s="102">
        <f t="shared" si="77"/>
        <v>13000</v>
      </c>
    </row>
    <row r="227" spans="1:12" s="91" customFormat="1" ht="18.75">
      <c r="A227" s="97" t="s">
        <v>102</v>
      </c>
      <c r="B227" s="143">
        <v>927</v>
      </c>
      <c r="C227" s="96" t="s">
        <v>36</v>
      </c>
      <c r="D227" s="92" t="s">
        <v>1</v>
      </c>
      <c r="E227" s="410"/>
      <c r="F227" s="411"/>
      <c r="G227" s="411"/>
      <c r="H227" s="412"/>
      <c r="I227" s="93"/>
      <c r="J227" s="90">
        <f>SUM(J228)</f>
        <v>12400</v>
      </c>
      <c r="K227" s="90">
        <f t="shared" si="77"/>
        <v>13000</v>
      </c>
      <c r="L227" s="90">
        <f t="shared" si="77"/>
        <v>13000</v>
      </c>
    </row>
    <row r="228" spans="1:12" s="136" customFormat="1" ht="66">
      <c r="A228" s="69" t="s">
        <v>205</v>
      </c>
      <c r="B228" s="157">
        <v>927</v>
      </c>
      <c r="C228" s="65" t="s">
        <v>36</v>
      </c>
      <c r="D228" s="56" t="s">
        <v>1</v>
      </c>
      <c r="E228" s="79" t="s">
        <v>39</v>
      </c>
      <c r="F228" s="80" t="s">
        <v>136</v>
      </c>
      <c r="G228" s="214" t="s">
        <v>137</v>
      </c>
      <c r="H228" s="67" t="s">
        <v>143</v>
      </c>
      <c r="I228" s="70"/>
      <c r="J228" s="61">
        <f>SUM(J229)</f>
        <v>12400</v>
      </c>
      <c r="K228" s="61">
        <f t="shared" si="77"/>
        <v>13000</v>
      </c>
      <c r="L228" s="61">
        <f t="shared" si="77"/>
        <v>13000</v>
      </c>
    </row>
    <row r="229" spans="1:12" s="27" customFormat="1" ht="17.25">
      <c r="A229" s="75" t="s">
        <v>207</v>
      </c>
      <c r="B229" s="23">
        <v>927</v>
      </c>
      <c r="C229" s="22" t="s">
        <v>36</v>
      </c>
      <c r="D229" s="15" t="s">
        <v>1</v>
      </c>
      <c r="E229" s="34" t="s">
        <v>39</v>
      </c>
      <c r="F229" s="81" t="s">
        <v>18</v>
      </c>
      <c r="G229" s="215" t="s">
        <v>137</v>
      </c>
      <c r="H229" s="64" t="s">
        <v>143</v>
      </c>
      <c r="I229" s="16"/>
      <c r="J229" s="20">
        <f>SUM(J230)</f>
        <v>12400</v>
      </c>
      <c r="K229" s="20">
        <f t="shared" si="77"/>
        <v>13000</v>
      </c>
      <c r="L229" s="20">
        <f t="shared" si="77"/>
        <v>13000</v>
      </c>
    </row>
    <row r="230" spans="1:12" s="192" customFormat="1" ht="17.25">
      <c r="A230" s="99" t="s">
        <v>213</v>
      </c>
      <c r="B230" s="287">
        <v>927</v>
      </c>
      <c r="C230" s="264" t="s">
        <v>36</v>
      </c>
      <c r="D230" s="253" t="s">
        <v>1</v>
      </c>
      <c r="E230" s="254" t="s">
        <v>39</v>
      </c>
      <c r="F230" s="255" t="s">
        <v>18</v>
      </c>
      <c r="G230" s="256" t="s">
        <v>12</v>
      </c>
      <c r="H230" s="257" t="s">
        <v>143</v>
      </c>
      <c r="I230" s="245"/>
      <c r="J230" s="251">
        <f>SUM(J231)</f>
        <v>12400</v>
      </c>
      <c r="K230" s="251">
        <f t="shared" si="77"/>
        <v>13000</v>
      </c>
      <c r="L230" s="251">
        <f t="shared" si="77"/>
        <v>13000</v>
      </c>
    </row>
    <row r="231" spans="1:12" s="31" customFormat="1" ht="31.5">
      <c r="A231" s="28" t="s">
        <v>264</v>
      </c>
      <c r="B231" s="149">
        <v>927</v>
      </c>
      <c r="C231" s="29" t="s">
        <v>36</v>
      </c>
      <c r="D231" s="231" t="s">
        <v>1</v>
      </c>
      <c r="E231" s="231" t="s">
        <v>39</v>
      </c>
      <c r="F231" s="232" t="s">
        <v>18</v>
      </c>
      <c r="G231" s="213" t="s">
        <v>12</v>
      </c>
      <c r="H231" s="233" t="s">
        <v>41</v>
      </c>
      <c r="I231" s="233" t="s">
        <v>66</v>
      </c>
      <c r="J231" s="30">
        <v>12400</v>
      </c>
      <c r="K231" s="30">
        <v>13000</v>
      </c>
      <c r="L231" s="30">
        <v>13000</v>
      </c>
    </row>
    <row r="232" spans="1:12" s="126" customFormat="1" ht="18.75">
      <c r="A232" s="86" t="s">
        <v>103</v>
      </c>
      <c r="B232" s="130">
        <v>927</v>
      </c>
      <c r="C232" s="241" t="s">
        <v>38</v>
      </c>
      <c r="D232" s="427"/>
      <c r="E232" s="428"/>
      <c r="F232" s="428"/>
      <c r="G232" s="428"/>
      <c r="H232" s="429"/>
      <c r="I232" s="125"/>
      <c r="J232" s="102">
        <f>SUM(J233+J239+J244)</f>
        <v>116895.9</v>
      </c>
      <c r="K232" s="102">
        <f t="shared" ref="K232:L232" si="78">SUM(K233+K239+K244)</f>
        <v>85109</v>
      </c>
      <c r="L232" s="102">
        <f t="shared" si="78"/>
        <v>89405</v>
      </c>
    </row>
    <row r="233" spans="1:12" s="91" customFormat="1" ht="37.5">
      <c r="A233" s="97" t="s">
        <v>104</v>
      </c>
      <c r="B233" s="143">
        <v>927</v>
      </c>
      <c r="C233" s="165" t="s">
        <v>38</v>
      </c>
      <c r="D233" s="166" t="s">
        <v>1</v>
      </c>
      <c r="E233" s="389"/>
      <c r="F233" s="390"/>
      <c r="G233" s="390"/>
      <c r="H233" s="391"/>
      <c r="I233" s="93"/>
      <c r="J233" s="90">
        <f>SUM(J237:J238)</f>
        <v>37280</v>
      </c>
      <c r="K233" s="90">
        <f t="shared" ref="K233:L233" si="79">SUM(K237:K238)</f>
        <v>35881</v>
      </c>
      <c r="L233" s="90">
        <f t="shared" si="79"/>
        <v>36356</v>
      </c>
    </row>
    <row r="234" spans="1:12" s="136" customFormat="1" ht="66">
      <c r="A234" s="69" t="s">
        <v>205</v>
      </c>
      <c r="B234" s="157">
        <v>927</v>
      </c>
      <c r="C234" s="167" t="s">
        <v>38</v>
      </c>
      <c r="D234" s="168" t="s">
        <v>1</v>
      </c>
      <c r="E234" s="79" t="s">
        <v>39</v>
      </c>
      <c r="F234" s="80" t="s">
        <v>136</v>
      </c>
      <c r="G234" s="214" t="s">
        <v>137</v>
      </c>
      <c r="H234" s="67" t="s">
        <v>143</v>
      </c>
      <c r="I234" s="67"/>
      <c r="J234" s="61">
        <f>SUM(J235)</f>
        <v>37280</v>
      </c>
      <c r="K234" s="61">
        <f t="shared" ref="K234:L235" si="80">SUM(K235)</f>
        <v>35881</v>
      </c>
      <c r="L234" s="61">
        <f t="shared" si="80"/>
        <v>36356</v>
      </c>
    </row>
    <row r="235" spans="1:12" s="27" customFormat="1" ht="49.5">
      <c r="A235" s="75" t="s">
        <v>214</v>
      </c>
      <c r="B235" s="23">
        <v>927</v>
      </c>
      <c r="C235" s="24" t="s">
        <v>38</v>
      </c>
      <c r="D235" s="169" t="s">
        <v>1</v>
      </c>
      <c r="E235" s="34" t="s">
        <v>39</v>
      </c>
      <c r="F235" s="81" t="s">
        <v>29</v>
      </c>
      <c r="G235" s="215" t="s">
        <v>137</v>
      </c>
      <c r="H235" s="64" t="s">
        <v>143</v>
      </c>
      <c r="I235" s="64"/>
      <c r="J235" s="20">
        <f>SUM(J236)</f>
        <v>37280</v>
      </c>
      <c r="K235" s="20">
        <f t="shared" si="80"/>
        <v>35881</v>
      </c>
      <c r="L235" s="20">
        <f t="shared" si="80"/>
        <v>36356</v>
      </c>
    </row>
    <row r="236" spans="1:12" s="192" customFormat="1" ht="34.5">
      <c r="A236" s="99" t="s">
        <v>215</v>
      </c>
      <c r="B236" s="287">
        <v>927</v>
      </c>
      <c r="C236" s="295" t="s">
        <v>38</v>
      </c>
      <c r="D236" s="296" t="s">
        <v>1</v>
      </c>
      <c r="E236" s="258" t="s">
        <v>39</v>
      </c>
      <c r="F236" s="266" t="s">
        <v>29</v>
      </c>
      <c r="G236" s="267" t="s">
        <v>5</v>
      </c>
      <c r="H236" s="263" t="s">
        <v>143</v>
      </c>
      <c r="I236" s="263"/>
      <c r="J236" s="251">
        <f>SUM(J237:J238)</f>
        <v>37280</v>
      </c>
      <c r="K236" s="251">
        <f t="shared" ref="K236:L236" si="81">SUM(K237:K238)</f>
        <v>35881</v>
      </c>
      <c r="L236" s="251">
        <f t="shared" si="81"/>
        <v>36356</v>
      </c>
    </row>
    <row r="237" spans="1:12" s="31" customFormat="1" ht="31.5">
      <c r="A237" s="28" t="s">
        <v>265</v>
      </c>
      <c r="B237" s="149">
        <v>927</v>
      </c>
      <c r="C237" s="29" t="s">
        <v>38</v>
      </c>
      <c r="D237" s="231" t="s">
        <v>1</v>
      </c>
      <c r="E237" s="231" t="s">
        <v>39</v>
      </c>
      <c r="F237" s="232" t="s">
        <v>29</v>
      </c>
      <c r="G237" s="213" t="s">
        <v>5</v>
      </c>
      <c r="H237" s="170" t="s">
        <v>132</v>
      </c>
      <c r="I237" s="233" t="s">
        <v>65</v>
      </c>
      <c r="J237" s="30">
        <v>14280</v>
      </c>
      <c r="K237" s="30">
        <v>11881</v>
      </c>
      <c r="L237" s="30">
        <v>12356</v>
      </c>
    </row>
    <row r="238" spans="1:12" s="31" customFormat="1">
      <c r="A238" s="28" t="s">
        <v>130</v>
      </c>
      <c r="B238" s="149">
        <v>927</v>
      </c>
      <c r="C238" s="29" t="s">
        <v>38</v>
      </c>
      <c r="D238" s="231" t="s">
        <v>1</v>
      </c>
      <c r="E238" s="231" t="s">
        <v>39</v>
      </c>
      <c r="F238" s="232" t="s">
        <v>29</v>
      </c>
      <c r="G238" s="213" t="s">
        <v>5</v>
      </c>
      <c r="H238" s="233" t="s">
        <v>42</v>
      </c>
      <c r="I238" s="233" t="s">
        <v>65</v>
      </c>
      <c r="J238" s="30">
        <v>23000</v>
      </c>
      <c r="K238" s="30">
        <v>24000</v>
      </c>
      <c r="L238" s="30">
        <v>24000</v>
      </c>
    </row>
    <row r="239" spans="1:12" s="91" customFormat="1" ht="18.75">
      <c r="A239" s="97" t="s">
        <v>105</v>
      </c>
      <c r="B239" s="143">
        <v>927</v>
      </c>
      <c r="C239" s="165" t="s">
        <v>38</v>
      </c>
      <c r="D239" s="166" t="s">
        <v>5</v>
      </c>
      <c r="E239" s="395"/>
      <c r="F239" s="396"/>
      <c r="G239" s="396"/>
      <c r="H239" s="397"/>
      <c r="I239" s="93"/>
      <c r="J239" s="90">
        <f>SUM(J243)</f>
        <v>78772</v>
      </c>
      <c r="K239" s="90">
        <f t="shared" ref="K239:L239" si="82">SUM(K243)</f>
        <v>48958</v>
      </c>
      <c r="L239" s="90">
        <f t="shared" si="82"/>
        <v>52779</v>
      </c>
    </row>
    <row r="240" spans="1:12" s="136" customFormat="1" ht="66">
      <c r="A240" s="69" t="s">
        <v>205</v>
      </c>
      <c r="B240" s="157">
        <v>927</v>
      </c>
      <c r="C240" s="167" t="s">
        <v>38</v>
      </c>
      <c r="D240" s="168" t="s">
        <v>5</v>
      </c>
      <c r="E240" s="79" t="s">
        <v>39</v>
      </c>
      <c r="F240" s="80" t="s">
        <v>136</v>
      </c>
      <c r="G240" s="214" t="s">
        <v>137</v>
      </c>
      <c r="H240" s="67" t="s">
        <v>143</v>
      </c>
      <c r="I240" s="67"/>
      <c r="J240" s="61">
        <f>SUM(J241)</f>
        <v>78772</v>
      </c>
      <c r="K240" s="61">
        <f t="shared" ref="K240:L242" si="83">SUM(K241)</f>
        <v>48958</v>
      </c>
      <c r="L240" s="61">
        <f t="shared" si="83"/>
        <v>52779</v>
      </c>
    </row>
    <row r="241" spans="1:12" s="27" customFormat="1" ht="49.5">
      <c r="A241" s="75" t="s">
        <v>214</v>
      </c>
      <c r="B241" s="23">
        <v>927</v>
      </c>
      <c r="C241" s="24" t="s">
        <v>38</v>
      </c>
      <c r="D241" s="169" t="s">
        <v>5</v>
      </c>
      <c r="E241" s="34" t="s">
        <v>39</v>
      </c>
      <c r="F241" s="81" t="s">
        <v>29</v>
      </c>
      <c r="G241" s="215" t="s">
        <v>137</v>
      </c>
      <c r="H241" s="64" t="s">
        <v>143</v>
      </c>
      <c r="I241" s="64"/>
      <c r="J241" s="20">
        <f>SUM(J242)</f>
        <v>78772</v>
      </c>
      <c r="K241" s="20">
        <f t="shared" si="83"/>
        <v>48958</v>
      </c>
      <c r="L241" s="20">
        <f t="shared" si="83"/>
        <v>52779</v>
      </c>
    </row>
    <row r="242" spans="1:12" s="192" customFormat="1" ht="34.5">
      <c r="A242" s="99" t="s">
        <v>216</v>
      </c>
      <c r="B242" s="287">
        <v>927</v>
      </c>
      <c r="C242" s="295" t="s">
        <v>38</v>
      </c>
      <c r="D242" s="296" t="s">
        <v>5</v>
      </c>
      <c r="E242" s="258" t="s">
        <v>39</v>
      </c>
      <c r="F242" s="266" t="s">
        <v>29</v>
      </c>
      <c r="G242" s="267" t="s">
        <v>2</v>
      </c>
      <c r="H242" s="263" t="s">
        <v>143</v>
      </c>
      <c r="I242" s="263"/>
      <c r="J242" s="251">
        <f>SUM(J243)</f>
        <v>78772</v>
      </c>
      <c r="K242" s="251">
        <f t="shared" si="83"/>
        <v>48958</v>
      </c>
      <c r="L242" s="251">
        <f t="shared" si="83"/>
        <v>52779</v>
      </c>
    </row>
    <row r="243" spans="1:12" s="31" customFormat="1" ht="31.5">
      <c r="A243" s="28" t="s">
        <v>131</v>
      </c>
      <c r="B243" s="149">
        <v>927</v>
      </c>
      <c r="C243" s="29" t="s">
        <v>38</v>
      </c>
      <c r="D243" s="231" t="s">
        <v>5</v>
      </c>
      <c r="E243" s="231" t="s">
        <v>39</v>
      </c>
      <c r="F243" s="232" t="s">
        <v>29</v>
      </c>
      <c r="G243" s="213" t="s">
        <v>2</v>
      </c>
      <c r="H243" s="233" t="s">
        <v>43</v>
      </c>
      <c r="I243" s="233" t="s">
        <v>65</v>
      </c>
      <c r="J243" s="30">
        <v>78772</v>
      </c>
      <c r="K243" s="30">
        <v>48958</v>
      </c>
      <c r="L243" s="30">
        <v>52779</v>
      </c>
    </row>
    <row r="244" spans="1:12" s="91" customFormat="1" ht="18.75">
      <c r="A244" s="97" t="s">
        <v>224</v>
      </c>
      <c r="B244" s="143">
        <v>927</v>
      </c>
      <c r="C244" s="165" t="s">
        <v>38</v>
      </c>
      <c r="D244" s="166" t="s">
        <v>2</v>
      </c>
      <c r="E244" s="395"/>
      <c r="F244" s="396"/>
      <c r="G244" s="396"/>
      <c r="H244" s="397"/>
      <c r="I244" s="93"/>
      <c r="J244" s="90">
        <f>SUM(J245+J249)</f>
        <v>843.9</v>
      </c>
      <c r="K244" s="90">
        <f t="shared" ref="K244:L244" si="84">SUM(K245+K249)</f>
        <v>270</v>
      </c>
      <c r="L244" s="90">
        <f t="shared" si="84"/>
        <v>270</v>
      </c>
    </row>
    <row r="245" spans="1:12" s="136" customFormat="1" ht="66">
      <c r="A245" s="69" t="s">
        <v>205</v>
      </c>
      <c r="B245" s="157">
        <v>927</v>
      </c>
      <c r="C245" s="167" t="s">
        <v>38</v>
      </c>
      <c r="D245" s="168" t="s">
        <v>2</v>
      </c>
      <c r="E245" s="79" t="s">
        <v>39</v>
      </c>
      <c r="F245" s="80" t="s">
        <v>136</v>
      </c>
      <c r="G245" s="214" t="s">
        <v>137</v>
      </c>
      <c r="H245" s="67" t="s">
        <v>143</v>
      </c>
      <c r="I245" s="67"/>
      <c r="J245" s="61">
        <f>SUM(J246)</f>
        <v>270</v>
      </c>
      <c r="K245" s="61">
        <f t="shared" ref="K245:L251" si="85">SUM(K246)</f>
        <v>270</v>
      </c>
      <c r="L245" s="61">
        <f t="shared" si="85"/>
        <v>270</v>
      </c>
    </row>
    <row r="246" spans="1:12" s="27" customFormat="1" ht="49.5">
      <c r="A246" s="75" t="s">
        <v>214</v>
      </c>
      <c r="B246" s="23">
        <v>927</v>
      </c>
      <c r="C246" s="24" t="s">
        <v>38</v>
      </c>
      <c r="D246" s="169" t="s">
        <v>2</v>
      </c>
      <c r="E246" s="34" t="s">
        <v>39</v>
      </c>
      <c r="F246" s="81" t="s">
        <v>29</v>
      </c>
      <c r="G246" s="215" t="s">
        <v>137</v>
      </c>
      <c r="H246" s="64" t="s">
        <v>143</v>
      </c>
      <c r="I246" s="64"/>
      <c r="J246" s="20">
        <f>SUM(J247)</f>
        <v>270</v>
      </c>
      <c r="K246" s="20">
        <f t="shared" si="85"/>
        <v>270</v>
      </c>
      <c r="L246" s="20">
        <f t="shared" si="85"/>
        <v>270</v>
      </c>
    </row>
    <row r="247" spans="1:12" s="192" customFormat="1" ht="34.5">
      <c r="A247" s="99" t="s">
        <v>226</v>
      </c>
      <c r="B247" s="287">
        <v>927</v>
      </c>
      <c r="C247" s="295" t="s">
        <v>38</v>
      </c>
      <c r="D247" s="296" t="s">
        <v>2</v>
      </c>
      <c r="E247" s="258" t="s">
        <v>39</v>
      </c>
      <c r="F247" s="266" t="s">
        <v>29</v>
      </c>
      <c r="G247" s="267" t="s">
        <v>7</v>
      </c>
      <c r="H247" s="263" t="s">
        <v>143</v>
      </c>
      <c r="I247" s="263"/>
      <c r="J247" s="251">
        <f>SUM(J248)</f>
        <v>270</v>
      </c>
      <c r="K247" s="251">
        <f t="shared" si="85"/>
        <v>270</v>
      </c>
      <c r="L247" s="251">
        <f t="shared" si="85"/>
        <v>270</v>
      </c>
    </row>
    <row r="248" spans="1:12" s="31" customFormat="1" ht="63">
      <c r="A248" s="28" t="s">
        <v>227</v>
      </c>
      <c r="B248" s="149">
        <v>927</v>
      </c>
      <c r="C248" s="29" t="s">
        <v>38</v>
      </c>
      <c r="D248" s="231" t="s">
        <v>2</v>
      </c>
      <c r="E248" s="231" t="s">
        <v>39</v>
      </c>
      <c r="F248" s="232" t="s">
        <v>29</v>
      </c>
      <c r="G248" s="213" t="s">
        <v>7</v>
      </c>
      <c r="H248" s="233" t="s">
        <v>225</v>
      </c>
      <c r="I248" s="233" t="s">
        <v>65</v>
      </c>
      <c r="J248" s="30">
        <v>270</v>
      </c>
      <c r="K248" s="30">
        <v>270</v>
      </c>
      <c r="L248" s="30">
        <v>270</v>
      </c>
    </row>
    <row r="249" spans="1:12" s="136" customFormat="1" ht="33">
      <c r="A249" s="69" t="s">
        <v>354</v>
      </c>
      <c r="B249" s="157">
        <v>927</v>
      </c>
      <c r="C249" s="167" t="s">
        <v>38</v>
      </c>
      <c r="D249" s="168" t="s">
        <v>2</v>
      </c>
      <c r="E249" s="79" t="s">
        <v>352</v>
      </c>
      <c r="F249" s="80" t="s">
        <v>136</v>
      </c>
      <c r="G249" s="214" t="s">
        <v>137</v>
      </c>
      <c r="H249" s="67" t="s">
        <v>143</v>
      </c>
      <c r="I249" s="67"/>
      <c r="J249" s="61">
        <f>SUM(J250)</f>
        <v>573.9</v>
      </c>
      <c r="K249" s="61">
        <f t="shared" si="85"/>
        <v>0</v>
      </c>
      <c r="L249" s="61">
        <f t="shared" si="85"/>
        <v>0</v>
      </c>
    </row>
    <row r="250" spans="1:12" s="27" customFormat="1" ht="33">
      <c r="A250" s="75" t="s">
        <v>355</v>
      </c>
      <c r="B250" s="23">
        <v>927</v>
      </c>
      <c r="C250" s="24" t="s">
        <v>38</v>
      </c>
      <c r="D250" s="169" t="s">
        <v>2</v>
      </c>
      <c r="E250" s="34" t="s">
        <v>352</v>
      </c>
      <c r="F250" s="81" t="s">
        <v>18</v>
      </c>
      <c r="G250" s="215" t="s">
        <v>137</v>
      </c>
      <c r="H250" s="64" t="s">
        <v>143</v>
      </c>
      <c r="I250" s="64"/>
      <c r="J250" s="20">
        <f>SUM(J251)</f>
        <v>573.9</v>
      </c>
      <c r="K250" s="20">
        <f t="shared" si="85"/>
        <v>0</v>
      </c>
      <c r="L250" s="20">
        <f t="shared" si="85"/>
        <v>0</v>
      </c>
    </row>
    <row r="251" spans="1:12" s="192" customFormat="1" ht="34.5">
      <c r="A251" s="99" t="s">
        <v>356</v>
      </c>
      <c r="B251" s="287">
        <v>927</v>
      </c>
      <c r="C251" s="295" t="s">
        <v>38</v>
      </c>
      <c r="D251" s="296" t="s">
        <v>2</v>
      </c>
      <c r="E251" s="258" t="s">
        <v>352</v>
      </c>
      <c r="F251" s="266" t="s">
        <v>18</v>
      </c>
      <c r="G251" s="267" t="s">
        <v>1</v>
      </c>
      <c r="H251" s="263" t="s">
        <v>143</v>
      </c>
      <c r="I251" s="263"/>
      <c r="J251" s="251">
        <f>SUM(J252)</f>
        <v>573.9</v>
      </c>
      <c r="K251" s="251">
        <f t="shared" si="85"/>
        <v>0</v>
      </c>
      <c r="L251" s="251">
        <f t="shared" si="85"/>
        <v>0</v>
      </c>
    </row>
    <row r="252" spans="1:12" s="31" customFormat="1" ht="31.5">
      <c r="A252" s="28" t="s">
        <v>357</v>
      </c>
      <c r="B252" s="149">
        <v>927</v>
      </c>
      <c r="C252" s="29" t="s">
        <v>38</v>
      </c>
      <c r="D252" s="364" t="s">
        <v>2</v>
      </c>
      <c r="E252" s="364" t="s">
        <v>352</v>
      </c>
      <c r="F252" s="365" t="s">
        <v>18</v>
      </c>
      <c r="G252" s="213" t="s">
        <v>1</v>
      </c>
      <c r="H252" s="366" t="s">
        <v>353</v>
      </c>
      <c r="I252" s="366" t="s">
        <v>65</v>
      </c>
      <c r="J252" s="30">
        <v>573.9</v>
      </c>
      <c r="K252" s="30"/>
      <c r="L252" s="30"/>
    </row>
    <row r="253" spans="1:12" s="172" customFormat="1" ht="20.25">
      <c r="A253" s="10" t="s">
        <v>217</v>
      </c>
      <c r="B253" s="171">
        <v>930</v>
      </c>
      <c r="C253" s="174"/>
      <c r="D253" s="175"/>
      <c r="E253" s="175"/>
      <c r="F253" s="175"/>
      <c r="G253" s="224"/>
      <c r="H253" s="176"/>
      <c r="I253" s="171"/>
      <c r="J253" s="145">
        <f t="shared" ref="J253:L258" si="86">SUM(J254)</f>
        <v>6585</v>
      </c>
      <c r="K253" s="145">
        <f t="shared" si="86"/>
        <v>6585</v>
      </c>
      <c r="L253" s="145">
        <f t="shared" si="86"/>
        <v>6585</v>
      </c>
    </row>
    <row r="254" spans="1:12" s="172" customFormat="1" ht="20.25">
      <c r="A254" s="86" t="s">
        <v>77</v>
      </c>
      <c r="B254" s="86">
        <v>930</v>
      </c>
      <c r="C254" s="173" t="s">
        <v>7</v>
      </c>
      <c r="D254" s="10"/>
      <c r="E254" s="10"/>
      <c r="F254" s="10"/>
      <c r="G254" s="225"/>
      <c r="H254" s="10"/>
      <c r="I254" s="171"/>
      <c r="J254" s="180">
        <f>SUM(J255)</f>
        <v>6585</v>
      </c>
      <c r="K254" s="180">
        <f t="shared" si="86"/>
        <v>6585</v>
      </c>
      <c r="L254" s="180">
        <f t="shared" si="86"/>
        <v>6585</v>
      </c>
    </row>
    <row r="255" spans="1:12" s="128" customFormat="1" ht="18.75">
      <c r="A255" s="97" t="s">
        <v>78</v>
      </c>
      <c r="B255" s="35">
        <v>930</v>
      </c>
      <c r="C255" s="92" t="s">
        <v>7</v>
      </c>
      <c r="D255" s="92" t="s">
        <v>12</v>
      </c>
      <c r="E255" s="430"/>
      <c r="F255" s="431"/>
      <c r="G255" s="431"/>
      <c r="H255" s="432"/>
      <c r="I255" s="93"/>
      <c r="J255" s="90">
        <f>SUM(J256)</f>
        <v>6585</v>
      </c>
      <c r="K255" s="90">
        <f t="shared" si="86"/>
        <v>6585</v>
      </c>
      <c r="L255" s="90">
        <f t="shared" si="86"/>
        <v>6585</v>
      </c>
    </row>
    <row r="256" spans="1:12" s="132" customFormat="1" ht="49.5">
      <c r="A256" s="69" t="s">
        <v>159</v>
      </c>
      <c r="B256" s="154">
        <v>930</v>
      </c>
      <c r="C256" s="56" t="s">
        <v>7</v>
      </c>
      <c r="D256" s="56" t="s">
        <v>12</v>
      </c>
      <c r="E256" s="71" t="s">
        <v>16</v>
      </c>
      <c r="F256" s="72" t="s">
        <v>136</v>
      </c>
      <c r="G256" s="211" t="s">
        <v>137</v>
      </c>
      <c r="H256" s="73" t="s">
        <v>143</v>
      </c>
      <c r="I256" s="70"/>
      <c r="J256" s="61">
        <f t="shared" si="86"/>
        <v>6585</v>
      </c>
      <c r="K256" s="61">
        <f t="shared" si="86"/>
        <v>6585</v>
      </c>
      <c r="L256" s="61">
        <f t="shared" si="86"/>
        <v>6585</v>
      </c>
    </row>
    <row r="257" spans="1:12" s="133" customFormat="1" ht="33">
      <c r="A257" s="75" t="s">
        <v>218</v>
      </c>
      <c r="B257" s="155">
        <v>930</v>
      </c>
      <c r="C257" s="15" t="s">
        <v>7</v>
      </c>
      <c r="D257" s="15" t="s">
        <v>12</v>
      </c>
      <c r="E257" s="76" t="s">
        <v>16</v>
      </c>
      <c r="F257" s="77" t="s">
        <v>18</v>
      </c>
      <c r="G257" s="212" t="s">
        <v>137</v>
      </c>
      <c r="H257" s="78" t="s">
        <v>143</v>
      </c>
      <c r="I257" s="16"/>
      <c r="J257" s="20">
        <f t="shared" si="86"/>
        <v>6585</v>
      </c>
      <c r="K257" s="20">
        <f t="shared" si="86"/>
        <v>6585</v>
      </c>
      <c r="L257" s="20">
        <f t="shared" si="86"/>
        <v>6585</v>
      </c>
    </row>
    <row r="258" spans="1:12" s="196" customFormat="1" ht="17.25">
      <c r="A258" s="99" t="s">
        <v>299</v>
      </c>
      <c r="B258" s="252">
        <v>930</v>
      </c>
      <c r="C258" s="253" t="s">
        <v>7</v>
      </c>
      <c r="D258" s="253" t="s">
        <v>12</v>
      </c>
      <c r="E258" s="246" t="s">
        <v>16</v>
      </c>
      <c r="F258" s="247" t="s">
        <v>18</v>
      </c>
      <c r="G258" s="248" t="s">
        <v>1</v>
      </c>
      <c r="H258" s="249" t="s">
        <v>143</v>
      </c>
      <c r="I258" s="245"/>
      <c r="J258" s="251">
        <f t="shared" si="86"/>
        <v>6585</v>
      </c>
      <c r="K258" s="251">
        <f t="shared" si="86"/>
        <v>6585</v>
      </c>
      <c r="L258" s="251">
        <f t="shared" si="86"/>
        <v>6585</v>
      </c>
    </row>
    <row r="259" spans="1:12" s="31" customFormat="1" ht="47.25">
      <c r="A259" s="28" t="s">
        <v>121</v>
      </c>
      <c r="B259" s="149">
        <v>930</v>
      </c>
      <c r="C259" s="29" t="s">
        <v>7</v>
      </c>
      <c r="D259" s="231" t="s">
        <v>12</v>
      </c>
      <c r="E259" s="231" t="s">
        <v>16</v>
      </c>
      <c r="F259" s="232" t="s">
        <v>18</v>
      </c>
      <c r="G259" s="213" t="s">
        <v>1</v>
      </c>
      <c r="H259" s="233" t="s">
        <v>28</v>
      </c>
      <c r="I259" s="233" t="s">
        <v>64</v>
      </c>
      <c r="J259" s="30">
        <v>6585</v>
      </c>
      <c r="K259" s="30">
        <v>6585</v>
      </c>
      <c r="L259" s="30">
        <v>6585</v>
      </c>
    </row>
    <row r="260" spans="1:12" s="146" customFormat="1" ht="21">
      <c r="A260" s="33" t="s">
        <v>219</v>
      </c>
      <c r="B260" s="33">
        <v>937</v>
      </c>
      <c r="C260" s="379"/>
      <c r="D260" s="380"/>
      <c r="E260" s="381"/>
      <c r="F260" s="381"/>
      <c r="G260" s="381"/>
      <c r="H260" s="382"/>
      <c r="I260" s="9"/>
      <c r="J260" s="145">
        <f t="shared" ref="J260:L265" si="87">SUM(J261)</f>
        <v>50</v>
      </c>
      <c r="K260" s="145">
        <f t="shared" si="87"/>
        <v>50</v>
      </c>
      <c r="L260" s="145">
        <f t="shared" si="87"/>
        <v>50</v>
      </c>
    </row>
    <row r="261" spans="1:12" s="31" customFormat="1" ht="18.75">
      <c r="A261" s="86" t="s">
        <v>77</v>
      </c>
      <c r="B261" s="86">
        <v>937</v>
      </c>
      <c r="C261" s="173" t="s">
        <v>7</v>
      </c>
      <c r="D261" s="402"/>
      <c r="E261" s="403"/>
      <c r="F261" s="403"/>
      <c r="G261" s="403"/>
      <c r="H261" s="404"/>
      <c r="I261" s="29"/>
      <c r="J261" s="124">
        <f t="shared" si="87"/>
        <v>50</v>
      </c>
      <c r="K261" s="124">
        <f t="shared" si="87"/>
        <v>50</v>
      </c>
      <c r="L261" s="124">
        <f t="shared" si="87"/>
        <v>50</v>
      </c>
    </row>
    <row r="262" spans="1:12" s="31" customFormat="1" ht="18.75">
      <c r="A262" s="97" t="s">
        <v>80</v>
      </c>
      <c r="B262" s="35">
        <v>937</v>
      </c>
      <c r="C262" s="92" t="s">
        <v>7</v>
      </c>
      <c r="D262" s="92" t="s">
        <v>35</v>
      </c>
      <c r="E262" s="399"/>
      <c r="F262" s="400"/>
      <c r="G262" s="400"/>
      <c r="H262" s="401"/>
      <c r="I262" s="29"/>
      <c r="J262" s="90">
        <f t="shared" si="87"/>
        <v>50</v>
      </c>
      <c r="K262" s="90">
        <f t="shared" si="87"/>
        <v>50</v>
      </c>
      <c r="L262" s="90">
        <f t="shared" si="87"/>
        <v>50</v>
      </c>
    </row>
    <row r="263" spans="1:12" s="136" customFormat="1" ht="33">
      <c r="A263" s="69" t="s">
        <v>186</v>
      </c>
      <c r="B263" s="147">
        <v>937</v>
      </c>
      <c r="C263" s="70" t="s">
        <v>7</v>
      </c>
      <c r="D263" s="79" t="s">
        <v>35</v>
      </c>
      <c r="E263" s="79" t="s">
        <v>38</v>
      </c>
      <c r="F263" s="80" t="s">
        <v>136</v>
      </c>
      <c r="G263" s="214" t="s">
        <v>137</v>
      </c>
      <c r="H263" s="67" t="s">
        <v>143</v>
      </c>
      <c r="I263" s="67"/>
      <c r="J263" s="61">
        <f t="shared" si="87"/>
        <v>50</v>
      </c>
      <c r="K263" s="61">
        <f t="shared" si="87"/>
        <v>50</v>
      </c>
      <c r="L263" s="61">
        <f t="shared" si="87"/>
        <v>50</v>
      </c>
    </row>
    <row r="264" spans="1:12" s="27" customFormat="1" ht="17.25">
      <c r="A264" s="75" t="s">
        <v>187</v>
      </c>
      <c r="B264" s="148">
        <v>937</v>
      </c>
      <c r="C264" s="16" t="s">
        <v>7</v>
      </c>
      <c r="D264" s="34" t="s">
        <v>35</v>
      </c>
      <c r="E264" s="34" t="s">
        <v>38</v>
      </c>
      <c r="F264" s="81" t="s">
        <v>18</v>
      </c>
      <c r="G264" s="215" t="s">
        <v>137</v>
      </c>
      <c r="H264" s="64" t="s">
        <v>143</v>
      </c>
      <c r="I264" s="64"/>
      <c r="J264" s="20">
        <f t="shared" si="87"/>
        <v>50</v>
      </c>
      <c r="K264" s="20">
        <f t="shared" si="87"/>
        <v>50</v>
      </c>
      <c r="L264" s="20">
        <f t="shared" si="87"/>
        <v>50</v>
      </c>
    </row>
    <row r="265" spans="1:12" s="192" customFormat="1" ht="34.5">
      <c r="A265" s="99" t="s">
        <v>188</v>
      </c>
      <c r="B265" s="244">
        <v>937</v>
      </c>
      <c r="C265" s="245" t="s">
        <v>7</v>
      </c>
      <c r="D265" s="258" t="s">
        <v>35</v>
      </c>
      <c r="E265" s="258" t="s">
        <v>38</v>
      </c>
      <c r="F265" s="266" t="s">
        <v>18</v>
      </c>
      <c r="G265" s="267" t="s">
        <v>1</v>
      </c>
      <c r="H265" s="263" t="s">
        <v>143</v>
      </c>
      <c r="I265" s="263"/>
      <c r="J265" s="251">
        <f t="shared" si="87"/>
        <v>50</v>
      </c>
      <c r="K265" s="251">
        <f t="shared" si="87"/>
        <v>50</v>
      </c>
      <c r="L265" s="251">
        <f t="shared" si="87"/>
        <v>50</v>
      </c>
    </row>
    <row r="266" spans="1:12" s="31" customFormat="1" ht="47.25">
      <c r="A266" s="28" t="s">
        <v>121</v>
      </c>
      <c r="B266" s="149">
        <v>937</v>
      </c>
      <c r="C266" s="29" t="s">
        <v>7</v>
      </c>
      <c r="D266" s="231" t="s">
        <v>35</v>
      </c>
      <c r="E266" s="231" t="s">
        <v>38</v>
      </c>
      <c r="F266" s="232" t="s">
        <v>18</v>
      </c>
      <c r="G266" s="213" t="s">
        <v>1</v>
      </c>
      <c r="H266" s="233" t="s">
        <v>6</v>
      </c>
      <c r="I266" s="233" t="s">
        <v>64</v>
      </c>
      <c r="J266" s="30">
        <v>50</v>
      </c>
      <c r="K266" s="30">
        <v>50</v>
      </c>
      <c r="L266" s="30">
        <v>50</v>
      </c>
    </row>
    <row r="267" spans="1:12" s="146" customFormat="1" ht="40.5">
      <c r="A267" s="33" t="s">
        <v>220</v>
      </c>
      <c r="B267" s="68">
        <v>938</v>
      </c>
      <c r="C267" s="379"/>
      <c r="D267" s="380"/>
      <c r="E267" s="380"/>
      <c r="F267" s="380"/>
      <c r="G267" s="380"/>
      <c r="H267" s="398"/>
      <c r="I267" s="9"/>
      <c r="J267" s="145">
        <f t="shared" ref="J267:L272" si="88">SUM(J268)</f>
        <v>216</v>
      </c>
      <c r="K267" s="145">
        <f t="shared" si="88"/>
        <v>216</v>
      </c>
      <c r="L267" s="145">
        <f t="shared" si="88"/>
        <v>216</v>
      </c>
    </row>
    <row r="268" spans="1:12" s="146" customFormat="1" ht="21">
      <c r="A268" s="86" t="s">
        <v>92</v>
      </c>
      <c r="B268" s="130">
        <v>938</v>
      </c>
      <c r="C268" s="229">
        <v>10</v>
      </c>
      <c r="D268" s="379"/>
      <c r="E268" s="380"/>
      <c r="F268" s="380"/>
      <c r="G268" s="380"/>
      <c r="H268" s="398"/>
      <c r="I268" s="9"/>
      <c r="J268" s="102">
        <f t="shared" si="88"/>
        <v>216</v>
      </c>
      <c r="K268" s="102">
        <f t="shared" si="88"/>
        <v>216</v>
      </c>
      <c r="L268" s="102">
        <f t="shared" si="88"/>
        <v>216</v>
      </c>
    </row>
    <row r="269" spans="1:12" s="91" customFormat="1" ht="18.75">
      <c r="A269" s="97" t="s">
        <v>96</v>
      </c>
      <c r="B269" s="143">
        <v>938</v>
      </c>
      <c r="C269" s="143">
        <v>10</v>
      </c>
      <c r="D269" s="92" t="s">
        <v>3</v>
      </c>
      <c r="E269" s="376"/>
      <c r="F269" s="377"/>
      <c r="G269" s="377"/>
      <c r="H269" s="378"/>
      <c r="I269" s="93"/>
      <c r="J269" s="90">
        <f t="shared" si="88"/>
        <v>216</v>
      </c>
      <c r="K269" s="90">
        <f t="shared" si="88"/>
        <v>216</v>
      </c>
      <c r="L269" s="90">
        <f t="shared" si="88"/>
        <v>216</v>
      </c>
    </row>
    <row r="270" spans="1:12" s="164" customFormat="1" ht="33">
      <c r="A270" s="69" t="s">
        <v>189</v>
      </c>
      <c r="B270" s="178">
        <v>938</v>
      </c>
      <c r="C270" s="67" t="s">
        <v>30</v>
      </c>
      <c r="D270" s="79" t="s">
        <v>3</v>
      </c>
      <c r="E270" s="79" t="s">
        <v>2</v>
      </c>
      <c r="F270" s="80" t="s">
        <v>136</v>
      </c>
      <c r="G270" s="214" t="s">
        <v>137</v>
      </c>
      <c r="H270" s="67" t="s">
        <v>143</v>
      </c>
      <c r="I270" s="67"/>
      <c r="J270" s="61">
        <f t="shared" si="88"/>
        <v>216</v>
      </c>
      <c r="K270" s="61">
        <f t="shared" si="88"/>
        <v>216</v>
      </c>
      <c r="L270" s="61">
        <f t="shared" si="88"/>
        <v>216</v>
      </c>
    </row>
    <row r="271" spans="1:12" s="25" customFormat="1" ht="17.25">
      <c r="A271" s="75" t="s">
        <v>190</v>
      </c>
      <c r="B271" s="151">
        <v>938</v>
      </c>
      <c r="C271" s="64" t="s">
        <v>30</v>
      </c>
      <c r="D271" s="34" t="s">
        <v>3</v>
      </c>
      <c r="E271" s="34" t="s">
        <v>2</v>
      </c>
      <c r="F271" s="81" t="s">
        <v>18</v>
      </c>
      <c r="G271" s="215" t="s">
        <v>137</v>
      </c>
      <c r="H271" s="64" t="s">
        <v>143</v>
      </c>
      <c r="I271" s="64"/>
      <c r="J271" s="20">
        <f t="shared" si="88"/>
        <v>216</v>
      </c>
      <c r="K271" s="20">
        <f t="shared" si="88"/>
        <v>216</v>
      </c>
      <c r="L271" s="20">
        <f t="shared" si="88"/>
        <v>216</v>
      </c>
    </row>
    <row r="272" spans="1:12" s="192" customFormat="1" ht="17.25">
      <c r="A272" s="99" t="s">
        <v>221</v>
      </c>
      <c r="B272" s="287">
        <v>938</v>
      </c>
      <c r="C272" s="287">
        <v>10</v>
      </c>
      <c r="D272" s="265" t="s">
        <v>3</v>
      </c>
      <c r="E272" s="283" t="s">
        <v>2</v>
      </c>
      <c r="F272" s="284" t="s">
        <v>18</v>
      </c>
      <c r="G272" s="285" t="s">
        <v>12</v>
      </c>
      <c r="H272" s="286" t="s">
        <v>143</v>
      </c>
      <c r="I272" s="263"/>
      <c r="J272" s="251">
        <f t="shared" si="88"/>
        <v>216</v>
      </c>
      <c r="K272" s="251">
        <f t="shared" si="88"/>
        <v>216</v>
      </c>
      <c r="L272" s="251">
        <f t="shared" si="88"/>
        <v>216</v>
      </c>
    </row>
    <row r="273" spans="1:12" s="31" customFormat="1" ht="31.5">
      <c r="A273" s="28" t="s">
        <v>128</v>
      </c>
      <c r="B273" s="149">
        <v>938</v>
      </c>
      <c r="C273" s="29" t="s">
        <v>30</v>
      </c>
      <c r="D273" s="231" t="s">
        <v>3</v>
      </c>
      <c r="E273" s="120" t="s">
        <v>2</v>
      </c>
      <c r="F273" s="121" t="s">
        <v>18</v>
      </c>
      <c r="G273" s="219" t="s">
        <v>12</v>
      </c>
      <c r="H273" s="122" t="s">
        <v>23</v>
      </c>
      <c r="I273" s="233" t="s">
        <v>64</v>
      </c>
      <c r="J273" s="30">
        <v>216</v>
      </c>
      <c r="K273" s="30">
        <v>216</v>
      </c>
      <c r="L273" s="30">
        <v>216</v>
      </c>
    </row>
    <row r="274" spans="1:12" s="146" customFormat="1" ht="21">
      <c r="A274" s="33" t="s">
        <v>222</v>
      </c>
      <c r="B274" s="68">
        <v>939</v>
      </c>
      <c r="C274" s="379"/>
      <c r="D274" s="380"/>
      <c r="E274" s="381"/>
      <c r="F274" s="381"/>
      <c r="G274" s="381"/>
      <c r="H274" s="382"/>
      <c r="I274" s="9"/>
      <c r="J274" s="145">
        <f t="shared" ref="J274:L285" si="89">SUM(J275)</f>
        <v>13194.2</v>
      </c>
      <c r="K274" s="145">
        <f t="shared" si="89"/>
        <v>13194.2</v>
      </c>
      <c r="L274" s="145">
        <f t="shared" si="89"/>
        <v>13194.2</v>
      </c>
    </row>
    <row r="275" spans="1:12" s="177" customFormat="1" ht="18.75">
      <c r="A275" s="86" t="s">
        <v>97</v>
      </c>
      <c r="B275" s="130">
        <v>939</v>
      </c>
      <c r="C275" s="229">
        <v>11</v>
      </c>
      <c r="D275" s="383"/>
      <c r="E275" s="384"/>
      <c r="F275" s="384"/>
      <c r="G275" s="384"/>
      <c r="H275" s="385"/>
      <c r="I275" s="179"/>
      <c r="J275" s="102">
        <f t="shared" si="89"/>
        <v>13194.2</v>
      </c>
      <c r="K275" s="102">
        <f t="shared" si="89"/>
        <v>13194.2</v>
      </c>
      <c r="L275" s="102">
        <f t="shared" si="89"/>
        <v>13194.2</v>
      </c>
    </row>
    <row r="276" spans="1:12" s="177" customFormat="1" ht="18.75">
      <c r="A276" s="97" t="s">
        <v>99</v>
      </c>
      <c r="B276" s="143">
        <v>939</v>
      </c>
      <c r="C276" s="96" t="s">
        <v>32</v>
      </c>
      <c r="D276" s="92" t="s">
        <v>5</v>
      </c>
      <c r="E276" s="424"/>
      <c r="F276" s="425"/>
      <c r="G276" s="425"/>
      <c r="H276" s="426"/>
      <c r="I276" s="179"/>
      <c r="J276" s="90">
        <f t="shared" si="89"/>
        <v>13194.2</v>
      </c>
      <c r="K276" s="90">
        <f t="shared" si="89"/>
        <v>13194.2</v>
      </c>
      <c r="L276" s="90">
        <f t="shared" si="89"/>
        <v>13194.2</v>
      </c>
    </row>
    <row r="277" spans="1:12" s="136" customFormat="1" ht="33">
      <c r="A277" s="69" t="s">
        <v>200</v>
      </c>
      <c r="B277" s="178">
        <v>939</v>
      </c>
      <c r="C277" s="67" t="s">
        <v>32</v>
      </c>
      <c r="D277" s="79" t="s">
        <v>5</v>
      </c>
      <c r="E277" s="71" t="s">
        <v>36</v>
      </c>
      <c r="F277" s="72" t="s">
        <v>136</v>
      </c>
      <c r="G277" s="211" t="s">
        <v>137</v>
      </c>
      <c r="H277" s="73" t="s">
        <v>143</v>
      </c>
      <c r="I277" s="67"/>
      <c r="J277" s="61">
        <f t="shared" si="89"/>
        <v>13194.2</v>
      </c>
      <c r="K277" s="61">
        <f t="shared" si="89"/>
        <v>13194.2</v>
      </c>
      <c r="L277" s="61">
        <f t="shared" si="89"/>
        <v>13194.2</v>
      </c>
    </row>
    <row r="278" spans="1:12" s="27" customFormat="1" ht="17.25">
      <c r="A278" s="144" t="s">
        <v>201</v>
      </c>
      <c r="B278" s="151">
        <v>939</v>
      </c>
      <c r="C278" s="64" t="s">
        <v>32</v>
      </c>
      <c r="D278" s="34" t="s">
        <v>5</v>
      </c>
      <c r="E278" s="76" t="s">
        <v>36</v>
      </c>
      <c r="F278" s="77" t="s">
        <v>18</v>
      </c>
      <c r="G278" s="212" t="s">
        <v>137</v>
      </c>
      <c r="H278" s="78" t="s">
        <v>143</v>
      </c>
      <c r="I278" s="64"/>
      <c r="J278" s="20">
        <f t="shared" si="89"/>
        <v>13194.2</v>
      </c>
      <c r="K278" s="20">
        <f t="shared" si="89"/>
        <v>13194.2</v>
      </c>
      <c r="L278" s="20">
        <f t="shared" si="89"/>
        <v>13194.2</v>
      </c>
    </row>
    <row r="279" spans="1:12" s="192" customFormat="1" ht="17.25">
      <c r="A279" s="99" t="s">
        <v>202</v>
      </c>
      <c r="B279" s="287">
        <v>939</v>
      </c>
      <c r="C279" s="264" t="s">
        <v>32</v>
      </c>
      <c r="D279" s="265" t="s">
        <v>5</v>
      </c>
      <c r="E279" s="258" t="s">
        <v>36</v>
      </c>
      <c r="F279" s="266" t="s">
        <v>18</v>
      </c>
      <c r="G279" s="267" t="s">
        <v>1</v>
      </c>
      <c r="H279" s="263" t="s">
        <v>143</v>
      </c>
      <c r="I279" s="263"/>
      <c r="J279" s="251">
        <f t="shared" si="89"/>
        <v>13194.2</v>
      </c>
      <c r="K279" s="251">
        <f t="shared" si="89"/>
        <v>13194.2</v>
      </c>
      <c r="L279" s="251">
        <f t="shared" si="89"/>
        <v>13194.2</v>
      </c>
    </row>
    <row r="280" spans="1:12" s="31" customFormat="1" ht="47.25">
      <c r="A280" s="28" t="s">
        <v>121</v>
      </c>
      <c r="B280" s="149">
        <v>939</v>
      </c>
      <c r="C280" s="29" t="s">
        <v>32</v>
      </c>
      <c r="D280" s="231" t="s">
        <v>5</v>
      </c>
      <c r="E280" s="231" t="s">
        <v>36</v>
      </c>
      <c r="F280" s="232" t="s">
        <v>18</v>
      </c>
      <c r="G280" s="213" t="s">
        <v>1</v>
      </c>
      <c r="H280" s="233" t="s">
        <v>28</v>
      </c>
      <c r="I280" s="233" t="s">
        <v>64</v>
      </c>
      <c r="J280" s="30">
        <v>13194.2</v>
      </c>
      <c r="K280" s="30">
        <v>13194.2</v>
      </c>
      <c r="L280" s="30">
        <v>13194.2</v>
      </c>
    </row>
    <row r="281" spans="1:12" ht="20.25">
      <c r="A281" s="33" t="s">
        <v>228</v>
      </c>
      <c r="B281" s="68">
        <v>940</v>
      </c>
      <c r="C281" s="379"/>
      <c r="D281" s="380"/>
      <c r="E281" s="381"/>
      <c r="F281" s="381"/>
      <c r="G281" s="381"/>
      <c r="H281" s="382"/>
      <c r="I281" s="9"/>
      <c r="J281" s="145">
        <f t="shared" si="89"/>
        <v>36387</v>
      </c>
      <c r="K281" s="145">
        <f t="shared" si="89"/>
        <v>36532</v>
      </c>
      <c r="L281" s="145">
        <f t="shared" si="89"/>
        <v>36683</v>
      </c>
    </row>
    <row r="282" spans="1:12" ht="18.75">
      <c r="A282" s="86" t="s">
        <v>83</v>
      </c>
      <c r="B282" s="130">
        <v>940</v>
      </c>
      <c r="C282" s="229" t="s">
        <v>15</v>
      </c>
      <c r="D282" s="383"/>
      <c r="E282" s="384"/>
      <c r="F282" s="384"/>
      <c r="G282" s="384"/>
      <c r="H282" s="385"/>
      <c r="I282" s="179"/>
      <c r="J282" s="102">
        <f>SUM(J283+J291)</f>
        <v>36387</v>
      </c>
      <c r="K282" s="102">
        <f t="shared" ref="K282:L282" si="90">SUM(K283+K291)</f>
        <v>36532</v>
      </c>
      <c r="L282" s="102">
        <f t="shared" si="90"/>
        <v>36683</v>
      </c>
    </row>
    <row r="283" spans="1:12" ht="18.75">
      <c r="A283" s="97" t="s">
        <v>85</v>
      </c>
      <c r="B283" s="143">
        <v>940</v>
      </c>
      <c r="C283" s="92" t="s">
        <v>15</v>
      </c>
      <c r="D283" s="92" t="s">
        <v>5</v>
      </c>
      <c r="E283" s="376"/>
      <c r="F283" s="377"/>
      <c r="G283" s="377"/>
      <c r="H283" s="378"/>
      <c r="I283" s="93"/>
      <c r="J283" s="90">
        <f t="shared" si="89"/>
        <v>36387</v>
      </c>
      <c r="K283" s="90">
        <f t="shared" si="89"/>
        <v>36532</v>
      </c>
      <c r="L283" s="90">
        <f t="shared" si="89"/>
        <v>36683</v>
      </c>
    </row>
    <row r="284" spans="1:12" ht="16.5">
      <c r="A284" s="69" t="s">
        <v>162</v>
      </c>
      <c r="B284" s="178">
        <v>940</v>
      </c>
      <c r="C284" s="56" t="s">
        <v>15</v>
      </c>
      <c r="D284" s="66" t="s">
        <v>5</v>
      </c>
      <c r="E284" s="71" t="s">
        <v>5</v>
      </c>
      <c r="F284" s="72" t="s">
        <v>136</v>
      </c>
      <c r="G284" s="211" t="s">
        <v>137</v>
      </c>
      <c r="H284" s="73" t="s">
        <v>143</v>
      </c>
      <c r="I284" s="67"/>
      <c r="J284" s="61">
        <f t="shared" si="89"/>
        <v>36387</v>
      </c>
      <c r="K284" s="61">
        <f t="shared" si="89"/>
        <v>36532</v>
      </c>
      <c r="L284" s="61">
        <f t="shared" si="89"/>
        <v>36683</v>
      </c>
    </row>
    <row r="285" spans="1:12" ht="16.5">
      <c r="A285" s="75" t="s">
        <v>165</v>
      </c>
      <c r="B285" s="151">
        <v>940</v>
      </c>
      <c r="C285" s="15" t="s">
        <v>15</v>
      </c>
      <c r="D285" s="63" t="s">
        <v>5</v>
      </c>
      <c r="E285" s="76" t="s">
        <v>5</v>
      </c>
      <c r="F285" s="77" t="s">
        <v>29</v>
      </c>
      <c r="G285" s="212" t="s">
        <v>137</v>
      </c>
      <c r="H285" s="78" t="s">
        <v>143</v>
      </c>
      <c r="I285" s="64"/>
      <c r="J285" s="20">
        <f t="shared" si="89"/>
        <v>36387</v>
      </c>
      <c r="K285" s="20">
        <f t="shared" si="89"/>
        <v>36532</v>
      </c>
      <c r="L285" s="20">
        <f t="shared" si="89"/>
        <v>36683</v>
      </c>
    </row>
    <row r="286" spans="1:12" s="201" customFormat="1" ht="34.5">
      <c r="A286" s="99" t="s">
        <v>166</v>
      </c>
      <c r="B286" s="287">
        <v>940</v>
      </c>
      <c r="C286" s="253" t="s">
        <v>15</v>
      </c>
      <c r="D286" s="265" t="s">
        <v>5</v>
      </c>
      <c r="E286" s="283" t="s">
        <v>5</v>
      </c>
      <c r="F286" s="284" t="s">
        <v>29</v>
      </c>
      <c r="G286" s="285" t="s">
        <v>2</v>
      </c>
      <c r="H286" s="286" t="s">
        <v>143</v>
      </c>
      <c r="I286" s="263"/>
      <c r="J286" s="251">
        <f>SUM(J287:J290)</f>
        <v>36387</v>
      </c>
      <c r="K286" s="251">
        <f t="shared" ref="K286:L286" si="91">SUM(K287:K290)</f>
        <v>36532</v>
      </c>
      <c r="L286" s="251">
        <f t="shared" si="91"/>
        <v>36683</v>
      </c>
    </row>
    <row r="287" spans="1:12" ht="47.25">
      <c r="A287" s="28" t="s">
        <v>266</v>
      </c>
      <c r="B287" s="149">
        <v>940</v>
      </c>
      <c r="C287" s="29" t="s">
        <v>15</v>
      </c>
      <c r="D287" s="231" t="s">
        <v>5</v>
      </c>
      <c r="E287" s="120" t="s">
        <v>5</v>
      </c>
      <c r="F287" s="121">
        <v>2</v>
      </c>
      <c r="G287" s="219" t="s">
        <v>2</v>
      </c>
      <c r="H287" s="122" t="s">
        <v>6</v>
      </c>
      <c r="I287" s="233" t="s">
        <v>64</v>
      </c>
      <c r="J287" s="30">
        <v>4910</v>
      </c>
      <c r="K287" s="30">
        <v>5055</v>
      </c>
      <c r="L287" s="30">
        <v>5206</v>
      </c>
    </row>
    <row r="288" spans="1:12" ht="47.25">
      <c r="A288" s="28" t="s">
        <v>229</v>
      </c>
      <c r="B288" s="149">
        <v>940</v>
      </c>
      <c r="C288" s="29" t="s">
        <v>15</v>
      </c>
      <c r="D288" s="231" t="s">
        <v>5</v>
      </c>
      <c r="E288" s="120" t="s">
        <v>5</v>
      </c>
      <c r="F288" s="121">
        <v>2</v>
      </c>
      <c r="G288" s="219" t="s">
        <v>2</v>
      </c>
      <c r="H288" s="122">
        <v>78120</v>
      </c>
      <c r="I288" s="233" t="s">
        <v>64</v>
      </c>
      <c r="J288" s="30">
        <v>30359</v>
      </c>
      <c r="K288" s="30">
        <v>30359</v>
      </c>
      <c r="L288" s="30">
        <v>30359</v>
      </c>
    </row>
    <row r="289" spans="1:12" s="1" customFormat="1" ht="47.25">
      <c r="A289" s="28" t="s">
        <v>310</v>
      </c>
      <c r="B289" s="149">
        <v>940</v>
      </c>
      <c r="C289" s="29" t="s">
        <v>15</v>
      </c>
      <c r="D289" s="322" t="s">
        <v>5</v>
      </c>
      <c r="E289" s="120" t="s">
        <v>5</v>
      </c>
      <c r="F289" s="121">
        <v>2</v>
      </c>
      <c r="G289" s="219" t="s">
        <v>2</v>
      </c>
      <c r="H289" s="122" t="s">
        <v>301</v>
      </c>
      <c r="I289" s="323" t="s">
        <v>64</v>
      </c>
      <c r="J289" s="30">
        <v>559</v>
      </c>
      <c r="K289" s="30">
        <v>559</v>
      </c>
      <c r="L289" s="30">
        <v>559</v>
      </c>
    </row>
    <row r="290" spans="1:12" s="1" customFormat="1" ht="47.25">
      <c r="A290" s="28" t="s">
        <v>316</v>
      </c>
      <c r="B290" s="149">
        <v>940</v>
      </c>
      <c r="C290" s="29" t="s">
        <v>15</v>
      </c>
      <c r="D290" s="328" t="s">
        <v>5</v>
      </c>
      <c r="E290" s="120" t="s">
        <v>5</v>
      </c>
      <c r="F290" s="121">
        <v>2</v>
      </c>
      <c r="G290" s="219" t="s">
        <v>2</v>
      </c>
      <c r="H290" s="122" t="s">
        <v>315</v>
      </c>
      <c r="I290" s="330" t="s">
        <v>64</v>
      </c>
      <c r="J290" s="30">
        <v>559</v>
      </c>
      <c r="K290" s="30">
        <v>559</v>
      </c>
      <c r="L290" s="30">
        <v>559</v>
      </c>
    </row>
    <row r="291" spans="1:12" s="1" customFormat="1" ht="18.75">
      <c r="A291" s="97" t="s">
        <v>86</v>
      </c>
      <c r="B291" s="143">
        <v>940</v>
      </c>
      <c r="C291" s="92" t="s">
        <v>15</v>
      </c>
      <c r="D291" s="92" t="s">
        <v>15</v>
      </c>
      <c r="E291" s="376"/>
      <c r="F291" s="377"/>
      <c r="G291" s="377"/>
      <c r="H291" s="378"/>
      <c r="I291" s="93"/>
      <c r="J291" s="90">
        <f t="shared" ref="J291:L293" si="92">SUM(J292)</f>
        <v>0</v>
      </c>
      <c r="K291" s="90">
        <f t="shared" si="92"/>
        <v>0</v>
      </c>
      <c r="L291" s="90">
        <f t="shared" si="92"/>
        <v>0</v>
      </c>
    </row>
    <row r="292" spans="1:12" s="1" customFormat="1" ht="16.5">
      <c r="A292" s="69" t="s">
        <v>162</v>
      </c>
      <c r="B292" s="178">
        <v>940</v>
      </c>
      <c r="C292" s="56" t="s">
        <v>15</v>
      </c>
      <c r="D292" s="66" t="s">
        <v>15</v>
      </c>
      <c r="E292" s="71" t="s">
        <v>5</v>
      </c>
      <c r="F292" s="72" t="s">
        <v>136</v>
      </c>
      <c r="G292" s="211" t="s">
        <v>137</v>
      </c>
      <c r="H292" s="73" t="s">
        <v>143</v>
      </c>
      <c r="I292" s="67"/>
      <c r="J292" s="61">
        <f t="shared" si="92"/>
        <v>0</v>
      </c>
      <c r="K292" s="61">
        <f t="shared" si="92"/>
        <v>0</v>
      </c>
      <c r="L292" s="61">
        <f t="shared" si="92"/>
        <v>0</v>
      </c>
    </row>
    <row r="293" spans="1:12" s="1" customFormat="1" ht="16.5">
      <c r="A293" s="75" t="s">
        <v>326</v>
      </c>
      <c r="B293" s="151">
        <v>940</v>
      </c>
      <c r="C293" s="15" t="s">
        <v>15</v>
      </c>
      <c r="D293" s="63" t="s">
        <v>15</v>
      </c>
      <c r="E293" s="76" t="s">
        <v>5</v>
      </c>
      <c r="F293" s="77" t="s">
        <v>29</v>
      </c>
      <c r="G293" s="212" t="s">
        <v>137</v>
      </c>
      <c r="H293" s="78" t="s">
        <v>143</v>
      </c>
      <c r="I293" s="64"/>
      <c r="J293" s="20">
        <f t="shared" si="92"/>
        <v>0</v>
      </c>
      <c r="K293" s="20">
        <f t="shared" si="92"/>
        <v>0</v>
      </c>
      <c r="L293" s="20">
        <f t="shared" si="92"/>
        <v>0</v>
      </c>
    </row>
    <row r="294" spans="1:12" s="201" customFormat="1" ht="34.5">
      <c r="A294" s="99" t="s">
        <v>272</v>
      </c>
      <c r="B294" s="287">
        <v>940</v>
      </c>
      <c r="C294" s="253" t="s">
        <v>15</v>
      </c>
      <c r="D294" s="265" t="s">
        <v>15</v>
      </c>
      <c r="E294" s="283" t="s">
        <v>5</v>
      </c>
      <c r="F294" s="284" t="s">
        <v>29</v>
      </c>
      <c r="G294" s="285" t="s">
        <v>2</v>
      </c>
      <c r="H294" s="286" t="s">
        <v>143</v>
      </c>
      <c r="I294" s="263"/>
      <c r="J294" s="251">
        <f>+J295+J296</f>
        <v>0</v>
      </c>
      <c r="K294" s="251">
        <f t="shared" ref="K294:L294" si="93">+K295+K296</f>
        <v>0</v>
      </c>
      <c r="L294" s="251">
        <f t="shared" si="93"/>
        <v>0</v>
      </c>
    </row>
    <row r="295" spans="1:12" s="1" customFormat="1" ht="47.25">
      <c r="A295" s="28" t="s">
        <v>311</v>
      </c>
      <c r="B295" s="149">
        <v>940</v>
      </c>
      <c r="C295" s="29" t="s">
        <v>15</v>
      </c>
      <c r="D295" s="29" t="s">
        <v>15</v>
      </c>
      <c r="E295" s="121" t="s">
        <v>5</v>
      </c>
      <c r="F295" s="121">
        <v>2</v>
      </c>
      <c r="G295" s="219" t="s">
        <v>2</v>
      </c>
      <c r="H295" s="122" t="s">
        <v>300</v>
      </c>
      <c r="I295" s="323" t="s">
        <v>64</v>
      </c>
      <c r="J295" s="30"/>
      <c r="K295" s="30"/>
      <c r="L295" s="30"/>
    </row>
    <row r="296" spans="1:12" s="1" customFormat="1" ht="47.25">
      <c r="A296" s="28" t="s">
        <v>311</v>
      </c>
      <c r="B296" s="203">
        <v>940</v>
      </c>
      <c r="C296" s="29" t="s">
        <v>15</v>
      </c>
      <c r="D296" s="29" t="s">
        <v>15</v>
      </c>
      <c r="E296" s="341" t="s">
        <v>5</v>
      </c>
      <c r="F296" s="341" t="s">
        <v>29</v>
      </c>
      <c r="G296" s="342" t="s">
        <v>2</v>
      </c>
      <c r="H296" s="343" t="s">
        <v>320</v>
      </c>
      <c r="I296" s="340" t="s">
        <v>64</v>
      </c>
      <c r="J296" s="30"/>
      <c r="K296" s="30"/>
      <c r="L296" s="30"/>
    </row>
    <row r="297" spans="1:12" ht="40.5">
      <c r="A297" s="33" t="s">
        <v>231</v>
      </c>
      <c r="B297" s="68">
        <v>941</v>
      </c>
      <c r="C297" s="379"/>
      <c r="D297" s="380"/>
      <c r="E297" s="381"/>
      <c r="F297" s="381"/>
      <c r="G297" s="381"/>
      <c r="H297" s="382"/>
      <c r="I297" s="9"/>
      <c r="J297" s="145">
        <f>SUM(J298+J304+J363)</f>
        <v>922019.20000000007</v>
      </c>
      <c r="K297" s="145">
        <f>SUM(K298+K304+K363)</f>
        <v>956197.9</v>
      </c>
      <c r="L297" s="145">
        <f>SUM(L298+L304+L363)</f>
        <v>1016453.2000000001</v>
      </c>
    </row>
    <row r="298" spans="1:12" s="1" customFormat="1" ht="20.25">
      <c r="A298" s="86" t="s">
        <v>67</v>
      </c>
      <c r="B298" s="189">
        <v>941</v>
      </c>
      <c r="C298" s="239" t="s">
        <v>1</v>
      </c>
      <c r="D298" s="240"/>
      <c r="E298" s="182"/>
      <c r="F298" s="182"/>
      <c r="G298" s="226"/>
      <c r="H298" s="183"/>
      <c r="I298" s="184"/>
      <c r="J298" s="102">
        <f>SUM(J299)</f>
        <v>1458</v>
      </c>
      <c r="K298" s="102">
        <f t="shared" ref="K298:L302" si="94">SUM(K299)</f>
        <v>1458</v>
      </c>
      <c r="L298" s="102">
        <f t="shared" si="94"/>
        <v>1458</v>
      </c>
    </row>
    <row r="299" spans="1:12" s="177" customFormat="1" ht="56.25">
      <c r="A299" s="98" t="s">
        <v>70</v>
      </c>
      <c r="B299" s="150">
        <v>941</v>
      </c>
      <c r="C299" s="185" t="s">
        <v>1</v>
      </c>
      <c r="D299" s="186" t="s">
        <v>7</v>
      </c>
      <c r="E299" s="187"/>
      <c r="F299" s="187"/>
      <c r="G299" s="227"/>
      <c r="H299" s="188"/>
      <c r="I299" s="94"/>
      <c r="J299" s="95">
        <f>SUM(J300)</f>
        <v>1458</v>
      </c>
      <c r="K299" s="95">
        <f t="shared" si="94"/>
        <v>1458</v>
      </c>
      <c r="L299" s="95">
        <f t="shared" si="94"/>
        <v>1458</v>
      </c>
    </row>
    <row r="300" spans="1:12" s="7" customFormat="1" ht="49.5">
      <c r="A300" s="69" t="s">
        <v>139</v>
      </c>
      <c r="B300" s="147">
        <v>941</v>
      </c>
      <c r="C300" s="70" t="s">
        <v>1</v>
      </c>
      <c r="D300" s="79" t="s">
        <v>7</v>
      </c>
      <c r="E300" s="79" t="s">
        <v>45</v>
      </c>
      <c r="F300" s="80" t="s">
        <v>136</v>
      </c>
      <c r="G300" s="214" t="s">
        <v>137</v>
      </c>
      <c r="H300" s="67" t="s">
        <v>143</v>
      </c>
      <c r="I300" s="67"/>
      <c r="J300" s="61">
        <f>SUM(J301)</f>
        <v>1458</v>
      </c>
      <c r="K300" s="61">
        <f t="shared" si="94"/>
        <v>1458</v>
      </c>
      <c r="L300" s="61">
        <f t="shared" si="94"/>
        <v>1458</v>
      </c>
    </row>
    <row r="301" spans="1:12" s="7" customFormat="1" ht="33">
      <c r="A301" s="75" t="s">
        <v>140</v>
      </c>
      <c r="B301" s="148">
        <v>941</v>
      </c>
      <c r="C301" s="16" t="s">
        <v>1</v>
      </c>
      <c r="D301" s="34" t="s">
        <v>7</v>
      </c>
      <c r="E301" s="34" t="s">
        <v>45</v>
      </c>
      <c r="F301" s="81" t="s">
        <v>33</v>
      </c>
      <c r="G301" s="215" t="s">
        <v>137</v>
      </c>
      <c r="H301" s="64" t="s">
        <v>143</v>
      </c>
      <c r="I301" s="64"/>
      <c r="J301" s="20">
        <f>SUM(J302)</f>
        <v>1458</v>
      </c>
      <c r="K301" s="20">
        <f t="shared" si="94"/>
        <v>1458</v>
      </c>
      <c r="L301" s="20">
        <f t="shared" si="94"/>
        <v>1458</v>
      </c>
    </row>
    <row r="302" spans="1:12" s="192" customFormat="1" ht="34.5">
      <c r="A302" s="99" t="s">
        <v>141</v>
      </c>
      <c r="B302" s="244">
        <v>941</v>
      </c>
      <c r="C302" s="245" t="s">
        <v>1</v>
      </c>
      <c r="D302" s="258" t="s">
        <v>7</v>
      </c>
      <c r="E302" s="258" t="s">
        <v>45</v>
      </c>
      <c r="F302" s="266" t="s">
        <v>33</v>
      </c>
      <c r="G302" s="267" t="s">
        <v>1</v>
      </c>
      <c r="H302" s="263" t="s">
        <v>143</v>
      </c>
      <c r="I302" s="263"/>
      <c r="J302" s="251">
        <f>SUM(J303)</f>
        <v>1458</v>
      </c>
      <c r="K302" s="251">
        <f t="shared" si="94"/>
        <v>1458</v>
      </c>
      <c r="L302" s="251">
        <f t="shared" si="94"/>
        <v>1458</v>
      </c>
    </row>
    <row r="303" spans="1:12" s="31" customFormat="1" ht="47.25">
      <c r="A303" s="28" t="s">
        <v>267</v>
      </c>
      <c r="B303" s="149">
        <v>941</v>
      </c>
      <c r="C303" s="29" t="s">
        <v>1</v>
      </c>
      <c r="D303" s="231" t="s">
        <v>7</v>
      </c>
      <c r="E303" s="231" t="s">
        <v>45</v>
      </c>
      <c r="F303" s="232" t="s">
        <v>33</v>
      </c>
      <c r="G303" s="213" t="s">
        <v>1</v>
      </c>
      <c r="H303" s="233" t="s">
        <v>44</v>
      </c>
      <c r="I303" s="233" t="s">
        <v>59</v>
      </c>
      <c r="J303" s="30">
        <v>1458</v>
      </c>
      <c r="K303" s="30">
        <v>1458</v>
      </c>
      <c r="L303" s="30">
        <v>1458</v>
      </c>
    </row>
    <row r="304" spans="1:12" s="126" customFormat="1" ht="18.75">
      <c r="A304" s="86" t="s">
        <v>83</v>
      </c>
      <c r="B304" s="86">
        <v>941</v>
      </c>
      <c r="C304" s="100" t="s">
        <v>15</v>
      </c>
      <c r="D304" s="386"/>
      <c r="E304" s="387"/>
      <c r="F304" s="387"/>
      <c r="G304" s="387"/>
      <c r="H304" s="388"/>
      <c r="I304" s="125"/>
      <c r="J304" s="102">
        <f>SUM(J305+J314+J329+J339+J350)</f>
        <v>894443.60000000009</v>
      </c>
      <c r="K304" s="102">
        <f>SUM(K305+K314+K329+K339+K350)</f>
        <v>919618.20000000007</v>
      </c>
      <c r="L304" s="102">
        <f>SUM(L305+L314+L329+L339+L350)</f>
        <v>978865.8</v>
      </c>
    </row>
    <row r="305" spans="1:12" s="128" customFormat="1" ht="18.75">
      <c r="A305" s="98" t="s">
        <v>84</v>
      </c>
      <c r="B305" s="35">
        <v>941</v>
      </c>
      <c r="C305" s="92" t="s">
        <v>15</v>
      </c>
      <c r="D305" s="92" t="s">
        <v>1</v>
      </c>
      <c r="E305" s="389"/>
      <c r="F305" s="390"/>
      <c r="G305" s="390"/>
      <c r="H305" s="391"/>
      <c r="I305" s="93"/>
      <c r="J305" s="90">
        <f>SUM(J306)</f>
        <v>228194.9</v>
      </c>
      <c r="K305" s="90">
        <f t="shared" ref="K305:L307" si="95">SUM(K306)</f>
        <v>237596.9</v>
      </c>
      <c r="L305" s="90">
        <f t="shared" si="95"/>
        <v>244785.6</v>
      </c>
    </row>
    <row r="306" spans="1:12" s="132" customFormat="1" ht="17.25">
      <c r="A306" s="69" t="s">
        <v>162</v>
      </c>
      <c r="B306" s="154">
        <v>941</v>
      </c>
      <c r="C306" s="56" t="s">
        <v>15</v>
      </c>
      <c r="D306" s="66" t="s">
        <v>1</v>
      </c>
      <c r="E306" s="79" t="s">
        <v>5</v>
      </c>
      <c r="F306" s="80" t="s">
        <v>136</v>
      </c>
      <c r="G306" s="214" t="s">
        <v>137</v>
      </c>
      <c r="H306" s="67" t="s">
        <v>143</v>
      </c>
      <c r="I306" s="67"/>
      <c r="J306" s="61">
        <f>SUM(J307)</f>
        <v>228194.9</v>
      </c>
      <c r="K306" s="61">
        <f t="shared" si="95"/>
        <v>237596.9</v>
      </c>
      <c r="L306" s="61">
        <f t="shared" si="95"/>
        <v>244785.6</v>
      </c>
    </row>
    <row r="307" spans="1:12" s="133" customFormat="1" ht="17.25">
      <c r="A307" s="75" t="s">
        <v>163</v>
      </c>
      <c r="B307" s="155">
        <v>941</v>
      </c>
      <c r="C307" s="15" t="s">
        <v>15</v>
      </c>
      <c r="D307" s="63" t="s">
        <v>1</v>
      </c>
      <c r="E307" s="34" t="s">
        <v>5</v>
      </c>
      <c r="F307" s="81" t="s">
        <v>18</v>
      </c>
      <c r="G307" s="215" t="s">
        <v>137</v>
      </c>
      <c r="H307" s="64" t="s">
        <v>143</v>
      </c>
      <c r="I307" s="64"/>
      <c r="J307" s="20">
        <f>SUM(J308)</f>
        <v>228194.9</v>
      </c>
      <c r="K307" s="20">
        <f t="shared" si="95"/>
        <v>237596.9</v>
      </c>
      <c r="L307" s="20">
        <f t="shared" si="95"/>
        <v>244785.6</v>
      </c>
    </row>
    <row r="308" spans="1:12" s="196" customFormat="1" ht="17.25">
      <c r="A308" s="99" t="s">
        <v>164</v>
      </c>
      <c r="B308" s="252">
        <v>941</v>
      </c>
      <c r="C308" s="253" t="s">
        <v>15</v>
      </c>
      <c r="D308" s="265" t="s">
        <v>1</v>
      </c>
      <c r="E308" s="258" t="s">
        <v>5</v>
      </c>
      <c r="F308" s="266" t="s">
        <v>18</v>
      </c>
      <c r="G308" s="267" t="s">
        <v>1</v>
      </c>
      <c r="H308" s="263" t="s">
        <v>143</v>
      </c>
      <c r="I308" s="263"/>
      <c r="J308" s="251">
        <f>SUM(J309:J313)</f>
        <v>228194.9</v>
      </c>
      <c r="K308" s="251">
        <f t="shared" ref="K308:L308" si="96">SUM(K309:K313)</f>
        <v>237596.9</v>
      </c>
      <c r="L308" s="251">
        <f t="shared" si="96"/>
        <v>244785.6</v>
      </c>
    </row>
    <row r="309" spans="1:12" s="31" customFormat="1" ht="47.25">
      <c r="A309" s="28" t="s">
        <v>243</v>
      </c>
      <c r="B309" s="149">
        <v>941</v>
      </c>
      <c r="C309" s="29" t="s">
        <v>15</v>
      </c>
      <c r="D309" s="231" t="s">
        <v>1</v>
      </c>
      <c r="E309" s="120" t="s">
        <v>5</v>
      </c>
      <c r="F309" s="121">
        <v>1</v>
      </c>
      <c r="G309" s="219" t="s">
        <v>1</v>
      </c>
      <c r="H309" s="122" t="s">
        <v>6</v>
      </c>
      <c r="I309" s="233" t="s">
        <v>59</v>
      </c>
      <c r="J309" s="30">
        <v>27386</v>
      </c>
      <c r="K309" s="30">
        <v>27386</v>
      </c>
      <c r="L309" s="30">
        <v>27386</v>
      </c>
    </row>
    <row r="310" spans="1:12" s="31" customFormat="1" ht="31.5">
      <c r="A310" s="28" t="s">
        <v>117</v>
      </c>
      <c r="B310" s="149">
        <v>941</v>
      </c>
      <c r="C310" s="29" t="s">
        <v>15</v>
      </c>
      <c r="D310" s="231" t="s">
        <v>1</v>
      </c>
      <c r="E310" s="120" t="s">
        <v>5</v>
      </c>
      <c r="F310" s="121">
        <v>1</v>
      </c>
      <c r="G310" s="219" t="s">
        <v>1</v>
      </c>
      <c r="H310" s="122" t="s">
        <v>6</v>
      </c>
      <c r="I310" s="233" t="s">
        <v>58</v>
      </c>
      <c r="J310" s="30">
        <v>66856</v>
      </c>
      <c r="K310" s="30">
        <v>70101</v>
      </c>
      <c r="L310" s="30">
        <v>70871</v>
      </c>
    </row>
    <row r="311" spans="1:12" s="31" customFormat="1" ht="31.5">
      <c r="A311" s="28" t="s">
        <v>122</v>
      </c>
      <c r="B311" s="149">
        <v>941</v>
      </c>
      <c r="C311" s="29" t="s">
        <v>15</v>
      </c>
      <c r="D311" s="231" t="s">
        <v>1</v>
      </c>
      <c r="E311" s="120" t="s">
        <v>5</v>
      </c>
      <c r="F311" s="121">
        <v>1</v>
      </c>
      <c r="G311" s="219" t="s">
        <v>1</v>
      </c>
      <c r="H311" s="122" t="s">
        <v>6</v>
      </c>
      <c r="I311" s="233" t="s">
        <v>60</v>
      </c>
      <c r="J311" s="30">
        <v>1450</v>
      </c>
      <c r="K311" s="30">
        <v>1450</v>
      </c>
      <c r="L311" s="30">
        <v>1450</v>
      </c>
    </row>
    <row r="312" spans="1:12" s="31" customFormat="1" ht="47.25">
      <c r="A312" s="28" t="s">
        <v>123</v>
      </c>
      <c r="B312" s="149">
        <v>941</v>
      </c>
      <c r="C312" s="29" t="s">
        <v>15</v>
      </c>
      <c r="D312" s="231" t="s">
        <v>1</v>
      </c>
      <c r="E312" s="120" t="s">
        <v>5</v>
      </c>
      <c r="F312" s="121">
        <v>1</v>
      </c>
      <c r="G312" s="219" t="s">
        <v>1</v>
      </c>
      <c r="H312" s="122">
        <v>78290</v>
      </c>
      <c r="I312" s="233" t="s">
        <v>59</v>
      </c>
      <c r="J312" s="30">
        <v>129857.9</v>
      </c>
      <c r="K312" s="30">
        <v>135891.9</v>
      </c>
      <c r="L312" s="30">
        <v>142181.6</v>
      </c>
    </row>
    <row r="313" spans="1:12" s="31" customFormat="1" ht="47.25">
      <c r="A313" s="28" t="s">
        <v>124</v>
      </c>
      <c r="B313" s="149">
        <v>941</v>
      </c>
      <c r="C313" s="29" t="s">
        <v>15</v>
      </c>
      <c r="D313" s="231" t="s">
        <v>1</v>
      </c>
      <c r="E313" s="120" t="s">
        <v>5</v>
      </c>
      <c r="F313" s="121">
        <v>1</v>
      </c>
      <c r="G313" s="219" t="s">
        <v>1</v>
      </c>
      <c r="H313" s="122">
        <v>78290</v>
      </c>
      <c r="I313" s="233" t="s">
        <v>58</v>
      </c>
      <c r="J313" s="30">
        <v>2645</v>
      </c>
      <c r="K313" s="30">
        <v>2768</v>
      </c>
      <c r="L313" s="30">
        <v>2897</v>
      </c>
    </row>
    <row r="314" spans="1:12" s="123" customFormat="1" ht="18.75">
      <c r="A314" s="97" t="s">
        <v>85</v>
      </c>
      <c r="B314" s="35">
        <v>941</v>
      </c>
      <c r="C314" s="92" t="s">
        <v>15</v>
      </c>
      <c r="D314" s="92" t="s">
        <v>5</v>
      </c>
      <c r="E314" s="376"/>
      <c r="F314" s="377"/>
      <c r="G314" s="377"/>
      <c r="H314" s="378"/>
      <c r="I314" s="93"/>
      <c r="J314" s="90">
        <f>SUM(J315+J325)</f>
        <v>543709.80000000005</v>
      </c>
      <c r="K314" s="90">
        <f>SUM(K315+K325)</f>
        <v>588358.40000000002</v>
      </c>
      <c r="L314" s="90">
        <f>SUM(L315+L325)</f>
        <v>639790.30000000005</v>
      </c>
    </row>
    <row r="315" spans="1:12" s="134" customFormat="1" ht="17.25">
      <c r="A315" s="69" t="s">
        <v>162</v>
      </c>
      <c r="B315" s="154">
        <v>941</v>
      </c>
      <c r="C315" s="56" t="s">
        <v>15</v>
      </c>
      <c r="D315" s="66" t="s">
        <v>5</v>
      </c>
      <c r="E315" s="71" t="s">
        <v>5</v>
      </c>
      <c r="F315" s="72" t="s">
        <v>136</v>
      </c>
      <c r="G315" s="211" t="s">
        <v>137</v>
      </c>
      <c r="H315" s="73" t="s">
        <v>143</v>
      </c>
      <c r="I315" s="67"/>
      <c r="J315" s="61">
        <f>SUM(J316)</f>
        <v>543202.80000000005</v>
      </c>
      <c r="K315" s="61">
        <f t="shared" ref="K315:L316" si="97">SUM(K316)</f>
        <v>588351.4</v>
      </c>
      <c r="L315" s="61">
        <f t="shared" si="97"/>
        <v>639790.30000000005</v>
      </c>
    </row>
    <row r="316" spans="1:12" s="135" customFormat="1" ht="17.25">
      <c r="A316" s="75" t="s">
        <v>165</v>
      </c>
      <c r="B316" s="155">
        <v>941</v>
      </c>
      <c r="C316" s="15" t="s">
        <v>15</v>
      </c>
      <c r="D316" s="63" t="s">
        <v>5</v>
      </c>
      <c r="E316" s="76" t="s">
        <v>5</v>
      </c>
      <c r="F316" s="77" t="s">
        <v>29</v>
      </c>
      <c r="G316" s="212" t="s">
        <v>137</v>
      </c>
      <c r="H316" s="78" t="s">
        <v>143</v>
      </c>
      <c r="I316" s="64"/>
      <c r="J316" s="20">
        <f>SUM(J317)</f>
        <v>543202.80000000005</v>
      </c>
      <c r="K316" s="20">
        <f t="shared" si="97"/>
        <v>588351.4</v>
      </c>
      <c r="L316" s="20">
        <f t="shared" si="97"/>
        <v>639790.30000000005</v>
      </c>
    </row>
    <row r="317" spans="1:12" s="197" customFormat="1" ht="34.5">
      <c r="A317" s="99" t="s">
        <v>166</v>
      </c>
      <c r="B317" s="252">
        <v>941</v>
      </c>
      <c r="C317" s="253" t="s">
        <v>15</v>
      </c>
      <c r="D317" s="265" t="s">
        <v>5</v>
      </c>
      <c r="E317" s="283" t="s">
        <v>5</v>
      </c>
      <c r="F317" s="284" t="s">
        <v>29</v>
      </c>
      <c r="G317" s="285" t="s">
        <v>2</v>
      </c>
      <c r="H317" s="286" t="s">
        <v>143</v>
      </c>
      <c r="I317" s="263"/>
      <c r="J317" s="251">
        <f>SUM(J318:J324)</f>
        <v>543202.80000000005</v>
      </c>
      <c r="K317" s="251">
        <f>SUM(K318:K324)</f>
        <v>588351.4</v>
      </c>
      <c r="L317" s="251">
        <f>SUM(L318:L324)</f>
        <v>639790.30000000005</v>
      </c>
    </row>
    <row r="318" spans="1:12" s="31" customFormat="1" ht="31.5">
      <c r="A318" s="28" t="s">
        <v>117</v>
      </c>
      <c r="B318" s="149">
        <v>941</v>
      </c>
      <c r="C318" s="29" t="s">
        <v>15</v>
      </c>
      <c r="D318" s="231" t="s">
        <v>5</v>
      </c>
      <c r="E318" s="120" t="s">
        <v>5</v>
      </c>
      <c r="F318" s="121">
        <v>2</v>
      </c>
      <c r="G318" s="219" t="s">
        <v>2</v>
      </c>
      <c r="H318" s="122" t="s">
        <v>6</v>
      </c>
      <c r="I318" s="233" t="s">
        <v>58</v>
      </c>
      <c r="J318" s="30">
        <v>117350</v>
      </c>
      <c r="K318" s="30">
        <v>119273</v>
      </c>
      <c r="L318" s="30">
        <v>121259</v>
      </c>
    </row>
    <row r="319" spans="1:12" s="31" customFormat="1" ht="31.5">
      <c r="A319" s="28" t="s">
        <v>122</v>
      </c>
      <c r="B319" s="149">
        <v>941</v>
      </c>
      <c r="C319" s="29" t="s">
        <v>15</v>
      </c>
      <c r="D319" s="231" t="s">
        <v>5</v>
      </c>
      <c r="E319" s="120" t="s">
        <v>5</v>
      </c>
      <c r="F319" s="121">
        <v>2</v>
      </c>
      <c r="G319" s="219" t="s">
        <v>2</v>
      </c>
      <c r="H319" s="122" t="s">
        <v>6</v>
      </c>
      <c r="I319" s="233" t="s">
        <v>60</v>
      </c>
      <c r="J319" s="30">
        <v>1013</v>
      </c>
      <c r="K319" s="30">
        <v>1013</v>
      </c>
      <c r="L319" s="30">
        <v>1013</v>
      </c>
    </row>
    <row r="320" spans="1:12" s="31" customFormat="1" ht="31.5">
      <c r="A320" s="28" t="s">
        <v>340</v>
      </c>
      <c r="B320" s="149">
        <v>941</v>
      </c>
      <c r="C320" s="29" t="s">
        <v>15</v>
      </c>
      <c r="D320" s="347" t="s">
        <v>5</v>
      </c>
      <c r="E320" s="120" t="s">
        <v>5</v>
      </c>
      <c r="F320" s="121">
        <v>2</v>
      </c>
      <c r="G320" s="219" t="s">
        <v>2</v>
      </c>
      <c r="H320" s="122" t="s">
        <v>339</v>
      </c>
      <c r="I320" s="348" t="s">
        <v>58</v>
      </c>
      <c r="J320" s="30">
        <v>100</v>
      </c>
      <c r="K320" s="30">
        <v>100</v>
      </c>
      <c r="L320" s="30">
        <v>100</v>
      </c>
    </row>
    <row r="321" spans="1:12" s="31" customFormat="1" ht="47.25">
      <c r="A321" s="28" t="s">
        <v>125</v>
      </c>
      <c r="B321" s="149">
        <v>941</v>
      </c>
      <c r="C321" s="29" t="s">
        <v>15</v>
      </c>
      <c r="D321" s="231" t="s">
        <v>5</v>
      </c>
      <c r="E321" s="120" t="s">
        <v>5</v>
      </c>
      <c r="F321" s="121">
        <v>2</v>
      </c>
      <c r="G321" s="219" t="s">
        <v>2</v>
      </c>
      <c r="H321" s="122">
        <v>78120</v>
      </c>
      <c r="I321" s="233" t="s">
        <v>59</v>
      </c>
      <c r="J321" s="30">
        <v>400555.8</v>
      </c>
      <c r="K321" s="30">
        <v>442051.4</v>
      </c>
      <c r="L321" s="30">
        <v>489521.3</v>
      </c>
    </row>
    <row r="322" spans="1:12" s="31" customFormat="1" ht="47.25">
      <c r="A322" s="28" t="s">
        <v>126</v>
      </c>
      <c r="B322" s="149">
        <v>941</v>
      </c>
      <c r="C322" s="29" t="s">
        <v>15</v>
      </c>
      <c r="D322" s="231" t="s">
        <v>5</v>
      </c>
      <c r="E322" s="120" t="s">
        <v>5</v>
      </c>
      <c r="F322" s="121">
        <v>2</v>
      </c>
      <c r="G322" s="219" t="s">
        <v>2</v>
      </c>
      <c r="H322" s="122">
        <v>78120</v>
      </c>
      <c r="I322" s="233" t="s">
        <v>58</v>
      </c>
      <c r="J322" s="30">
        <v>16695</v>
      </c>
      <c r="K322" s="30">
        <v>18423</v>
      </c>
      <c r="L322" s="30">
        <v>20403</v>
      </c>
    </row>
    <row r="323" spans="1:12" s="31" customFormat="1" ht="31.5">
      <c r="A323" s="28" t="s">
        <v>302</v>
      </c>
      <c r="B323" s="149">
        <v>941</v>
      </c>
      <c r="C323" s="29" t="s">
        <v>15</v>
      </c>
      <c r="D323" s="298" t="s">
        <v>5</v>
      </c>
      <c r="E323" s="120" t="s">
        <v>5</v>
      </c>
      <c r="F323" s="121">
        <v>2</v>
      </c>
      <c r="G323" s="219" t="s">
        <v>2</v>
      </c>
      <c r="H323" s="122" t="s">
        <v>301</v>
      </c>
      <c r="I323" s="299" t="s">
        <v>58</v>
      </c>
      <c r="J323" s="30">
        <v>3005</v>
      </c>
      <c r="K323" s="30">
        <v>3007</v>
      </c>
      <c r="L323" s="30">
        <v>3010</v>
      </c>
    </row>
    <row r="324" spans="1:12" s="31" customFormat="1" ht="31.5">
      <c r="A324" s="28" t="s">
        <v>302</v>
      </c>
      <c r="B324" s="149">
        <v>941</v>
      </c>
      <c r="C324" s="29" t="s">
        <v>15</v>
      </c>
      <c r="D324" s="328" t="s">
        <v>5</v>
      </c>
      <c r="E324" s="120" t="s">
        <v>5</v>
      </c>
      <c r="F324" s="121">
        <v>2</v>
      </c>
      <c r="G324" s="219" t="s">
        <v>2</v>
      </c>
      <c r="H324" s="122" t="s">
        <v>315</v>
      </c>
      <c r="I324" s="330" t="s">
        <v>58</v>
      </c>
      <c r="J324" s="30">
        <v>4484</v>
      </c>
      <c r="K324" s="30">
        <v>4484</v>
      </c>
      <c r="L324" s="30">
        <v>4484</v>
      </c>
    </row>
    <row r="325" spans="1:12" s="136" customFormat="1" ht="33">
      <c r="A325" s="69" t="s">
        <v>173</v>
      </c>
      <c r="B325" s="147">
        <v>941</v>
      </c>
      <c r="C325" s="70" t="s">
        <v>15</v>
      </c>
      <c r="D325" s="79" t="s">
        <v>5</v>
      </c>
      <c r="E325" s="79" t="s">
        <v>35</v>
      </c>
      <c r="F325" s="80" t="s">
        <v>136</v>
      </c>
      <c r="G325" s="214" t="s">
        <v>137</v>
      </c>
      <c r="H325" s="67" t="s">
        <v>143</v>
      </c>
      <c r="I325" s="67"/>
      <c r="J325" s="61">
        <f>SUM(J326)</f>
        <v>507</v>
      </c>
      <c r="K325" s="61">
        <f t="shared" ref="K325:L327" si="98">SUM(K326)</f>
        <v>7</v>
      </c>
      <c r="L325" s="61">
        <f t="shared" si="98"/>
        <v>0</v>
      </c>
    </row>
    <row r="326" spans="1:12" s="27" customFormat="1" ht="17.25">
      <c r="A326" s="75" t="s">
        <v>174</v>
      </c>
      <c r="B326" s="148">
        <v>941</v>
      </c>
      <c r="C326" s="16" t="s">
        <v>15</v>
      </c>
      <c r="D326" s="34" t="s">
        <v>5</v>
      </c>
      <c r="E326" s="34" t="s">
        <v>35</v>
      </c>
      <c r="F326" s="81" t="s">
        <v>18</v>
      </c>
      <c r="G326" s="215" t="s">
        <v>137</v>
      </c>
      <c r="H326" s="64" t="s">
        <v>143</v>
      </c>
      <c r="I326" s="64"/>
      <c r="J326" s="20">
        <f>SUM(J327)</f>
        <v>507</v>
      </c>
      <c r="K326" s="20">
        <f t="shared" si="98"/>
        <v>7</v>
      </c>
      <c r="L326" s="20">
        <f t="shared" si="98"/>
        <v>0</v>
      </c>
    </row>
    <row r="327" spans="1:12" s="192" customFormat="1" ht="17.25">
      <c r="A327" s="99" t="s">
        <v>268</v>
      </c>
      <c r="B327" s="244">
        <v>941</v>
      </c>
      <c r="C327" s="245" t="s">
        <v>15</v>
      </c>
      <c r="D327" s="258" t="s">
        <v>5</v>
      </c>
      <c r="E327" s="258" t="s">
        <v>35</v>
      </c>
      <c r="F327" s="266" t="s">
        <v>18</v>
      </c>
      <c r="G327" s="267" t="s">
        <v>1</v>
      </c>
      <c r="H327" s="263" t="s">
        <v>143</v>
      </c>
      <c r="I327" s="263"/>
      <c r="J327" s="251">
        <f>SUM(J328)</f>
        <v>507</v>
      </c>
      <c r="K327" s="251">
        <f t="shared" si="98"/>
        <v>7</v>
      </c>
      <c r="L327" s="251">
        <f t="shared" si="98"/>
        <v>0</v>
      </c>
    </row>
    <row r="328" spans="1:12" s="31" customFormat="1" ht="31.5">
      <c r="A328" s="28" t="s">
        <v>269</v>
      </c>
      <c r="B328" s="149">
        <v>941</v>
      </c>
      <c r="C328" s="29" t="s">
        <v>15</v>
      </c>
      <c r="D328" s="231" t="s">
        <v>5</v>
      </c>
      <c r="E328" s="231" t="s">
        <v>35</v>
      </c>
      <c r="F328" s="232" t="s">
        <v>18</v>
      </c>
      <c r="G328" s="213" t="s">
        <v>1</v>
      </c>
      <c r="H328" s="233" t="s">
        <v>6</v>
      </c>
      <c r="I328" s="233" t="s">
        <v>58</v>
      </c>
      <c r="J328" s="30">
        <v>507</v>
      </c>
      <c r="K328" s="30">
        <v>7</v>
      </c>
      <c r="L328" s="30"/>
    </row>
    <row r="329" spans="1:12" s="206" customFormat="1" ht="18.75">
      <c r="A329" s="204" t="s">
        <v>284</v>
      </c>
      <c r="B329" s="205">
        <v>941</v>
      </c>
      <c r="C329" s="36" t="s">
        <v>15</v>
      </c>
      <c r="D329" s="237" t="s">
        <v>2</v>
      </c>
      <c r="E329" s="37"/>
      <c r="F329" s="38"/>
      <c r="G329" s="210"/>
      <c r="H329" s="39"/>
      <c r="I329" s="238"/>
      <c r="J329" s="90">
        <f>SUM(J330)</f>
        <v>62684</v>
      </c>
      <c r="K329" s="90">
        <f t="shared" ref="K329:L330" si="99">SUM(K330)</f>
        <v>62579</v>
      </c>
      <c r="L329" s="90">
        <f t="shared" si="99"/>
        <v>62873</v>
      </c>
    </row>
    <row r="330" spans="1:12" s="134" customFormat="1" ht="17.25">
      <c r="A330" s="69" t="s">
        <v>162</v>
      </c>
      <c r="B330" s="154">
        <v>941</v>
      </c>
      <c r="C330" s="56" t="s">
        <v>15</v>
      </c>
      <c r="D330" s="66" t="s">
        <v>2</v>
      </c>
      <c r="E330" s="71" t="s">
        <v>5</v>
      </c>
      <c r="F330" s="72" t="s">
        <v>136</v>
      </c>
      <c r="G330" s="211" t="s">
        <v>137</v>
      </c>
      <c r="H330" s="73" t="s">
        <v>143</v>
      </c>
      <c r="I330" s="67"/>
      <c r="J330" s="61">
        <f>SUM(J331)</f>
        <v>62684</v>
      </c>
      <c r="K330" s="61">
        <f t="shared" si="99"/>
        <v>62579</v>
      </c>
      <c r="L330" s="61">
        <f t="shared" si="99"/>
        <v>62873</v>
      </c>
    </row>
    <row r="331" spans="1:12" s="27" customFormat="1" ht="17.25">
      <c r="A331" s="75" t="s">
        <v>167</v>
      </c>
      <c r="B331" s="148">
        <v>941</v>
      </c>
      <c r="C331" s="16" t="s">
        <v>15</v>
      </c>
      <c r="D331" s="34" t="s">
        <v>2</v>
      </c>
      <c r="E331" s="76" t="s">
        <v>5</v>
      </c>
      <c r="F331" s="77" t="s">
        <v>33</v>
      </c>
      <c r="G331" s="212" t="s">
        <v>1</v>
      </c>
      <c r="H331" s="78" t="s">
        <v>143</v>
      </c>
      <c r="I331" s="64"/>
      <c r="J331" s="20">
        <f>SUM(J332+J335+J337)</f>
        <v>62684</v>
      </c>
      <c r="K331" s="20">
        <f>SUM(K332+K335+K337)</f>
        <v>62579</v>
      </c>
      <c r="L331" s="20">
        <f>SUM(L332+L335+L337)</f>
        <v>62873</v>
      </c>
    </row>
    <row r="332" spans="1:12" s="192" customFormat="1" ht="34.5">
      <c r="A332" s="99" t="s">
        <v>168</v>
      </c>
      <c r="B332" s="244">
        <v>941</v>
      </c>
      <c r="C332" s="245" t="s">
        <v>15</v>
      </c>
      <c r="D332" s="258" t="s">
        <v>2</v>
      </c>
      <c r="E332" s="283" t="s">
        <v>5</v>
      </c>
      <c r="F332" s="284" t="s">
        <v>33</v>
      </c>
      <c r="G332" s="285" t="s">
        <v>1</v>
      </c>
      <c r="H332" s="286" t="s">
        <v>143</v>
      </c>
      <c r="I332" s="263"/>
      <c r="J332" s="251">
        <f>SUM(J333:J334)</f>
        <v>12769</v>
      </c>
      <c r="K332" s="251">
        <f>SUM(K333:K334)</f>
        <v>12664</v>
      </c>
      <c r="L332" s="251">
        <f>SUM(L333:L334)</f>
        <v>12958</v>
      </c>
    </row>
    <row r="333" spans="1:12" s="31" customFormat="1" ht="31.5">
      <c r="A333" s="28" t="s">
        <v>117</v>
      </c>
      <c r="B333" s="149">
        <v>941</v>
      </c>
      <c r="C333" s="29" t="s">
        <v>15</v>
      </c>
      <c r="D333" s="231" t="s">
        <v>2</v>
      </c>
      <c r="E333" s="120" t="s">
        <v>5</v>
      </c>
      <c r="F333" s="121">
        <v>3</v>
      </c>
      <c r="G333" s="219" t="s">
        <v>1</v>
      </c>
      <c r="H333" s="122" t="s">
        <v>6</v>
      </c>
      <c r="I333" s="233" t="s">
        <v>58</v>
      </c>
      <c r="J333" s="30">
        <v>12644</v>
      </c>
      <c r="K333" s="30">
        <v>12539</v>
      </c>
      <c r="L333" s="30">
        <v>12833</v>
      </c>
    </row>
    <row r="334" spans="1:12" s="31" customFormat="1" ht="31.5">
      <c r="A334" s="28" t="s">
        <v>122</v>
      </c>
      <c r="B334" s="149">
        <v>941</v>
      </c>
      <c r="C334" s="29" t="s">
        <v>15</v>
      </c>
      <c r="D334" s="231" t="s">
        <v>2</v>
      </c>
      <c r="E334" s="120" t="s">
        <v>5</v>
      </c>
      <c r="F334" s="121">
        <v>3</v>
      </c>
      <c r="G334" s="219" t="s">
        <v>1</v>
      </c>
      <c r="H334" s="122" t="s">
        <v>6</v>
      </c>
      <c r="I334" s="233" t="s">
        <v>60</v>
      </c>
      <c r="J334" s="30">
        <v>125</v>
      </c>
      <c r="K334" s="30">
        <v>125</v>
      </c>
      <c r="L334" s="30">
        <v>125</v>
      </c>
    </row>
    <row r="335" spans="1:12" s="192" customFormat="1" ht="17.25">
      <c r="A335" s="99" t="s">
        <v>169</v>
      </c>
      <c r="B335" s="244">
        <v>941</v>
      </c>
      <c r="C335" s="245" t="s">
        <v>15</v>
      </c>
      <c r="D335" s="258" t="s">
        <v>2</v>
      </c>
      <c r="E335" s="283" t="s">
        <v>5</v>
      </c>
      <c r="F335" s="284" t="s">
        <v>33</v>
      </c>
      <c r="G335" s="285" t="s">
        <v>5</v>
      </c>
      <c r="H335" s="286" t="s">
        <v>143</v>
      </c>
      <c r="I335" s="263"/>
      <c r="J335" s="251">
        <f>SUM(J336)</f>
        <v>48035</v>
      </c>
      <c r="K335" s="251">
        <f t="shared" ref="K335:L335" si="100">SUM(K336)</f>
        <v>48035</v>
      </c>
      <c r="L335" s="251">
        <f t="shared" si="100"/>
        <v>48035</v>
      </c>
    </row>
    <row r="336" spans="1:12" s="31" customFormat="1" ht="47.25">
      <c r="A336" s="28" t="s">
        <v>243</v>
      </c>
      <c r="B336" s="149">
        <v>941</v>
      </c>
      <c r="C336" s="29" t="s">
        <v>15</v>
      </c>
      <c r="D336" s="231" t="s">
        <v>2</v>
      </c>
      <c r="E336" s="120" t="s">
        <v>5</v>
      </c>
      <c r="F336" s="121">
        <v>3</v>
      </c>
      <c r="G336" s="219" t="s">
        <v>5</v>
      </c>
      <c r="H336" s="122" t="s">
        <v>6</v>
      </c>
      <c r="I336" s="233" t="s">
        <v>59</v>
      </c>
      <c r="J336" s="30">
        <v>48035</v>
      </c>
      <c r="K336" s="30">
        <v>48035</v>
      </c>
      <c r="L336" s="30">
        <v>48035</v>
      </c>
    </row>
    <row r="337" spans="1:12" s="192" customFormat="1" ht="34.5">
      <c r="A337" s="99" t="s">
        <v>223</v>
      </c>
      <c r="B337" s="244">
        <v>941</v>
      </c>
      <c r="C337" s="245" t="s">
        <v>15</v>
      </c>
      <c r="D337" s="258" t="s">
        <v>2</v>
      </c>
      <c r="E337" s="283" t="s">
        <v>5</v>
      </c>
      <c r="F337" s="284" t="s">
        <v>33</v>
      </c>
      <c r="G337" s="285" t="s">
        <v>2</v>
      </c>
      <c r="H337" s="286" t="s">
        <v>143</v>
      </c>
      <c r="I337" s="263"/>
      <c r="J337" s="251">
        <f>SUM(J338)</f>
        <v>1880</v>
      </c>
      <c r="K337" s="251">
        <f t="shared" ref="K337:L337" si="101">SUM(K338)</f>
        <v>1880</v>
      </c>
      <c r="L337" s="251">
        <f t="shared" si="101"/>
        <v>1880</v>
      </c>
    </row>
    <row r="338" spans="1:12" s="31" customFormat="1" ht="31.5">
      <c r="A338" s="28" t="s">
        <v>117</v>
      </c>
      <c r="B338" s="149">
        <v>941</v>
      </c>
      <c r="C338" s="29" t="s">
        <v>15</v>
      </c>
      <c r="D338" s="231" t="s">
        <v>2</v>
      </c>
      <c r="E338" s="120" t="s">
        <v>5</v>
      </c>
      <c r="F338" s="121">
        <v>3</v>
      </c>
      <c r="G338" s="219" t="s">
        <v>2</v>
      </c>
      <c r="H338" s="122" t="s">
        <v>6</v>
      </c>
      <c r="I338" s="233" t="s">
        <v>58</v>
      </c>
      <c r="J338" s="30">
        <v>1880</v>
      </c>
      <c r="K338" s="30">
        <v>1880</v>
      </c>
      <c r="L338" s="30">
        <v>1880</v>
      </c>
    </row>
    <row r="339" spans="1:12" s="123" customFormat="1" ht="18.75">
      <c r="A339" s="97" t="s">
        <v>86</v>
      </c>
      <c r="B339" s="35">
        <v>941</v>
      </c>
      <c r="C339" s="92" t="s">
        <v>15</v>
      </c>
      <c r="D339" s="92" t="s">
        <v>15</v>
      </c>
      <c r="E339" s="410"/>
      <c r="F339" s="411"/>
      <c r="G339" s="411"/>
      <c r="H339" s="412"/>
      <c r="I339" s="93"/>
      <c r="J339" s="90">
        <f>SUM(J340)</f>
        <v>10752.9</v>
      </c>
      <c r="K339" s="90">
        <f t="shared" ref="K339:L339" si="102">SUM(K340)</f>
        <v>11089.9</v>
      </c>
      <c r="L339" s="90">
        <f t="shared" si="102"/>
        <v>11422.9</v>
      </c>
    </row>
    <row r="340" spans="1:12" s="112" customFormat="1" ht="17.25">
      <c r="A340" s="69" t="s">
        <v>162</v>
      </c>
      <c r="B340" s="154">
        <v>941</v>
      </c>
      <c r="C340" s="56" t="s">
        <v>15</v>
      </c>
      <c r="D340" s="56" t="s">
        <v>15</v>
      </c>
      <c r="E340" s="79" t="s">
        <v>5</v>
      </c>
      <c r="F340" s="80" t="s">
        <v>136</v>
      </c>
      <c r="G340" s="214" t="s">
        <v>137</v>
      </c>
      <c r="H340" s="67" t="s">
        <v>143</v>
      </c>
      <c r="I340" s="60"/>
      <c r="J340" s="61">
        <f>SUM(J341+J347)</f>
        <v>10752.9</v>
      </c>
      <c r="K340" s="61">
        <f>SUM(K341+K347)</f>
        <v>11089.9</v>
      </c>
      <c r="L340" s="61">
        <f>SUM(L341+L347)</f>
        <v>11422.9</v>
      </c>
    </row>
    <row r="341" spans="1:12" s="111" customFormat="1" ht="17.25">
      <c r="A341" s="75" t="s">
        <v>175</v>
      </c>
      <c r="B341" s="155">
        <v>941</v>
      </c>
      <c r="C341" s="15" t="s">
        <v>15</v>
      </c>
      <c r="D341" s="15" t="s">
        <v>15</v>
      </c>
      <c r="E341" s="34" t="s">
        <v>5</v>
      </c>
      <c r="F341" s="81" t="s">
        <v>34</v>
      </c>
      <c r="G341" s="215" t="s">
        <v>137</v>
      </c>
      <c r="H341" s="64" t="s">
        <v>143</v>
      </c>
      <c r="I341" s="19"/>
      <c r="J341" s="20">
        <f>SUM(J342)</f>
        <v>10452.9</v>
      </c>
      <c r="K341" s="20">
        <f t="shared" ref="K341:L341" si="103">SUM(K342)</f>
        <v>10789.9</v>
      </c>
      <c r="L341" s="20">
        <f t="shared" si="103"/>
        <v>11122.9</v>
      </c>
    </row>
    <row r="342" spans="1:12" s="197" customFormat="1" ht="34.5">
      <c r="A342" s="202" t="s">
        <v>272</v>
      </c>
      <c r="B342" s="252">
        <v>941</v>
      </c>
      <c r="C342" s="253" t="s">
        <v>15</v>
      </c>
      <c r="D342" s="253" t="s">
        <v>15</v>
      </c>
      <c r="E342" s="254" t="s">
        <v>5</v>
      </c>
      <c r="F342" s="255" t="s">
        <v>34</v>
      </c>
      <c r="G342" s="256" t="s">
        <v>2</v>
      </c>
      <c r="H342" s="257" t="s">
        <v>143</v>
      </c>
      <c r="I342" s="245"/>
      <c r="J342" s="251">
        <f>SUM(J343:J346)</f>
        <v>10452.9</v>
      </c>
      <c r="K342" s="251">
        <f>SUM(K343:K346)</f>
        <v>10789.9</v>
      </c>
      <c r="L342" s="251">
        <f>SUM(L343:L346)</f>
        <v>11122.9</v>
      </c>
    </row>
    <row r="343" spans="1:12" s="31" customFormat="1" ht="31.5">
      <c r="A343" s="28" t="s">
        <v>271</v>
      </c>
      <c r="B343" s="149">
        <v>941</v>
      </c>
      <c r="C343" s="29" t="s">
        <v>15</v>
      </c>
      <c r="D343" s="298" t="s">
        <v>15</v>
      </c>
      <c r="E343" s="120" t="s">
        <v>5</v>
      </c>
      <c r="F343" s="121">
        <v>4</v>
      </c>
      <c r="G343" s="219" t="s">
        <v>2</v>
      </c>
      <c r="H343" s="122" t="s">
        <v>300</v>
      </c>
      <c r="I343" s="299" t="s">
        <v>58</v>
      </c>
      <c r="J343" s="30">
        <v>4791.8999999999996</v>
      </c>
      <c r="K343" s="30">
        <v>4881.8999999999996</v>
      </c>
      <c r="L343" s="30">
        <v>4975.8999999999996</v>
      </c>
    </row>
    <row r="344" spans="1:12" s="31" customFormat="1">
      <c r="A344" s="28" t="s">
        <v>317</v>
      </c>
      <c r="B344" s="149">
        <v>941</v>
      </c>
      <c r="C344" s="29" t="s">
        <v>15</v>
      </c>
      <c r="D344" s="328" t="s">
        <v>15</v>
      </c>
      <c r="E344" s="120" t="s">
        <v>5</v>
      </c>
      <c r="F344" s="121">
        <v>4</v>
      </c>
      <c r="G344" s="219" t="s">
        <v>2</v>
      </c>
      <c r="H344" s="122" t="s">
        <v>318</v>
      </c>
      <c r="I344" s="336" t="s">
        <v>60</v>
      </c>
      <c r="J344" s="30">
        <v>4671</v>
      </c>
      <c r="K344" s="30">
        <v>4858</v>
      </c>
      <c r="L344" s="30">
        <v>5053</v>
      </c>
    </row>
    <row r="345" spans="1:12" s="31" customFormat="1" ht="31.5">
      <c r="A345" s="28" t="s">
        <v>319</v>
      </c>
      <c r="B345" s="149">
        <v>941</v>
      </c>
      <c r="C345" s="29" t="s">
        <v>15</v>
      </c>
      <c r="D345" s="328" t="s">
        <v>15</v>
      </c>
      <c r="E345" s="120" t="s">
        <v>5</v>
      </c>
      <c r="F345" s="121">
        <v>4</v>
      </c>
      <c r="G345" s="219" t="s">
        <v>2</v>
      </c>
      <c r="H345" s="122" t="s">
        <v>320</v>
      </c>
      <c r="I345" s="330" t="s">
        <v>58</v>
      </c>
      <c r="J345" s="30">
        <v>790</v>
      </c>
      <c r="K345" s="30">
        <v>850</v>
      </c>
      <c r="L345" s="30">
        <v>894</v>
      </c>
    </row>
    <row r="346" spans="1:12" s="31" customFormat="1" ht="31.5">
      <c r="A346" s="28" t="s">
        <v>321</v>
      </c>
      <c r="B346" s="149">
        <v>941</v>
      </c>
      <c r="C346" s="29" t="s">
        <v>15</v>
      </c>
      <c r="D346" s="328" t="s">
        <v>15</v>
      </c>
      <c r="E346" s="120" t="s">
        <v>5</v>
      </c>
      <c r="F346" s="121">
        <v>4</v>
      </c>
      <c r="G346" s="219" t="s">
        <v>2</v>
      </c>
      <c r="H346" s="122" t="s">
        <v>322</v>
      </c>
      <c r="I346" s="330" t="s">
        <v>60</v>
      </c>
      <c r="J346" s="30">
        <v>200</v>
      </c>
      <c r="K346" s="30">
        <v>200</v>
      </c>
      <c r="L346" s="30">
        <v>200</v>
      </c>
    </row>
    <row r="347" spans="1:12" s="25" customFormat="1" ht="33">
      <c r="A347" s="75" t="s">
        <v>176</v>
      </c>
      <c r="B347" s="156">
        <v>941</v>
      </c>
      <c r="C347" s="16" t="s">
        <v>15</v>
      </c>
      <c r="D347" s="34" t="s">
        <v>15</v>
      </c>
      <c r="E347" s="76" t="s">
        <v>5</v>
      </c>
      <c r="F347" s="77" t="s">
        <v>57</v>
      </c>
      <c r="G347" s="212" t="s">
        <v>137</v>
      </c>
      <c r="H347" s="78" t="s">
        <v>143</v>
      </c>
      <c r="I347" s="85"/>
      <c r="J347" s="20">
        <f>SUM(J348)</f>
        <v>300</v>
      </c>
      <c r="K347" s="20">
        <f t="shared" ref="K347:L348" si="104">SUM(K348)</f>
        <v>300</v>
      </c>
      <c r="L347" s="20">
        <f t="shared" si="104"/>
        <v>300</v>
      </c>
    </row>
    <row r="348" spans="1:12" s="192" customFormat="1" ht="51.75">
      <c r="A348" s="202" t="s">
        <v>273</v>
      </c>
      <c r="B348" s="244">
        <v>941</v>
      </c>
      <c r="C348" s="245" t="s">
        <v>15</v>
      </c>
      <c r="D348" s="258" t="s">
        <v>15</v>
      </c>
      <c r="E348" s="283" t="s">
        <v>5</v>
      </c>
      <c r="F348" s="284" t="s">
        <v>57</v>
      </c>
      <c r="G348" s="285" t="s">
        <v>2</v>
      </c>
      <c r="H348" s="286" t="s">
        <v>143</v>
      </c>
      <c r="I348" s="263"/>
      <c r="J348" s="251">
        <f>SUM(J349)</f>
        <v>300</v>
      </c>
      <c r="K348" s="251">
        <f t="shared" si="104"/>
        <v>300</v>
      </c>
      <c r="L348" s="251">
        <f t="shared" si="104"/>
        <v>300</v>
      </c>
    </row>
    <row r="349" spans="1:12" s="31" customFormat="1" ht="31.5">
      <c r="A349" s="28" t="s">
        <v>271</v>
      </c>
      <c r="B349" s="149">
        <v>941</v>
      </c>
      <c r="C349" s="29" t="s">
        <v>15</v>
      </c>
      <c r="D349" s="231" t="s">
        <v>15</v>
      </c>
      <c r="E349" s="120" t="s">
        <v>5</v>
      </c>
      <c r="F349" s="121" t="s">
        <v>57</v>
      </c>
      <c r="G349" s="219" t="s">
        <v>2</v>
      </c>
      <c r="H349" s="122" t="s">
        <v>61</v>
      </c>
      <c r="I349" s="233" t="s">
        <v>58</v>
      </c>
      <c r="J349" s="30">
        <v>300</v>
      </c>
      <c r="K349" s="30">
        <v>300</v>
      </c>
      <c r="L349" s="30">
        <v>300</v>
      </c>
    </row>
    <row r="350" spans="1:12" s="91" customFormat="1" ht="18.75">
      <c r="A350" s="98" t="s">
        <v>87</v>
      </c>
      <c r="B350" s="35">
        <v>941</v>
      </c>
      <c r="C350" s="92" t="s">
        <v>15</v>
      </c>
      <c r="D350" s="92" t="s">
        <v>17</v>
      </c>
      <c r="E350" s="376"/>
      <c r="F350" s="377"/>
      <c r="G350" s="377"/>
      <c r="H350" s="378"/>
      <c r="I350" s="93"/>
      <c r="J350" s="90">
        <f>SUM(J351+J360)</f>
        <v>49102</v>
      </c>
      <c r="K350" s="90">
        <f t="shared" ref="K350:L350" si="105">SUM(K351+K360)</f>
        <v>19994</v>
      </c>
      <c r="L350" s="90">
        <f t="shared" si="105"/>
        <v>19994</v>
      </c>
    </row>
    <row r="351" spans="1:12" s="136" customFormat="1" ht="17.25">
      <c r="A351" s="69" t="s">
        <v>162</v>
      </c>
      <c r="B351" s="154">
        <v>941</v>
      </c>
      <c r="C351" s="56" t="s">
        <v>15</v>
      </c>
      <c r="D351" s="66" t="s">
        <v>17</v>
      </c>
      <c r="E351" s="71" t="s">
        <v>5</v>
      </c>
      <c r="F351" s="72" t="s">
        <v>136</v>
      </c>
      <c r="G351" s="211" t="s">
        <v>137</v>
      </c>
      <c r="H351" s="73" t="s">
        <v>143</v>
      </c>
      <c r="I351" s="67"/>
      <c r="J351" s="61">
        <f>SUM(J352)</f>
        <v>20644</v>
      </c>
      <c r="K351" s="61">
        <f t="shared" ref="K351:L351" si="106">SUM(K352)</f>
        <v>19994</v>
      </c>
      <c r="L351" s="61">
        <f t="shared" si="106"/>
        <v>19994</v>
      </c>
    </row>
    <row r="352" spans="1:12" s="27" customFormat="1" ht="17.25">
      <c r="A352" s="75" t="s">
        <v>177</v>
      </c>
      <c r="B352" s="155">
        <v>941</v>
      </c>
      <c r="C352" s="15" t="s">
        <v>15</v>
      </c>
      <c r="D352" s="63" t="s">
        <v>17</v>
      </c>
      <c r="E352" s="76" t="s">
        <v>5</v>
      </c>
      <c r="F352" s="77" t="s">
        <v>8</v>
      </c>
      <c r="G352" s="212" t="s">
        <v>137</v>
      </c>
      <c r="H352" s="78" t="s">
        <v>143</v>
      </c>
      <c r="I352" s="64"/>
      <c r="J352" s="20">
        <f>SUM(J353+J356)</f>
        <v>20644</v>
      </c>
      <c r="K352" s="20">
        <f t="shared" ref="K352:L352" si="107">SUM(K353+K356)</f>
        <v>19994</v>
      </c>
      <c r="L352" s="20">
        <f t="shared" si="107"/>
        <v>19994</v>
      </c>
    </row>
    <row r="353" spans="1:12" s="192" customFormat="1" ht="51.75">
      <c r="A353" s="99" t="s">
        <v>178</v>
      </c>
      <c r="B353" s="252">
        <v>941</v>
      </c>
      <c r="C353" s="253" t="s">
        <v>15</v>
      </c>
      <c r="D353" s="265" t="s">
        <v>17</v>
      </c>
      <c r="E353" s="283" t="s">
        <v>5</v>
      </c>
      <c r="F353" s="284" t="s">
        <v>8</v>
      </c>
      <c r="G353" s="285" t="s">
        <v>1</v>
      </c>
      <c r="H353" s="286" t="s">
        <v>143</v>
      </c>
      <c r="I353" s="263"/>
      <c r="J353" s="251">
        <f>SUM(J354:J355)</f>
        <v>11318</v>
      </c>
      <c r="K353" s="251">
        <f t="shared" ref="K353:L353" si="108">SUM(K354:K355)</f>
        <v>11168</v>
      </c>
      <c r="L353" s="251">
        <f t="shared" si="108"/>
        <v>11168</v>
      </c>
    </row>
    <row r="354" spans="1:12" s="31" customFormat="1" ht="31.5">
      <c r="A354" s="28" t="s">
        <v>274</v>
      </c>
      <c r="B354" s="149">
        <v>941</v>
      </c>
      <c r="C354" s="29" t="s">
        <v>15</v>
      </c>
      <c r="D354" s="231" t="s">
        <v>17</v>
      </c>
      <c r="E354" s="120" t="s">
        <v>5</v>
      </c>
      <c r="F354" s="121" t="s">
        <v>8</v>
      </c>
      <c r="G354" s="219" t="s">
        <v>1</v>
      </c>
      <c r="H354" s="122">
        <v>80300</v>
      </c>
      <c r="I354" s="233" t="s">
        <v>59</v>
      </c>
      <c r="J354" s="30">
        <v>9481</v>
      </c>
      <c r="K354" s="30">
        <v>9481</v>
      </c>
      <c r="L354" s="30">
        <v>9481</v>
      </c>
    </row>
    <row r="355" spans="1:12" s="31" customFormat="1" ht="31.5">
      <c r="A355" s="28" t="s">
        <v>275</v>
      </c>
      <c r="B355" s="149">
        <v>941</v>
      </c>
      <c r="C355" s="29" t="s">
        <v>15</v>
      </c>
      <c r="D355" s="231" t="s">
        <v>17</v>
      </c>
      <c r="E355" s="120" t="s">
        <v>5</v>
      </c>
      <c r="F355" s="121" t="s">
        <v>8</v>
      </c>
      <c r="G355" s="219" t="s">
        <v>1</v>
      </c>
      <c r="H355" s="122">
        <v>80300</v>
      </c>
      <c r="I355" s="233" t="s">
        <v>58</v>
      </c>
      <c r="J355" s="30">
        <v>1837</v>
      </c>
      <c r="K355" s="30">
        <v>1687</v>
      </c>
      <c r="L355" s="30">
        <v>1687</v>
      </c>
    </row>
    <row r="356" spans="1:12" s="192" customFormat="1" ht="34.5">
      <c r="A356" s="99" t="s">
        <v>179</v>
      </c>
      <c r="B356" s="244">
        <v>941</v>
      </c>
      <c r="C356" s="245" t="s">
        <v>15</v>
      </c>
      <c r="D356" s="258" t="s">
        <v>17</v>
      </c>
      <c r="E356" s="283" t="s">
        <v>5</v>
      </c>
      <c r="F356" s="284" t="s">
        <v>8</v>
      </c>
      <c r="G356" s="285" t="s">
        <v>5</v>
      </c>
      <c r="H356" s="286" t="s">
        <v>143</v>
      </c>
      <c r="I356" s="263"/>
      <c r="J356" s="251">
        <f>SUM(J357:J359)</f>
        <v>9326</v>
      </c>
      <c r="K356" s="251">
        <f t="shared" ref="K356:L356" si="109">SUM(K357:K359)</f>
        <v>8826</v>
      </c>
      <c r="L356" s="251">
        <f t="shared" si="109"/>
        <v>8826</v>
      </c>
    </row>
    <row r="357" spans="1:12" s="31" customFormat="1" ht="31.5">
      <c r="A357" s="28" t="s">
        <v>277</v>
      </c>
      <c r="B357" s="149">
        <v>941</v>
      </c>
      <c r="C357" s="29" t="s">
        <v>15</v>
      </c>
      <c r="D357" s="231" t="s">
        <v>17</v>
      </c>
      <c r="E357" s="120" t="s">
        <v>5</v>
      </c>
      <c r="F357" s="121">
        <v>5</v>
      </c>
      <c r="G357" s="219" t="s">
        <v>5</v>
      </c>
      <c r="H357" s="122">
        <v>80300</v>
      </c>
      <c r="I357" s="233" t="s">
        <v>59</v>
      </c>
      <c r="J357" s="30">
        <v>8126</v>
      </c>
      <c r="K357" s="30">
        <v>8126</v>
      </c>
      <c r="L357" s="30">
        <v>8126</v>
      </c>
    </row>
    <row r="358" spans="1:12" s="31" customFormat="1" ht="31.5">
      <c r="A358" s="28" t="s">
        <v>275</v>
      </c>
      <c r="B358" s="149">
        <v>941</v>
      </c>
      <c r="C358" s="29" t="s">
        <v>15</v>
      </c>
      <c r="D358" s="231" t="s">
        <v>17</v>
      </c>
      <c r="E358" s="120" t="s">
        <v>5</v>
      </c>
      <c r="F358" s="121">
        <v>5</v>
      </c>
      <c r="G358" s="219" t="s">
        <v>5</v>
      </c>
      <c r="H358" s="122">
        <v>80300</v>
      </c>
      <c r="I358" s="233" t="s">
        <v>58</v>
      </c>
      <c r="J358" s="30">
        <v>1198</v>
      </c>
      <c r="K358" s="30">
        <v>698</v>
      </c>
      <c r="L358" s="30">
        <v>698</v>
      </c>
    </row>
    <row r="359" spans="1:12" s="31" customFormat="1">
      <c r="A359" s="28" t="s">
        <v>276</v>
      </c>
      <c r="B359" s="149">
        <v>941</v>
      </c>
      <c r="C359" s="29" t="s">
        <v>15</v>
      </c>
      <c r="D359" s="231" t="s">
        <v>17</v>
      </c>
      <c r="E359" s="120" t="s">
        <v>5</v>
      </c>
      <c r="F359" s="121">
        <v>5</v>
      </c>
      <c r="G359" s="219" t="s">
        <v>5</v>
      </c>
      <c r="H359" s="122">
        <v>80300</v>
      </c>
      <c r="I359" s="233" t="s">
        <v>60</v>
      </c>
      <c r="J359" s="30">
        <v>2</v>
      </c>
      <c r="K359" s="30">
        <v>2</v>
      </c>
      <c r="L359" s="30">
        <v>2</v>
      </c>
    </row>
    <row r="360" spans="1:12" s="31" customFormat="1" ht="16.5">
      <c r="A360" s="75" t="s">
        <v>292</v>
      </c>
      <c r="B360" s="155">
        <v>941</v>
      </c>
      <c r="C360" s="15" t="s">
        <v>15</v>
      </c>
      <c r="D360" s="63" t="s">
        <v>17</v>
      </c>
      <c r="E360" s="76" t="s">
        <v>5</v>
      </c>
      <c r="F360" s="77" t="s">
        <v>181</v>
      </c>
      <c r="G360" s="212" t="s">
        <v>137</v>
      </c>
      <c r="H360" s="78" t="s">
        <v>143</v>
      </c>
      <c r="I360" s="64"/>
      <c r="J360" s="20">
        <f>SUM(J361)</f>
        <v>28458</v>
      </c>
      <c r="K360" s="20">
        <f t="shared" ref="K360:L360" si="110">SUM(K361)</f>
        <v>0</v>
      </c>
      <c r="L360" s="20">
        <f t="shared" si="110"/>
        <v>0</v>
      </c>
    </row>
    <row r="361" spans="1:12" s="192" customFormat="1" ht="34.5">
      <c r="A361" s="99" t="s">
        <v>180</v>
      </c>
      <c r="B361" s="244">
        <v>941</v>
      </c>
      <c r="C361" s="245" t="s">
        <v>15</v>
      </c>
      <c r="D361" s="245" t="s">
        <v>17</v>
      </c>
      <c r="E361" s="284" t="s">
        <v>5</v>
      </c>
      <c r="F361" s="284" t="s">
        <v>181</v>
      </c>
      <c r="G361" s="285" t="s">
        <v>5</v>
      </c>
      <c r="H361" s="286" t="s">
        <v>143</v>
      </c>
      <c r="I361" s="263"/>
      <c r="J361" s="251">
        <f>SUM(J362)</f>
        <v>28458</v>
      </c>
      <c r="K361" s="251">
        <f t="shared" ref="K361:L361" si="111">SUM(K362)</f>
        <v>0</v>
      </c>
      <c r="L361" s="251">
        <f t="shared" si="111"/>
        <v>0</v>
      </c>
    </row>
    <row r="362" spans="1:12" s="31" customFormat="1" ht="31.5">
      <c r="A362" s="181" t="s">
        <v>250</v>
      </c>
      <c r="B362" s="149">
        <v>941</v>
      </c>
      <c r="C362" s="29" t="s">
        <v>15</v>
      </c>
      <c r="D362" s="29" t="s">
        <v>17</v>
      </c>
      <c r="E362" s="121" t="s">
        <v>5</v>
      </c>
      <c r="F362" s="121">
        <v>6</v>
      </c>
      <c r="G362" s="219" t="s">
        <v>5</v>
      </c>
      <c r="H362" s="122">
        <v>88100</v>
      </c>
      <c r="I362" s="325" t="s">
        <v>62</v>
      </c>
      <c r="J362" s="30">
        <v>28458</v>
      </c>
      <c r="K362" s="30"/>
      <c r="L362" s="30"/>
    </row>
    <row r="363" spans="1:12" s="126" customFormat="1" ht="18.75">
      <c r="A363" s="86" t="s">
        <v>92</v>
      </c>
      <c r="B363" s="130">
        <v>941</v>
      </c>
      <c r="C363" s="229">
        <v>10</v>
      </c>
      <c r="D363" s="386"/>
      <c r="E363" s="387"/>
      <c r="F363" s="387"/>
      <c r="G363" s="387"/>
      <c r="H363" s="388"/>
      <c r="I363" s="125"/>
      <c r="J363" s="102">
        <f>SUM(J364)</f>
        <v>26117.599999999999</v>
      </c>
      <c r="K363" s="102">
        <f t="shared" ref="K363:L365" si="112">SUM(K364)</f>
        <v>35121.699999999997</v>
      </c>
      <c r="L363" s="102">
        <f t="shared" si="112"/>
        <v>36129.4</v>
      </c>
    </row>
    <row r="364" spans="1:12" s="131" customFormat="1" ht="18.75">
      <c r="A364" s="98" t="s">
        <v>95</v>
      </c>
      <c r="B364" s="143">
        <v>941</v>
      </c>
      <c r="C364" s="96" t="s">
        <v>30</v>
      </c>
      <c r="D364" s="92" t="s">
        <v>7</v>
      </c>
      <c r="E364" s="392"/>
      <c r="F364" s="393"/>
      <c r="G364" s="393"/>
      <c r="H364" s="394"/>
      <c r="I364" s="36"/>
      <c r="J364" s="90">
        <f>SUM(J365)</f>
        <v>26117.599999999999</v>
      </c>
      <c r="K364" s="90">
        <f t="shared" si="112"/>
        <v>35121.699999999997</v>
      </c>
      <c r="L364" s="90">
        <f t="shared" si="112"/>
        <v>36129.4</v>
      </c>
    </row>
    <row r="365" spans="1:12" s="136" customFormat="1" ht="17.25">
      <c r="A365" s="69" t="s">
        <v>162</v>
      </c>
      <c r="B365" s="157">
        <v>941</v>
      </c>
      <c r="C365" s="65" t="s">
        <v>30</v>
      </c>
      <c r="D365" s="66" t="s">
        <v>7</v>
      </c>
      <c r="E365" s="79" t="s">
        <v>5</v>
      </c>
      <c r="F365" s="80" t="s">
        <v>136</v>
      </c>
      <c r="G365" s="214" t="s">
        <v>137</v>
      </c>
      <c r="H365" s="67" t="s">
        <v>143</v>
      </c>
      <c r="I365" s="67"/>
      <c r="J365" s="61">
        <f>SUM(J366)</f>
        <v>26117.599999999999</v>
      </c>
      <c r="K365" s="61">
        <f t="shared" si="112"/>
        <v>35121.699999999997</v>
      </c>
      <c r="L365" s="61">
        <f t="shared" si="112"/>
        <v>36129.4</v>
      </c>
    </row>
    <row r="366" spans="1:12" s="27" customFormat="1" ht="33">
      <c r="A366" s="75" t="s">
        <v>195</v>
      </c>
      <c r="B366" s="23">
        <v>941</v>
      </c>
      <c r="C366" s="22" t="s">
        <v>30</v>
      </c>
      <c r="D366" s="63" t="s">
        <v>7</v>
      </c>
      <c r="E366" s="34" t="s">
        <v>5</v>
      </c>
      <c r="F366" s="81" t="s">
        <v>9</v>
      </c>
      <c r="G366" s="215" t="s">
        <v>137</v>
      </c>
      <c r="H366" s="64" t="s">
        <v>143</v>
      </c>
      <c r="I366" s="64"/>
      <c r="J366" s="20">
        <f>SUM(J367+J369+J373+J371)</f>
        <v>26117.599999999999</v>
      </c>
      <c r="K366" s="20">
        <f t="shared" ref="K366:L366" si="113">SUM(K367+K369+K373+K371)</f>
        <v>35121.699999999997</v>
      </c>
      <c r="L366" s="20">
        <f t="shared" si="113"/>
        <v>36129.4</v>
      </c>
    </row>
    <row r="367" spans="1:12" s="192" customFormat="1" ht="34.5">
      <c r="A367" s="99" t="s">
        <v>196</v>
      </c>
      <c r="B367" s="287">
        <v>941</v>
      </c>
      <c r="C367" s="264" t="s">
        <v>30</v>
      </c>
      <c r="D367" s="265" t="s">
        <v>7</v>
      </c>
      <c r="E367" s="258" t="s">
        <v>5</v>
      </c>
      <c r="F367" s="266" t="s">
        <v>9</v>
      </c>
      <c r="G367" s="267" t="s">
        <v>1</v>
      </c>
      <c r="H367" s="263" t="s">
        <v>143</v>
      </c>
      <c r="I367" s="263"/>
      <c r="J367" s="251">
        <f>SUM(J368)</f>
        <v>1318.6</v>
      </c>
      <c r="K367" s="251">
        <f t="shared" ref="K367:L367" si="114">SUM(K368)</f>
        <v>1551.7</v>
      </c>
      <c r="L367" s="251">
        <f t="shared" si="114"/>
        <v>1382.4</v>
      </c>
    </row>
    <row r="368" spans="1:12" s="31" customFormat="1" ht="47.25">
      <c r="A368" s="28" t="s">
        <v>127</v>
      </c>
      <c r="B368" s="149">
        <v>941</v>
      </c>
      <c r="C368" s="29" t="s">
        <v>30</v>
      </c>
      <c r="D368" s="231" t="s">
        <v>7</v>
      </c>
      <c r="E368" s="120" t="s">
        <v>5</v>
      </c>
      <c r="F368" s="121" t="s">
        <v>9</v>
      </c>
      <c r="G368" s="219" t="s">
        <v>1</v>
      </c>
      <c r="H368" s="122" t="s">
        <v>10</v>
      </c>
      <c r="I368" s="233" t="s">
        <v>63</v>
      </c>
      <c r="J368" s="30">
        <v>1318.6</v>
      </c>
      <c r="K368" s="30">
        <v>1551.7</v>
      </c>
      <c r="L368" s="30">
        <v>1382.4</v>
      </c>
    </row>
    <row r="369" spans="1:12" s="192" customFormat="1" ht="34.5">
      <c r="A369" s="202" t="s">
        <v>197</v>
      </c>
      <c r="B369" s="244">
        <v>941</v>
      </c>
      <c r="C369" s="245" t="s">
        <v>30</v>
      </c>
      <c r="D369" s="258" t="s">
        <v>7</v>
      </c>
      <c r="E369" s="283" t="s">
        <v>5</v>
      </c>
      <c r="F369" s="284" t="s">
        <v>9</v>
      </c>
      <c r="G369" s="285" t="s">
        <v>7</v>
      </c>
      <c r="H369" s="286" t="s">
        <v>143</v>
      </c>
      <c r="I369" s="263"/>
      <c r="J369" s="251">
        <f>SUM(J370)</f>
        <v>7046</v>
      </c>
      <c r="K369" s="251">
        <f t="shared" ref="K369:L369" si="115">SUM(K370)</f>
        <v>7328</v>
      </c>
      <c r="L369" s="251">
        <f t="shared" si="115"/>
        <v>7621</v>
      </c>
    </row>
    <row r="370" spans="1:12" s="31" customFormat="1" ht="31.5">
      <c r="A370" s="28" t="s">
        <v>257</v>
      </c>
      <c r="B370" s="149">
        <v>941</v>
      </c>
      <c r="C370" s="29" t="s">
        <v>30</v>
      </c>
      <c r="D370" s="231" t="s">
        <v>7</v>
      </c>
      <c r="E370" s="120" t="s">
        <v>5</v>
      </c>
      <c r="F370" s="121" t="s">
        <v>9</v>
      </c>
      <c r="G370" s="219" t="s">
        <v>7</v>
      </c>
      <c r="H370" s="122" t="s">
        <v>11</v>
      </c>
      <c r="I370" s="233" t="s">
        <v>63</v>
      </c>
      <c r="J370" s="30">
        <v>7046</v>
      </c>
      <c r="K370" s="30">
        <v>7328</v>
      </c>
      <c r="L370" s="30">
        <v>7621</v>
      </c>
    </row>
    <row r="371" spans="1:12" s="31" customFormat="1" ht="34.5">
      <c r="A371" s="202" t="s">
        <v>199</v>
      </c>
      <c r="B371" s="244">
        <v>941</v>
      </c>
      <c r="C371" s="245" t="s">
        <v>30</v>
      </c>
      <c r="D371" s="258" t="s">
        <v>7</v>
      </c>
      <c r="E371" s="283" t="s">
        <v>5</v>
      </c>
      <c r="F371" s="284" t="s">
        <v>9</v>
      </c>
      <c r="G371" s="285" t="s">
        <v>3</v>
      </c>
      <c r="H371" s="286" t="s">
        <v>143</v>
      </c>
      <c r="I371" s="263"/>
      <c r="J371" s="251">
        <f>SUM(J372)</f>
        <v>13786</v>
      </c>
      <c r="K371" s="251">
        <f t="shared" ref="K371:L371" si="116">SUM(K372)</f>
        <v>22111</v>
      </c>
      <c r="L371" s="251">
        <f t="shared" si="116"/>
        <v>22995</v>
      </c>
    </row>
    <row r="372" spans="1:12" s="31" customFormat="1" ht="31.5">
      <c r="A372" s="28" t="s">
        <v>258</v>
      </c>
      <c r="B372" s="149">
        <v>941</v>
      </c>
      <c r="C372" s="29" t="s">
        <v>30</v>
      </c>
      <c r="D372" s="231" t="s">
        <v>7</v>
      </c>
      <c r="E372" s="120" t="s">
        <v>5</v>
      </c>
      <c r="F372" s="121" t="s">
        <v>9</v>
      </c>
      <c r="G372" s="219" t="s">
        <v>3</v>
      </c>
      <c r="H372" s="122" t="s">
        <v>14</v>
      </c>
      <c r="I372" s="233" t="s">
        <v>63</v>
      </c>
      <c r="J372" s="30">
        <v>13786</v>
      </c>
      <c r="K372" s="30">
        <v>22111</v>
      </c>
      <c r="L372" s="30">
        <v>22995</v>
      </c>
    </row>
    <row r="373" spans="1:12" s="192" customFormat="1" ht="69">
      <c r="A373" s="199" t="s">
        <v>279</v>
      </c>
      <c r="B373" s="244">
        <v>941</v>
      </c>
      <c r="C373" s="245" t="s">
        <v>30</v>
      </c>
      <c r="D373" s="258" t="s">
        <v>7</v>
      </c>
      <c r="E373" s="283" t="s">
        <v>5</v>
      </c>
      <c r="F373" s="284" t="s">
        <v>9</v>
      </c>
      <c r="G373" s="285" t="s">
        <v>17</v>
      </c>
      <c r="H373" s="286" t="s">
        <v>143</v>
      </c>
      <c r="I373" s="263"/>
      <c r="J373" s="251">
        <f>SUM(J374)</f>
        <v>3967</v>
      </c>
      <c r="K373" s="251">
        <f t="shared" ref="K373:L373" si="117">SUM(K374)</f>
        <v>4131</v>
      </c>
      <c r="L373" s="251">
        <f t="shared" si="117"/>
        <v>4131</v>
      </c>
    </row>
    <row r="374" spans="1:12" s="31" customFormat="1" ht="63">
      <c r="A374" s="28" t="s">
        <v>280</v>
      </c>
      <c r="B374" s="149">
        <v>941</v>
      </c>
      <c r="C374" s="29" t="s">
        <v>30</v>
      </c>
      <c r="D374" s="231" t="s">
        <v>7</v>
      </c>
      <c r="E374" s="120" t="s">
        <v>5</v>
      </c>
      <c r="F374" s="121" t="s">
        <v>9</v>
      </c>
      <c r="G374" s="219" t="s">
        <v>17</v>
      </c>
      <c r="H374" s="122" t="s">
        <v>281</v>
      </c>
      <c r="I374" s="233" t="s">
        <v>63</v>
      </c>
      <c r="J374" s="30">
        <v>3967</v>
      </c>
      <c r="K374" s="30">
        <v>4131</v>
      </c>
      <c r="L374" s="30">
        <v>4131</v>
      </c>
    </row>
    <row r="375" spans="1:12" s="1" customFormat="1" ht="20.25">
      <c r="A375" s="33" t="s">
        <v>287</v>
      </c>
      <c r="B375" s="68">
        <v>942</v>
      </c>
      <c r="C375" s="379"/>
      <c r="D375" s="380"/>
      <c r="E375" s="381"/>
      <c r="F375" s="381"/>
      <c r="G375" s="381"/>
      <c r="H375" s="382"/>
      <c r="I375" s="9"/>
      <c r="J375" s="145">
        <f>SUM(J376)</f>
        <v>13514</v>
      </c>
      <c r="K375" s="145">
        <f t="shared" ref="K375:L375" si="118">SUM(K376)</f>
        <v>13536</v>
      </c>
      <c r="L375" s="145">
        <f t="shared" si="118"/>
        <v>13612</v>
      </c>
    </row>
    <row r="376" spans="1:12" s="1" customFormat="1" ht="18.75">
      <c r="A376" s="86" t="s">
        <v>83</v>
      </c>
      <c r="B376" s="130">
        <v>942</v>
      </c>
      <c r="C376" s="229" t="s">
        <v>15</v>
      </c>
      <c r="D376" s="383"/>
      <c r="E376" s="384"/>
      <c r="F376" s="384"/>
      <c r="G376" s="384"/>
      <c r="H376" s="385"/>
      <c r="I376" s="179"/>
      <c r="J376" s="102">
        <f t="shared" ref="J376:L379" si="119">SUM(J377)</f>
        <v>13514</v>
      </c>
      <c r="K376" s="102">
        <f t="shared" si="119"/>
        <v>13536</v>
      </c>
      <c r="L376" s="102">
        <f t="shared" si="119"/>
        <v>13612</v>
      </c>
    </row>
    <row r="377" spans="1:12" s="1" customFormat="1" ht="18.75">
      <c r="A377" s="97" t="s">
        <v>85</v>
      </c>
      <c r="B377" s="143">
        <v>942</v>
      </c>
      <c r="C377" s="92" t="s">
        <v>15</v>
      </c>
      <c r="D377" s="92" t="s">
        <v>1</v>
      </c>
      <c r="E377" s="376"/>
      <c r="F377" s="377"/>
      <c r="G377" s="377"/>
      <c r="H377" s="378"/>
      <c r="I377" s="93"/>
      <c r="J377" s="90">
        <f>SUM(J378)</f>
        <v>13514</v>
      </c>
      <c r="K377" s="90">
        <f t="shared" si="119"/>
        <v>13536</v>
      </c>
      <c r="L377" s="90">
        <f t="shared" si="119"/>
        <v>13612</v>
      </c>
    </row>
    <row r="378" spans="1:12" s="1" customFormat="1" ht="16.5">
      <c r="A378" s="69" t="s">
        <v>162</v>
      </c>
      <c r="B378" s="178">
        <v>942</v>
      </c>
      <c r="C378" s="56" t="s">
        <v>15</v>
      </c>
      <c r="D378" s="66" t="s">
        <v>1</v>
      </c>
      <c r="E378" s="71" t="s">
        <v>5</v>
      </c>
      <c r="F378" s="72" t="s">
        <v>136</v>
      </c>
      <c r="G378" s="211" t="s">
        <v>137</v>
      </c>
      <c r="H378" s="73" t="s">
        <v>143</v>
      </c>
      <c r="I378" s="67"/>
      <c r="J378" s="61">
        <f t="shared" si="119"/>
        <v>13514</v>
      </c>
      <c r="K378" s="61">
        <f t="shared" si="119"/>
        <v>13536</v>
      </c>
      <c r="L378" s="61">
        <f t="shared" si="119"/>
        <v>13612</v>
      </c>
    </row>
    <row r="379" spans="1:12" s="1" customFormat="1" ht="16.5">
      <c r="A379" s="75" t="s">
        <v>165</v>
      </c>
      <c r="B379" s="151">
        <v>942</v>
      </c>
      <c r="C379" s="15" t="s">
        <v>15</v>
      </c>
      <c r="D379" s="63" t="s">
        <v>1</v>
      </c>
      <c r="E379" s="76" t="s">
        <v>5</v>
      </c>
      <c r="F379" s="77" t="s">
        <v>18</v>
      </c>
      <c r="G379" s="212" t="s">
        <v>137</v>
      </c>
      <c r="H379" s="78" t="s">
        <v>143</v>
      </c>
      <c r="I379" s="64"/>
      <c r="J379" s="20">
        <f t="shared" si="119"/>
        <v>13514</v>
      </c>
      <c r="K379" s="20">
        <f t="shared" si="119"/>
        <v>13536</v>
      </c>
      <c r="L379" s="20">
        <f t="shared" si="119"/>
        <v>13612</v>
      </c>
    </row>
    <row r="380" spans="1:12" s="201" customFormat="1" ht="34.5">
      <c r="A380" s="99" t="s">
        <v>166</v>
      </c>
      <c r="B380" s="287">
        <v>942</v>
      </c>
      <c r="C380" s="253" t="s">
        <v>15</v>
      </c>
      <c r="D380" s="265" t="s">
        <v>1</v>
      </c>
      <c r="E380" s="283" t="s">
        <v>5</v>
      </c>
      <c r="F380" s="284" t="s">
        <v>18</v>
      </c>
      <c r="G380" s="285" t="s">
        <v>1</v>
      </c>
      <c r="H380" s="286" t="s">
        <v>143</v>
      </c>
      <c r="I380" s="263"/>
      <c r="J380" s="251">
        <f>SUM(J381:J382)</f>
        <v>13514</v>
      </c>
      <c r="K380" s="251">
        <f>SUM(K381:K382)</f>
        <v>13536</v>
      </c>
      <c r="L380" s="251">
        <f>SUM(L381:L382)</f>
        <v>13612</v>
      </c>
    </row>
    <row r="381" spans="1:12" s="1" customFormat="1" ht="47.25">
      <c r="A381" s="28" t="s">
        <v>266</v>
      </c>
      <c r="B381" s="149">
        <v>942</v>
      </c>
      <c r="C381" s="29" t="s">
        <v>15</v>
      </c>
      <c r="D381" s="231" t="s">
        <v>1</v>
      </c>
      <c r="E381" s="120" t="s">
        <v>5</v>
      </c>
      <c r="F381" s="121" t="s">
        <v>18</v>
      </c>
      <c r="G381" s="219" t="s">
        <v>1</v>
      </c>
      <c r="H381" s="122" t="s">
        <v>6</v>
      </c>
      <c r="I381" s="233" t="s">
        <v>64</v>
      </c>
      <c r="J381" s="30">
        <v>3986</v>
      </c>
      <c r="K381" s="30">
        <v>4008</v>
      </c>
      <c r="L381" s="30">
        <v>4084</v>
      </c>
    </row>
    <row r="382" spans="1:12" s="1" customFormat="1" ht="47.25">
      <c r="A382" s="28" t="s">
        <v>286</v>
      </c>
      <c r="B382" s="149">
        <v>942</v>
      </c>
      <c r="C382" s="29" t="s">
        <v>15</v>
      </c>
      <c r="D382" s="231" t="s">
        <v>1</v>
      </c>
      <c r="E382" s="120" t="s">
        <v>5</v>
      </c>
      <c r="F382" s="121" t="s">
        <v>18</v>
      </c>
      <c r="G382" s="219" t="s">
        <v>1</v>
      </c>
      <c r="H382" s="122" t="s">
        <v>285</v>
      </c>
      <c r="I382" s="233" t="s">
        <v>64</v>
      </c>
      <c r="J382" s="30">
        <v>9528</v>
      </c>
      <c r="K382" s="30">
        <v>9528</v>
      </c>
      <c r="L382" s="30">
        <v>9528</v>
      </c>
    </row>
    <row r="383" spans="1:12" ht="20.25">
      <c r="A383" s="33" t="s">
        <v>323</v>
      </c>
      <c r="B383" s="68">
        <v>943</v>
      </c>
      <c r="C383" s="379"/>
      <c r="D383" s="380"/>
      <c r="E383" s="381"/>
      <c r="F383" s="381"/>
      <c r="G383" s="381"/>
      <c r="H383" s="382"/>
      <c r="I383" s="9"/>
      <c r="J383" s="145">
        <f>SUM(J384)</f>
        <v>14414</v>
      </c>
      <c r="K383" s="145">
        <f t="shared" ref="K383:L383" si="120">SUM(K384)</f>
        <v>11944</v>
      </c>
      <c r="L383" s="145">
        <f t="shared" si="120"/>
        <v>11961</v>
      </c>
    </row>
    <row r="384" spans="1:12" ht="18.75">
      <c r="A384" s="86" t="s">
        <v>83</v>
      </c>
      <c r="B384" s="130">
        <v>943</v>
      </c>
      <c r="C384" s="333" t="s">
        <v>15</v>
      </c>
      <c r="D384" s="383"/>
      <c r="E384" s="384"/>
      <c r="F384" s="384"/>
      <c r="G384" s="384"/>
      <c r="H384" s="385"/>
      <c r="I384" s="179"/>
      <c r="J384" s="102">
        <f t="shared" ref="J384:L387" si="121">SUM(J385)</f>
        <v>14414</v>
      </c>
      <c r="K384" s="102">
        <f t="shared" si="121"/>
        <v>11944</v>
      </c>
      <c r="L384" s="102">
        <f t="shared" si="121"/>
        <v>11961</v>
      </c>
    </row>
    <row r="385" spans="1:12" ht="18.75">
      <c r="A385" s="97" t="s">
        <v>85</v>
      </c>
      <c r="B385" s="143">
        <v>943</v>
      </c>
      <c r="C385" s="92" t="s">
        <v>15</v>
      </c>
      <c r="D385" s="92" t="s">
        <v>1</v>
      </c>
      <c r="E385" s="376"/>
      <c r="F385" s="377"/>
      <c r="G385" s="377"/>
      <c r="H385" s="378"/>
      <c r="I385" s="93"/>
      <c r="J385" s="90">
        <f>SUM(J386)</f>
        <v>14414</v>
      </c>
      <c r="K385" s="90">
        <f t="shared" si="121"/>
        <v>11944</v>
      </c>
      <c r="L385" s="90">
        <f t="shared" si="121"/>
        <v>11961</v>
      </c>
    </row>
    <row r="386" spans="1:12" ht="16.5">
      <c r="A386" s="69" t="s">
        <v>162</v>
      </c>
      <c r="B386" s="178">
        <v>943</v>
      </c>
      <c r="C386" s="56" t="s">
        <v>15</v>
      </c>
      <c r="D386" s="66" t="s">
        <v>1</v>
      </c>
      <c r="E386" s="71" t="s">
        <v>5</v>
      </c>
      <c r="F386" s="72" t="s">
        <v>136</v>
      </c>
      <c r="G386" s="211" t="s">
        <v>137</v>
      </c>
      <c r="H386" s="73" t="s">
        <v>143</v>
      </c>
      <c r="I386" s="67"/>
      <c r="J386" s="61">
        <f t="shared" si="121"/>
        <v>14414</v>
      </c>
      <c r="K386" s="61">
        <f t="shared" si="121"/>
        <v>11944</v>
      </c>
      <c r="L386" s="61">
        <f t="shared" si="121"/>
        <v>11961</v>
      </c>
    </row>
    <row r="387" spans="1:12" ht="16.5">
      <c r="A387" s="75" t="s">
        <v>165</v>
      </c>
      <c r="B387" s="151">
        <v>943</v>
      </c>
      <c r="C387" s="15" t="s">
        <v>15</v>
      </c>
      <c r="D387" s="63" t="s">
        <v>1</v>
      </c>
      <c r="E387" s="76" t="s">
        <v>5</v>
      </c>
      <c r="F387" s="77" t="s">
        <v>18</v>
      </c>
      <c r="G387" s="212" t="s">
        <v>137</v>
      </c>
      <c r="H387" s="78" t="s">
        <v>143</v>
      </c>
      <c r="I387" s="64"/>
      <c r="J387" s="20">
        <f t="shared" si="121"/>
        <v>14414</v>
      </c>
      <c r="K387" s="20">
        <f t="shared" si="121"/>
        <v>11944</v>
      </c>
      <c r="L387" s="20">
        <f t="shared" si="121"/>
        <v>11961</v>
      </c>
    </row>
    <row r="388" spans="1:12" ht="34.5">
      <c r="A388" s="99" t="s">
        <v>166</v>
      </c>
      <c r="B388" s="287">
        <v>943</v>
      </c>
      <c r="C388" s="253" t="s">
        <v>15</v>
      </c>
      <c r="D388" s="265" t="s">
        <v>1</v>
      </c>
      <c r="E388" s="283" t="s">
        <v>5</v>
      </c>
      <c r="F388" s="284" t="s">
        <v>18</v>
      </c>
      <c r="G388" s="285" t="s">
        <v>1</v>
      </c>
      <c r="H388" s="286" t="s">
        <v>143</v>
      </c>
      <c r="I388" s="263"/>
      <c r="J388" s="251">
        <f>SUM(J389:J390)</f>
        <v>14414</v>
      </c>
      <c r="K388" s="251">
        <f>SUM(K389:K390)</f>
        <v>11944</v>
      </c>
      <c r="L388" s="251">
        <f>SUM(L389:L390)</f>
        <v>11961</v>
      </c>
    </row>
    <row r="389" spans="1:12" ht="47.25">
      <c r="A389" s="28" t="s">
        <v>266</v>
      </c>
      <c r="B389" s="149">
        <v>943</v>
      </c>
      <c r="C389" s="29" t="s">
        <v>15</v>
      </c>
      <c r="D389" s="331" t="s">
        <v>1</v>
      </c>
      <c r="E389" s="120" t="s">
        <v>5</v>
      </c>
      <c r="F389" s="121" t="s">
        <v>18</v>
      </c>
      <c r="G389" s="219" t="s">
        <v>1</v>
      </c>
      <c r="H389" s="122" t="s">
        <v>6</v>
      </c>
      <c r="I389" s="332" t="s">
        <v>64</v>
      </c>
      <c r="J389" s="30">
        <v>7068</v>
      </c>
      <c r="K389" s="30">
        <v>4598</v>
      </c>
      <c r="L389" s="30">
        <v>4615</v>
      </c>
    </row>
    <row r="390" spans="1:12" ht="47.25">
      <c r="A390" s="28" t="s">
        <v>286</v>
      </c>
      <c r="B390" s="149">
        <v>943</v>
      </c>
      <c r="C390" s="29" t="s">
        <v>15</v>
      </c>
      <c r="D390" s="331" t="s">
        <v>1</v>
      </c>
      <c r="E390" s="120" t="s">
        <v>5</v>
      </c>
      <c r="F390" s="121" t="s">
        <v>18</v>
      </c>
      <c r="G390" s="219" t="s">
        <v>1</v>
      </c>
      <c r="H390" s="122" t="s">
        <v>285</v>
      </c>
      <c r="I390" s="332" t="s">
        <v>64</v>
      </c>
      <c r="J390" s="30">
        <v>7346</v>
      </c>
      <c r="K390" s="30">
        <v>7346</v>
      </c>
      <c r="L390" s="30">
        <v>7346</v>
      </c>
    </row>
    <row r="391" spans="1:12" ht="20.25">
      <c r="A391" s="33" t="s">
        <v>324</v>
      </c>
      <c r="B391" s="68">
        <v>944</v>
      </c>
      <c r="C391" s="379"/>
      <c r="D391" s="380"/>
      <c r="E391" s="381"/>
      <c r="F391" s="381"/>
      <c r="G391" s="381"/>
      <c r="H391" s="382"/>
      <c r="I391" s="9"/>
      <c r="J391" s="145">
        <f>SUM(J392+J429)</f>
        <v>8376</v>
      </c>
      <c r="K391" s="145">
        <f t="shared" ref="K391:L391" si="122">SUM(K392+K429)</f>
        <v>8419</v>
      </c>
      <c r="L391" s="145">
        <f t="shared" si="122"/>
        <v>8467</v>
      </c>
    </row>
    <row r="392" spans="1:12" ht="18.75">
      <c r="A392" s="86" t="s">
        <v>83</v>
      </c>
      <c r="B392" s="130">
        <v>944</v>
      </c>
      <c r="C392" s="333" t="s">
        <v>15</v>
      </c>
      <c r="D392" s="383"/>
      <c r="E392" s="384"/>
      <c r="F392" s="384"/>
      <c r="G392" s="384"/>
      <c r="H392" s="385"/>
      <c r="I392" s="179"/>
      <c r="J392" s="102">
        <f t="shared" ref="J392:L395" si="123">SUM(J393)</f>
        <v>8376</v>
      </c>
      <c r="K392" s="102">
        <f t="shared" si="123"/>
        <v>8419</v>
      </c>
      <c r="L392" s="102">
        <f t="shared" si="123"/>
        <v>8467</v>
      </c>
    </row>
    <row r="393" spans="1:12" ht="18.75">
      <c r="A393" s="97" t="s">
        <v>85</v>
      </c>
      <c r="B393" s="143">
        <v>944</v>
      </c>
      <c r="C393" s="92" t="s">
        <v>15</v>
      </c>
      <c r="D393" s="92" t="s">
        <v>1</v>
      </c>
      <c r="E393" s="376"/>
      <c r="F393" s="377"/>
      <c r="G393" s="377"/>
      <c r="H393" s="378"/>
      <c r="I393" s="93"/>
      <c r="J393" s="90">
        <f>SUM(J394+J424)</f>
        <v>8376</v>
      </c>
      <c r="K393" s="90">
        <f t="shared" ref="K393:L393" si="124">SUM(K394+K424)</f>
        <v>8419</v>
      </c>
      <c r="L393" s="90">
        <f t="shared" si="124"/>
        <v>8467</v>
      </c>
    </row>
    <row r="394" spans="1:12" ht="16.5">
      <c r="A394" s="69" t="s">
        <v>162</v>
      </c>
      <c r="B394" s="178">
        <v>944</v>
      </c>
      <c r="C394" s="56" t="s">
        <v>15</v>
      </c>
      <c r="D394" s="66" t="s">
        <v>1</v>
      </c>
      <c r="E394" s="71" t="s">
        <v>5</v>
      </c>
      <c r="F394" s="72" t="s">
        <v>136</v>
      </c>
      <c r="G394" s="211" t="s">
        <v>137</v>
      </c>
      <c r="H394" s="73" t="s">
        <v>143</v>
      </c>
      <c r="I394" s="67"/>
      <c r="J394" s="61">
        <f t="shared" si="123"/>
        <v>8376</v>
      </c>
      <c r="K394" s="61">
        <f t="shared" si="123"/>
        <v>8419</v>
      </c>
      <c r="L394" s="61">
        <f t="shared" si="123"/>
        <v>8467</v>
      </c>
    </row>
    <row r="395" spans="1:12" ht="16.5">
      <c r="A395" s="75" t="s">
        <v>165</v>
      </c>
      <c r="B395" s="151">
        <v>944</v>
      </c>
      <c r="C395" s="15" t="s">
        <v>15</v>
      </c>
      <c r="D395" s="63" t="s">
        <v>1</v>
      </c>
      <c r="E395" s="76" t="s">
        <v>5</v>
      </c>
      <c r="F395" s="77" t="s">
        <v>18</v>
      </c>
      <c r="G395" s="212" t="s">
        <v>137</v>
      </c>
      <c r="H395" s="78" t="s">
        <v>143</v>
      </c>
      <c r="I395" s="64"/>
      <c r="J395" s="20">
        <f t="shared" si="123"/>
        <v>8376</v>
      </c>
      <c r="K395" s="20">
        <f t="shared" si="123"/>
        <v>8419</v>
      </c>
      <c r="L395" s="20">
        <f t="shared" si="123"/>
        <v>8467</v>
      </c>
    </row>
    <row r="396" spans="1:12" ht="34.5">
      <c r="A396" s="99" t="s">
        <v>166</v>
      </c>
      <c r="B396" s="287">
        <v>944</v>
      </c>
      <c r="C396" s="253" t="s">
        <v>15</v>
      </c>
      <c r="D396" s="265" t="s">
        <v>1</v>
      </c>
      <c r="E396" s="283" t="s">
        <v>5</v>
      </c>
      <c r="F396" s="284" t="s">
        <v>18</v>
      </c>
      <c r="G396" s="285" t="s">
        <v>1</v>
      </c>
      <c r="H396" s="286" t="s">
        <v>143</v>
      </c>
      <c r="I396" s="263"/>
      <c r="J396" s="251">
        <f>SUM(J397:J398)</f>
        <v>8376</v>
      </c>
      <c r="K396" s="251">
        <f t="shared" ref="K396:L396" si="125">SUM(K397:K398)</f>
        <v>8419</v>
      </c>
      <c r="L396" s="251">
        <f t="shared" si="125"/>
        <v>8467</v>
      </c>
    </row>
    <row r="397" spans="1:12" ht="47.25">
      <c r="A397" s="28" t="s">
        <v>266</v>
      </c>
      <c r="B397" s="149">
        <v>944</v>
      </c>
      <c r="C397" s="29" t="s">
        <v>15</v>
      </c>
      <c r="D397" s="331" t="s">
        <v>1</v>
      </c>
      <c r="E397" s="120" t="s">
        <v>5</v>
      </c>
      <c r="F397" s="121" t="s">
        <v>18</v>
      </c>
      <c r="G397" s="219" t="s">
        <v>1</v>
      </c>
      <c r="H397" s="122" t="s">
        <v>6</v>
      </c>
      <c r="I397" s="332" t="s">
        <v>64</v>
      </c>
      <c r="J397" s="30">
        <v>3743</v>
      </c>
      <c r="K397" s="30">
        <v>3786</v>
      </c>
      <c r="L397" s="30">
        <v>3834</v>
      </c>
    </row>
    <row r="398" spans="1:12" ht="47.25">
      <c r="A398" s="28" t="s">
        <v>286</v>
      </c>
      <c r="B398" s="149">
        <v>944</v>
      </c>
      <c r="C398" s="29" t="s">
        <v>15</v>
      </c>
      <c r="D398" s="331" t="s">
        <v>1</v>
      </c>
      <c r="E398" s="120" t="s">
        <v>5</v>
      </c>
      <c r="F398" s="121" t="s">
        <v>18</v>
      </c>
      <c r="G398" s="219" t="s">
        <v>1</v>
      </c>
      <c r="H398" s="122" t="s">
        <v>285</v>
      </c>
      <c r="I398" s="332" t="s">
        <v>64</v>
      </c>
      <c r="J398" s="30">
        <v>4633</v>
      </c>
      <c r="K398" s="30">
        <v>4633</v>
      </c>
      <c r="L398" s="30">
        <v>4633</v>
      </c>
    </row>
    <row r="399" spans="1:12" s="1" customFormat="1" ht="20.25">
      <c r="A399" s="33" t="s">
        <v>336</v>
      </c>
      <c r="B399" s="68">
        <v>945</v>
      </c>
      <c r="C399" s="379"/>
      <c r="D399" s="380"/>
      <c r="E399" s="381"/>
      <c r="F399" s="381"/>
      <c r="G399" s="381"/>
      <c r="H399" s="382"/>
      <c r="I399" s="9"/>
      <c r="J399" s="145">
        <f>SUM(J400+J437)</f>
        <v>26473</v>
      </c>
      <c r="K399" s="145">
        <f t="shared" ref="K399:L399" si="126">SUM(K400+K437)</f>
        <v>26579</v>
      </c>
      <c r="L399" s="145">
        <f t="shared" si="126"/>
        <v>26689</v>
      </c>
    </row>
    <row r="400" spans="1:12" s="1" customFormat="1" ht="18.75">
      <c r="A400" s="86" t="s">
        <v>83</v>
      </c>
      <c r="B400" s="130">
        <v>945</v>
      </c>
      <c r="C400" s="344" t="s">
        <v>15</v>
      </c>
      <c r="D400" s="383"/>
      <c r="E400" s="384"/>
      <c r="F400" s="384"/>
      <c r="G400" s="384"/>
      <c r="H400" s="385"/>
      <c r="I400" s="179"/>
      <c r="J400" s="102">
        <f t="shared" ref="J400:L403" si="127">SUM(J401)</f>
        <v>26473</v>
      </c>
      <c r="K400" s="102">
        <f t="shared" si="127"/>
        <v>26579</v>
      </c>
      <c r="L400" s="102">
        <f t="shared" si="127"/>
        <v>26689</v>
      </c>
    </row>
    <row r="401" spans="1:12" s="1" customFormat="1" ht="18.75">
      <c r="A401" s="97" t="s">
        <v>85</v>
      </c>
      <c r="B401" s="143">
        <v>945</v>
      </c>
      <c r="C401" s="92" t="s">
        <v>15</v>
      </c>
      <c r="D401" s="92" t="s">
        <v>5</v>
      </c>
      <c r="E401" s="376"/>
      <c r="F401" s="377"/>
      <c r="G401" s="377"/>
      <c r="H401" s="378"/>
      <c r="I401" s="93"/>
      <c r="J401" s="90">
        <f>SUM(J402+J432)</f>
        <v>26473</v>
      </c>
      <c r="K401" s="90">
        <f t="shared" ref="K401:L401" si="128">SUM(K402+K432)</f>
        <v>26579</v>
      </c>
      <c r="L401" s="90">
        <f t="shared" si="128"/>
        <v>26689</v>
      </c>
    </row>
    <row r="402" spans="1:12" s="1" customFormat="1" ht="16.5">
      <c r="A402" s="69" t="s">
        <v>162</v>
      </c>
      <c r="B402" s="178">
        <v>945</v>
      </c>
      <c r="C402" s="56" t="s">
        <v>15</v>
      </c>
      <c r="D402" s="66" t="s">
        <v>5</v>
      </c>
      <c r="E402" s="71" t="s">
        <v>5</v>
      </c>
      <c r="F402" s="72" t="s">
        <v>136</v>
      </c>
      <c r="G402" s="211" t="s">
        <v>137</v>
      </c>
      <c r="H402" s="73" t="s">
        <v>143</v>
      </c>
      <c r="I402" s="67"/>
      <c r="J402" s="61">
        <f t="shared" si="127"/>
        <v>26473</v>
      </c>
      <c r="K402" s="61">
        <f t="shared" si="127"/>
        <v>26579</v>
      </c>
      <c r="L402" s="61">
        <f t="shared" si="127"/>
        <v>26689</v>
      </c>
    </row>
    <row r="403" spans="1:12" s="1" customFormat="1" ht="16.5">
      <c r="A403" s="75" t="s">
        <v>165</v>
      </c>
      <c r="B403" s="151">
        <v>945</v>
      </c>
      <c r="C403" s="15" t="s">
        <v>15</v>
      </c>
      <c r="D403" s="63" t="s">
        <v>5</v>
      </c>
      <c r="E403" s="76" t="s">
        <v>5</v>
      </c>
      <c r="F403" s="77" t="s">
        <v>29</v>
      </c>
      <c r="G403" s="212" t="s">
        <v>137</v>
      </c>
      <c r="H403" s="78" t="s">
        <v>143</v>
      </c>
      <c r="I403" s="64"/>
      <c r="J403" s="20">
        <f t="shared" si="127"/>
        <v>26473</v>
      </c>
      <c r="K403" s="20">
        <f t="shared" si="127"/>
        <v>26579</v>
      </c>
      <c r="L403" s="20">
        <f t="shared" si="127"/>
        <v>26689</v>
      </c>
    </row>
    <row r="404" spans="1:12" s="1" customFormat="1" ht="34.5">
      <c r="A404" s="99" t="s">
        <v>166</v>
      </c>
      <c r="B404" s="287">
        <v>945</v>
      </c>
      <c r="C404" s="253" t="s">
        <v>15</v>
      </c>
      <c r="D404" s="265" t="s">
        <v>5</v>
      </c>
      <c r="E404" s="283" t="s">
        <v>5</v>
      </c>
      <c r="F404" s="284" t="s">
        <v>29</v>
      </c>
      <c r="G404" s="285" t="s">
        <v>2</v>
      </c>
      <c r="H404" s="286" t="s">
        <v>143</v>
      </c>
      <c r="I404" s="263"/>
      <c r="J404" s="251">
        <f>SUM(J405:J408)</f>
        <v>26473</v>
      </c>
      <c r="K404" s="251">
        <f t="shared" ref="K404:L404" si="129">SUM(K405:K408)</f>
        <v>26579</v>
      </c>
      <c r="L404" s="251">
        <f t="shared" si="129"/>
        <v>26689</v>
      </c>
    </row>
    <row r="405" spans="1:12" s="1" customFormat="1" ht="47.25">
      <c r="A405" s="28" t="s">
        <v>266</v>
      </c>
      <c r="B405" s="149">
        <v>945</v>
      </c>
      <c r="C405" s="29" t="s">
        <v>15</v>
      </c>
      <c r="D405" s="345" t="s">
        <v>5</v>
      </c>
      <c r="E405" s="120" t="s">
        <v>5</v>
      </c>
      <c r="F405" s="121" t="s">
        <v>29</v>
      </c>
      <c r="G405" s="219" t="s">
        <v>2</v>
      </c>
      <c r="H405" s="122" t="s">
        <v>6</v>
      </c>
      <c r="I405" s="346" t="s">
        <v>64</v>
      </c>
      <c r="J405" s="30">
        <v>3692</v>
      </c>
      <c r="K405" s="30">
        <v>3798</v>
      </c>
      <c r="L405" s="30">
        <v>3908</v>
      </c>
    </row>
    <row r="406" spans="1:12" s="1" customFormat="1" ht="47.25">
      <c r="A406" s="28" t="s">
        <v>286</v>
      </c>
      <c r="B406" s="149">
        <v>945</v>
      </c>
      <c r="C406" s="29" t="s">
        <v>15</v>
      </c>
      <c r="D406" s="345" t="s">
        <v>5</v>
      </c>
      <c r="E406" s="120" t="s">
        <v>5</v>
      </c>
      <c r="F406" s="121" t="s">
        <v>29</v>
      </c>
      <c r="G406" s="219" t="s">
        <v>2</v>
      </c>
      <c r="H406" s="122" t="s">
        <v>337</v>
      </c>
      <c r="I406" s="346" t="s">
        <v>64</v>
      </c>
      <c r="J406" s="30">
        <v>22147</v>
      </c>
      <c r="K406" s="30">
        <v>22147</v>
      </c>
      <c r="L406" s="30">
        <v>22147</v>
      </c>
    </row>
    <row r="407" spans="1:12" s="1" customFormat="1" ht="47.25">
      <c r="A407" s="28" t="s">
        <v>341</v>
      </c>
      <c r="B407" s="149">
        <v>945</v>
      </c>
      <c r="C407" s="29" t="s">
        <v>15</v>
      </c>
      <c r="D407" s="350" t="s">
        <v>5</v>
      </c>
      <c r="E407" s="120" t="s">
        <v>5</v>
      </c>
      <c r="F407" s="121" t="s">
        <v>29</v>
      </c>
      <c r="G407" s="219" t="s">
        <v>2</v>
      </c>
      <c r="H407" s="122" t="s">
        <v>301</v>
      </c>
      <c r="I407" s="351" t="s">
        <v>64</v>
      </c>
      <c r="J407" s="30">
        <v>317</v>
      </c>
      <c r="K407" s="30">
        <v>317</v>
      </c>
      <c r="L407" s="30">
        <v>317</v>
      </c>
    </row>
    <row r="408" spans="1:12" s="1" customFormat="1" ht="47.25">
      <c r="A408" s="28" t="s">
        <v>341</v>
      </c>
      <c r="B408" s="149">
        <v>945</v>
      </c>
      <c r="C408" s="29" t="s">
        <v>15</v>
      </c>
      <c r="D408" s="350" t="s">
        <v>5</v>
      </c>
      <c r="E408" s="120" t="s">
        <v>5</v>
      </c>
      <c r="F408" s="121" t="s">
        <v>29</v>
      </c>
      <c r="G408" s="219" t="s">
        <v>2</v>
      </c>
      <c r="H408" s="122" t="s">
        <v>315</v>
      </c>
      <c r="I408" s="351" t="s">
        <v>64</v>
      </c>
      <c r="J408" s="30">
        <v>317</v>
      </c>
      <c r="K408" s="30">
        <v>317</v>
      </c>
      <c r="L408" s="30">
        <v>317</v>
      </c>
    </row>
    <row r="409" spans="1:12" s="1" customFormat="1" ht="20.25">
      <c r="A409" s="33" t="s">
        <v>338</v>
      </c>
      <c r="B409" s="68">
        <v>946</v>
      </c>
      <c r="C409" s="379"/>
      <c r="D409" s="380"/>
      <c r="E409" s="381"/>
      <c r="F409" s="381"/>
      <c r="G409" s="381"/>
      <c r="H409" s="382"/>
      <c r="I409" s="9"/>
      <c r="J409" s="145">
        <f>SUM(J411+J416)</f>
        <v>44233</v>
      </c>
      <c r="K409" s="145">
        <f t="shared" ref="K409:L409" si="130">SUM(K411+K416)</f>
        <v>44467</v>
      </c>
      <c r="L409" s="145">
        <f t="shared" si="130"/>
        <v>53707</v>
      </c>
    </row>
    <row r="410" spans="1:12" s="1" customFormat="1" ht="18.75">
      <c r="A410" s="86" t="s">
        <v>83</v>
      </c>
      <c r="B410" s="130">
        <v>946</v>
      </c>
      <c r="C410" s="344" t="s">
        <v>15</v>
      </c>
      <c r="D410" s="383"/>
      <c r="E410" s="384"/>
      <c r="F410" s="384"/>
      <c r="G410" s="384"/>
      <c r="H410" s="385"/>
      <c r="I410" s="179"/>
      <c r="J410" s="102">
        <f>SUM(J411)</f>
        <v>248</v>
      </c>
      <c r="K410" s="102">
        <f t="shared" ref="K410:L410" si="131">SUM(K411)</f>
        <v>248</v>
      </c>
      <c r="L410" s="102">
        <f t="shared" si="131"/>
        <v>248</v>
      </c>
    </row>
    <row r="411" spans="1:12" s="1" customFormat="1" ht="18.75">
      <c r="A411" s="97" t="s">
        <v>85</v>
      </c>
      <c r="B411" s="143">
        <v>944</v>
      </c>
      <c r="C411" s="92" t="s">
        <v>15</v>
      </c>
      <c r="D411" s="92" t="s">
        <v>1</v>
      </c>
      <c r="E411" s="376"/>
      <c r="F411" s="377"/>
      <c r="G411" s="377"/>
      <c r="H411" s="378"/>
      <c r="I411" s="93"/>
      <c r="J411" s="90">
        <f>SUM(J412+J440)</f>
        <v>248</v>
      </c>
      <c r="K411" s="90">
        <f t="shared" ref="K411:L411" si="132">SUM(K412+K440)</f>
        <v>248</v>
      </c>
      <c r="L411" s="90">
        <f t="shared" si="132"/>
        <v>248</v>
      </c>
    </row>
    <row r="412" spans="1:12" s="1" customFormat="1" ht="16.5">
      <c r="A412" s="69" t="s">
        <v>162</v>
      </c>
      <c r="B412" s="178">
        <v>944</v>
      </c>
      <c r="C412" s="56" t="s">
        <v>15</v>
      </c>
      <c r="D412" s="66" t="s">
        <v>1</v>
      </c>
      <c r="E412" s="71" t="s">
        <v>5</v>
      </c>
      <c r="F412" s="72" t="s">
        <v>136</v>
      </c>
      <c r="G412" s="211" t="s">
        <v>137</v>
      </c>
      <c r="H412" s="73" t="s">
        <v>143</v>
      </c>
      <c r="I412" s="67"/>
      <c r="J412" s="61">
        <f t="shared" ref="J412:L414" si="133">SUM(J413)</f>
        <v>248</v>
      </c>
      <c r="K412" s="61">
        <f t="shared" si="133"/>
        <v>248</v>
      </c>
      <c r="L412" s="61">
        <f t="shared" si="133"/>
        <v>248</v>
      </c>
    </row>
    <row r="413" spans="1:12" s="1" customFormat="1" ht="16.5">
      <c r="A413" s="75" t="s">
        <v>165</v>
      </c>
      <c r="B413" s="151">
        <v>944</v>
      </c>
      <c r="C413" s="15" t="s">
        <v>15</v>
      </c>
      <c r="D413" s="63" t="s">
        <v>1</v>
      </c>
      <c r="E413" s="76" t="s">
        <v>5</v>
      </c>
      <c r="F413" s="77" t="s">
        <v>18</v>
      </c>
      <c r="G413" s="212" t="s">
        <v>137</v>
      </c>
      <c r="H413" s="78" t="s">
        <v>143</v>
      </c>
      <c r="I413" s="64"/>
      <c r="J413" s="20">
        <f t="shared" si="133"/>
        <v>248</v>
      </c>
      <c r="K413" s="20">
        <f t="shared" si="133"/>
        <v>248</v>
      </c>
      <c r="L413" s="20">
        <f t="shared" si="133"/>
        <v>248</v>
      </c>
    </row>
    <row r="414" spans="1:12" s="1" customFormat="1" ht="34.5">
      <c r="A414" s="99" t="s">
        <v>166</v>
      </c>
      <c r="B414" s="287">
        <v>944</v>
      </c>
      <c r="C414" s="253" t="s">
        <v>15</v>
      </c>
      <c r="D414" s="265" t="s">
        <v>1</v>
      </c>
      <c r="E414" s="283" t="s">
        <v>5</v>
      </c>
      <c r="F414" s="284" t="s">
        <v>18</v>
      </c>
      <c r="G414" s="285" t="s">
        <v>1</v>
      </c>
      <c r="H414" s="286" t="s">
        <v>143</v>
      </c>
      <c r="I414" s="263"/>
      <c r="J414" s="251">
        <f>SUM(J415)</f>
        <v>248</v>
      </c>
      <c r="K414" s="251">
        <f t="shared" si="133"/>
        <v>248</v>
      </c>
      <c r="L414" s="251">
        <f t="shared" si="133"/>
        <v>248</v>
      </c>
    </row>
    <row r="415" spans="1:12" s="1" customFormat="1" ht="47.25">
      <c r="A415" s="28" t="s">
        <v>286</v>
      </c>
      <c r="B415" s="149">
        <v>946</v>
      </c>
      <c r="C415" s="29" t="s">
        <v>15</v>
      </c>
      <c r="D415" s="349" t="s">
        <v>1</v>
      </c>
      <c r="E415" s="120" t="s">
        <v>5</v>
      </c>
      <c r="F415" s="121" t="s">
        <v>18</v>
      </c>
      <c r="G415" s="219" t="s">
        <v>1</v>
      </c>
      <c r="H415" s="122" t="s">
        <v>285</v>
      </c>
      <c r="I415" s="346" t="s">
        <v>64</v>
      </c>
      <c r="J415" s="30">
        <v>248</v>
      </c>
      <c r="K415" s="30">
        <v>248</v>
      </c>
      <c r="L415" s="30">
        <v>248</v>
      </c>
    </row>
    <row r="416" spans="1:12" s="1" customFormat="1" ht="18.75">
      <c r="A416" s="97" t="s">
        <v>85</v>
      </c>
      <c r="B416" s="143">
        <v>946</v>
      </c>
      <c r="C416" s="92" t="s">
        <v>15</v>
      </c>
      <c r="D416" s="92" t="s">
        <v>5</v>
      </c>
      <c r="E416" s="376"/>
      <c r="F416" s="377"/>
      <c r="G416" s="377"/>
      <c r="H416" s="378"/>
      <c r="I416" s="93"/>
      <c r="J416" s="90">
        <f>SUM(J417+J440)</f>
        <v>43985</v>
      </c>
      <c r="K416" s="90">
        <f t="shared" ref="K416:L416" si="134">SUM(K417+K440)</f>
        <v>44219</v>
      </c>
      <c r="L416" s="90">
        <f t="shared" si="134"/>
        <v>53459</v>
      </c>
    </row>
    <row r="417" spans="1:12" s="1" customFormat="1" ht="16.5">
      <c r="A417" s="69" t="s">
        <v>162</v>
      </c>
      <c r="B417" s="178">
        <v>946</v>
      </c>
      <c r="C417" s="56" t="s">
        <v>15</v>
      </c>
      <c r="D417" s="66" t="s">
        <v>5</v>
      </c>
      <c r="E417" s="71" t="s">
        <v>5</v>
      </c>
      <c r="F417" s="72" t="s">
        <v>136</v>
      </c>
      <c r="G417" s="211" t="s">
        <v>137</v>
      </c>
      <c r="H417" s="73" t="s">
        <v>143</v>
      </c>
      <c r="I417" s="67"/>
      <c r="J417" s="61">
        <f t="shared" ref="J417:L418" si="135">SUM(J418)</f>
        <v>43985</v>
      </c>
      <c r="K417" s="61">
        <f t="shared" si="135"/>
        <v>44219</v>
      </c>
      <c r="L417" s="61">
        <f t="shared" si="135"/>
        <v>53459</v>
      </c>
    </row>
    <row r="418" spans="1:12" s="1" customFormat="1" ht="16.5">
      <c r="A418" s="75" t="s">
        <v>165</v>
      </c>
      <c r="B418" s="151">
        <v>946</v>
      </c>
      <c r="C418" s="15" t="s">
        <v>15</v>
      </c>
      <c r="D418" s="63" t="s">
        <v>5</v>
      </c>
      <c r="E418" s="76" t="s">
        <v>5</v>
      </c>
      <c r="F418" s="77" t="s">
        <v>29</v>
      </c>
      <c r="G418" s="212" t="s">
        <v>137</v>
      </c>
      <c r="H418" s="78" t="s">
        <v>143</v>
      </c>
      <c r="I418" s="64"/>
      <c r="J418" s="20">
        <f t="shared" si="135"/>
        <v>43985</v>
      </c>
      <c r="K418" s="20">
        <f t="shared" si="135"/>
        <v>44219</v>
      </c>
      <c r="L418" s="20">
        <f t="shared" si="135"/>
        <v>53459</v>
      </c>
    </row>
    <row r="419" spans="1:12" s="1" customFormat="1" ht="34.5">
      <c r="A419" s="99" t="s">
        <v>166</v>
      </c>
      <c r="B419" s="287">
        <v>946</v>
      </c>
      <c r="C419" s="253" t="s">
        <v>15</v>
      </c>
      <c r="D419" s="265" t="s">
        <v>5</v>
      </c>
      <c r="E419" s="283" t="s">
        <v>5</v>
      </c>
      <c r="F419" s="284" t="s">
        <v>29</v>
      </c>
      <c r="G419" s="285" t="s">
        <v>2</v>
      </c>
      <c r="H419" s="286" t="s">
        <v>143</v>
      </c>
      <c r="I419" s="263"/>
      <c r="J419" s="251">
        <f>SUM(J420:J423)</f>
        <v>43985</v>
      </c>
      <c r="K419" s="251">
        <f t="shared" ref="K419:L419" si="136">SUM(K420:K423)</f>
        <v>44219</v>
      </c>
      <c r="L419" s="251">
        <f t="shared" si="136"/>
        <v>53459</v>
      </c>
    </row>
    <row r="420" spans="1:12" s="1" customFormat="1" ht="47.25">
      <c r="A420" s="28" t="s">
        <v>266</v>
      </c>
      <c r="B420" s="149">
        <v>946</v>
      </c>
      <c r="C420" s="29" t="s">
        <v>15</v>
      </c>
      <c r="D420" s="345" t="s">
        <v>5</v>
      </c>
      <c r="E420" s="120" t="s">
        <v>5</v>
      </c>
      <c r="F420" s="121" t="s">
        <v>29</v>
      </c>
      <c r="G420" s="219" t="s">
        <v>2</v>
      </c>
      <c r="H420" s="122" t="s">
        <v>6</v>
      </c>
      <c r="I420" s="346" t="s">
        <v>64</v>
      </c>
      <c r="J420" s="30">
        <v>11742</v>
      </c>
      <c r="K420" s="30">
        <v>11976</v>
      </c>
      <c r="L420" s="30">
        <v>21216</v>
      </c>
    </row>
    <row r="421" spans="1:12" s="1" customFormat="1" ht="47.25">
      <c r="A421" s="28" t="s">
        <v>286</v>
      </c>
      <c r="B421" s="149">
        <v>946</v>
      </c>
      <c r="C421" s="29" t="s">
        <v>15</v>
      </c>
      <c r="D421" s="345" t="s">
        <v>5</v>
      </c>
      <c r="E421" s="120" t="s">
        <v>5</v>
      </c>
      <c r="F421" s="121" t="s">
        <v>29</v>
      </c>
      <c r="G421" s="219" t="s">
        <v>2</v>
      </c>
      <c r="H421" s="122" t="s">
        <v>337</v>
      </c>
      <c r="I421" s="346" t="s">
        <v>64</v>
      </c>
      <c r="J421" s="30">
        <v>31549</v>
      </c>
      <c r="K421" s="30">
        <v>31549</v>
      </c>
      <c r="L421" s="30">
        <v>31549</v>
      </c>
    </row>
    <row r="422" spans="1:12" s="1" customFormat="1" ht="47.25">
      <c r="A422" s="28" t="s">
        <v>341</v>
      </c>
      <c r="B422" s="149">
        <v>946</v>
      </c>
      <c r="C422" s="29" t="s">
        <v>15</v>
      </c>
      <c r="D422" s="350" t="s">
        <v>5</v>
      </c>
      <c r="E422" s="120" t="s">
        <v>5</v>
      </c>
      <c r="F422" s="121" t="s">
        <v>29</v>
      </c>
      <c r="G422" s="219" t="s">
        <v>2</v>
      </c>
      <c r="H422" s="122" t="s">
        <v>301</v>
      </c>
      <c r="I422" s="351" t="s">
        <v>64</v>
      </c>
      <c r="J422" s="30">
        <v>347</v>
      </c>
      <c r="K422" s="30">
        <v>347</v>
      </c>
      <c r="L422" s="30">
        <v>347</v>
      </c>
    </row>
    <row r="423" spans="1:12" s="1" customFormat="1" ht="47.25">
      <c r="A423" s="28" t="s">
        <v>341</v>
      </c>
      <c r="B423" s="149">
        <v>946</v>
      </c>
      <c r="C423" s="29" t="s">
        <v>15</v>
      </c>
      <c r="D423" s="350" t="s">
        <v>5</v>
      </c>
      <c r="E423" s="120" t="s">
        <v>5</v>
      </c>
      <c r="F423" s="121" t="s">
        <v>29</v>
      </c>
      <c r="G423" s="219" t="s">
        <v>2</v>
      </c>
      <c r="H423" s="122" t="s">
        <v>315</v>
      </c>
      <c r="I423" s="351" t="s">
        <v>64</v>
      </c>
      <c r="J423" s="30">
        <v>347</v>
      </c>
      <c r="K423" s="30">
        <v>347</v>
      </c>
      <c r="L423" s="30">
        <v>347</v>
      </c>
    </row>
  </sheetData>
  <mergeCells count="85">
    <mergeCell ref="E416:H416"/>
    <mergeCell ref="C399:H399"/>
    <mergeCell ref="D400:H400"/>
    <mergeCell ref="E401:H401"/>
    <mergeCell ref="C409:H409"/>
    <mergeCell ref="D410:H410"/>
    <mergeCell ref="E411:H411"/>
    <mergeCell ref="E291:H291"/>
    <mergeCell ref="C375:H375"/>
    <mergeCell ref="D376:H376"/>
    <mergeCell ref="E377:H377"/>
    <mergeCell ref="E350:H350"/>
    <mergeCell ref="C297:H297"/>
    <mergeCell ref="D304:H304"/>
    <mergeCell ref="E305:H305"/>
    <mergeCell ref="E314:H314"/>
    <mergeCell ref="E339:H339"/>
    <mergeCell ref="E364:H364"/>
    <mergeCell ref="D363:H363"/>
    <mergeCell ref="E93:H93"/>
    <mergeCell ref="D275:H275"/>
    <mergeCell ref="E276:H276"/>
    <mergeCell ref="E262:H262"/>
    <mergeCell ref="C267:H267"/>
    <mergeCell ref="D268:H268"/>
    <mergeCell ref="E269:H269"/>
    <mergeCell ref="C274:H274"/>
    <mergeCell ref="E227:H227"/>
    <mergeCell ref="D232:H232"/>
    <mergeCell ref="E233:H233"/>
    <mergeCell ref="E255:H255"/>
    <mergeCell ref="E239:H239"/>
    <mergeCell ref="E244:H244"/>
    <mergeCell ref="D194:H194"/>
    <mergeCell ref="D200:H200"/>
    <mergeCell ref="D60:H60"/>
    <mergeCell ref="D92:H92"/>
    <mergeCell ref="E61:H61"/>
    <mergeCell ref="E5:H5"/>
    <mergeCell ref="E4:H4"/>
    <mergeCell ref="E14:H14"/>
    <mergeCell ref="C7:H7"/>
    <mergeCell ref="D8:G8"/>
    <mergeCell ref="A1:L1"/>
    <mergeCell ref="D212:H212"/>
    <mergeCell ref="E201:H201"/>
    <mergeCell ref="D226:H226"/>
    <mergeCell ref="E141:H141"/>
    <mergeCell ref="E87:H87"/>
    <mergeCell ref="D71:H71"/>
    <mergeCell ref="E82:H82"/>
    <mergeCell ref="D164:H164"/>
    <mergeCell ref="E165:H165"/>
    <mergeCell ref="E146:H146"/>
    <mergeCell ref="D99:H99"/>
    <mergeCell ref="E100:H100"/>
    <mergeCell ref="A2:L2"/>
    <mergeCell ref="E21:H21"/>
    <mergeCell ref="E39:H39"/>
    <mergeCell ref="C281:H281"/>
    <mergeCell ref="D282:H282"/>
    <mergeCell ref="E283:H283"/>
    <mergeCell ref="E170:H170"/>
    <mergeCell ref="E184:H184"/>
    <mergeCell ref="E177:H177"/>
    <mergeCell ref="D176:H176"/>
    <mergeCell ref="C175:H175"/>
    <mergeCell ref="E213:H213"/>
    <mergeCell ref="C260:H260"/>
    <mergeCell ref="D261:H261"/>
    <mergeCell ref="E207:H207"/>
    <mergeCell ref="D107:H107"/>
    <mergeCell ref="E108:H108"/>
    <mergeCell ref="E129:H129"/>
    <mergeCell ref="E159:H159"/>
    <mergeCell ref="D206:H206"/>
    <mergeCell ref="D134:H134"/>
    <mergeCell ref="E135:H135"/>
    <mergeCell ref="D140:H140"/>
    <mergeCell ref="E393:H393"/>
    <mergeCell ref="C383:H383"/>
    <mergeCell ref="D384:H384"/>
    <mergeCell ref="E385:H385"/>
    <mergeCell ref="C391:H391"/>
    <mergeCell ref="D392:H392"/>
  </mergeCells>
  <pageMargins left="0.23622047244094491" right="0.23622047244094491" top="0.74803149606299213" bottom="0.74803149606299213" header="0.31496062992125984" footer="0.31496062992125984"/>
  <pageSetup paperSize="9" scale="4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B41" sqref="B41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программы</vt:lpstr>
      <vt:lpstr>Лист3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zayv</cp:lastModifiedBy>
  <cp:lastPrinted>2017-10-31T06:26:48Z</cp:lastPrinted>
  <dcterms:created xsi:type="dcterms:W3CDTF">2015-10-05T11:25:45Z</dcterms:created>
  <dcterms:modified xsi:type="dcterms:W3CDTF">2017-11-08T07:22:45Z</dcterms:modified>
</cp:coreProperties>
</file>