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программы!$A$1:$I$413</definedName>
  </definedNames>
  <calcPr calcId="125725"/>
</workbook>
</file>

<file path=xl/calcChain.xml><?xml version="1.0" encoding="utf-8"?>
<calcChain xmlns="http://schemas.openxmlformats.org/spreadsheetml/2006/main">
  <c r="I254" i="1"/>
  <c r="I257"/>
  <c r="I293"/>
  <c r="I292" s="1"/>
  <c r="I289"/>
  <c r="I288" l="1"/>
  <c r="I287" s="1"/>
  <c r="I275" l="1"/>
  <c r="I153"/>
  <c r="I152" s="1"/>
  <c r="I151" s="1"/>
  <c r="I246"/>
  <c r="I411"/>
  <c r="I410" s="1"/>
  <c r="I409" s="1"/>
  <c r="I209"/>
  <c r="I205"/>
  <c r="I121"/>
  <c r="I120" s="1"/>
  <c r="I119" s="1"/>
  <c r="I108"/>
  <c r="I107" s="1"/>
  <c r="I106" s="1"/>
  <c r="I105" s="1"/>
  <c r="I330"/>
  <c r="I329" s="1"/>
  <c r="I328" s="1"/>
  <c r="I366"/>
  <c r="I365" s="1"/>
  <c r="I364" s="1"/>
  <c r="I175"/>
  <c r="I174" s="1"/>
  <c r="I173" s="1"/>
  <c r="I181" l="1"/>
  <c r="I382"/>
  <c r="I334"/>
  <c r="I324"/>
  <c r="I280"/>
  <c r="I222"/>
  <c r="I98"/>
  <c r="I97" s="1"/>
  <c r="I96" s="1"/>
  <c r="I157"/>
  <c r="I156" s="1"/>
  <c r="I155" s="1"/>
  <c r="I142" l="1"/>
  <c r="I297" l="1"/>
  <c r="I296" s="1"/>
  <c r="I180"/>
  <c r="I179" s="1"/>
  <c r="I102"/>
  <c r="I101" s="1"/>
  <c r="I100" s="1"/>
  <c r="I221"/>
  <c r="I137"/>
  <c r="I136" s="1"/>
  <c r="I135" s="1"/>
  <c r="I134" s="1"/>
  <c r="I251"/>
  <c r="I245" s="1"/>
  <c r="I68"/>
  <c r="I67" s="1"/>
  <c r="I66" s="1"/>
  <c r="I265"/>
  <c r="I264" s="1"/>
  <c r="I351"/>
  <c r="I104"/>
  <c r="I149"/>
  <c r="I148" s="1"/>
  <c r="I147" s="1"/>
  <c r="I163"/>
  <c r="I162" s="1"/>
  <c r="I256"/>
  <c r="I211"/>
  <c r="I215"/>
  <c r="I214" s="1"/>
  <c r="I213" s="1"/>
  <c r="I279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141"/>
  <c r="I140" s="1"/>
  <c r="I139" s="1"/>
  <c r="I127"/>
  <c r="I126" s="1"/>
  <c r="I125" s="1"/>
  <c r="I74"/>
  <c r="I73" s="1"/>
  <c r="I72" s="1"/>
  <c r="I71" s="1"/>
  <c r="I341"/>
  <c r="I343"/>
  <c r="I349"/>
  <c r="I353"/>
  <c r="I355"/>
  <c r="I357"/>
  <c r="I381"/>
  <c r="I380" s="1"/>
  <c r="I379" s="1"/>
  <c r="I285"/>
  <c r="I284" s="1"/>
  <c r="I283" s="1"/>
  <c r="I271"/>
  <c r="I88"/>
  <c r="I131"/>
  <c r="I130" s="1"/>
  <c r="I129" s="1"/>
  <c r="I117"/>
  <c r="I115"/>
  <c r="I85"/>
  <c r="I78"/>
  <c r="I86"/>
  <c r="I83"/>
  <c r="I81"/>
  <c r="I241"/>
  <c r="I113"/>
  <c r="I407"/>
  <c r="I406" s="1"/>
  <c r="I405" s="1"/>
  <c r="I404" s="1"/>
  <c r="I402"/>
  <c r="I401" s="1"/>
  <c r="I400" s="1"/>
  <c r="I399" s="1"/>
  <c r="I396"/>
  <c r="I395" s="1"/>
  <c r="I394" s="1"/>
  <c r="I393" s="1"/>
  <c r="I390"/>
  <c r="I389" s="1"/>
  <c r="I388" s="1"/>
  <c r="I387" s="1"/>
  <c r="I386" s="1"/>
  <c r="I372"/>
  <c r="I371" s="1"/>
  <c r="I370" s="1"/>
  <c r="I369" s="1"/>
  <c r="I377"/>
  <c r="I376" s="1"/>
  <c r="I375" s="1"/>
  <c r="I374" s="1"/>
  <c r="I362"/>
  <c r="I361" s="1"/>
  <c r="I360" s="1"/>
  <c r="I359" s="1"/>
  <c r="I316"/>
  <c r="I318"/>
  <c r="I320"/>
  <c r="I323"/>
  <c r="I322" s="1"/>
  <c r="I333"/>
  <c r="I332" s="1"/>
  <c r="I311"/>
  <c r="I310" s="1"/>
  <c r="I309" s="1"/>
  <c r="I308" s="1"/>
  <c r="I305"/>
  <c r="I304" s="1"/>
  <c r="I303" s="1"/>
  <c r="I302" s="1"/>
  <c r="I301" s="1"/>
  <c r="I237"/>
  <c r="I232"/>
  <c r="I231" s="1"/>
  <c r="I200"/>
  <c r="I199" s="1"/>
  <c r="I198" s="1"/>
  <c r="I94"/>
  <c r="I93" s="1"/>
  <c r="I92" s="1"/>
  <c r="I79"/>
  <c r="I340" l="1"/>
  <c r="I178"/>
  <c r="I124"/>
  <c r="I161"/>
  <c r="I160" s="1"/>
  <c r="I91"/>
  <c r="I133"/>
  <c r="I270"/>
  <c r="I255" s="1"/>
  <c r="I253" s="1"/>
  <c r="I236"/>
  <c r="I339"/>
  <c r="I338" s="1"/>
  <c r="I315"/>
  <c r="I314" s="1"/>
  <c r="I313" s="1"/>
  <c r="I50"/>
  <c r="I45" s="1"/>
  <c r="I220"/>
  <c r="I219" s="1"/>
  <c r="I112"/>
  <c r="I111" s="1"/>
  <c r="I110" s="1"/>
  <c r="I77"/>
  <c r="I76" s="1"/>
  <c r="I70" s="1"/>
  <c r="I19"/>
  <c r="I204"/>
  <c r="I203" s="1"/>
  <c r="I202" s="1"/>
  <c r="I392"/>
  <c r="I368"/>
  <c r="I90" l="1"/>
  <c r="I6"/>
  <c r="I307"/>
  <c r="I235"/>
  <c r="I234" l="1"/>
  <c r="I159" s="1"/>
  <c r="I5" s="1"/>
</calcChain>
</file>

<file path=xl/sharedStrings.xml><?xml version="1.0" encoding="utf-8"?>
<sst xmlns="http://schemas.openxmlformats.org/spreadsheetml/2006/main" count="2744" uniqueCount="426">
  <si>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</si>
  <si>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</si>
  <si>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</si>
  <si>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</si>
  <si>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</si>
  <si>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</si>
  <si>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</si>
  <si>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</si>
  <si>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</si>
  <si>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</si>
  <si>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</si>
  <si>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</si>
  <si>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</si>
  <si>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</si>
  <si>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</si>
  <si>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</si>
  <si>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</si>
  <si>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</si>
  <si>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</si>
  <si>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</si>
  <si>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</si>
  <si>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</si>
  <si>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</si>
  <si>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</si>
  <si>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</si>
  <si>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</si>
  <si>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</si>
  <si>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</si>
  <si>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</si>
  <si>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</si>
  <si>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</si>
  <si>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</si>
  <si>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</si>
  <si>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</si>
  <si>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</si>
  <si>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</si>
  <si>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</si>
  <si>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</si>
  <si>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</si>
  <si>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</si>
  <si>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</si>
  <si>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</si>
  <si>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</si>
  <si>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</si>
  <si>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</si>
  <si>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</si>
  <si>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</si>
  <si>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</si>
  <si>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</si>
  <si>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</si>
  <si>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</si>
  <si>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</si>
  <si>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</si>
  <si>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</si>
  <si>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</si>
  <si>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</si>
  <si>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</si>
  <si>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</si>
  <si>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</si>
  <si>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</si>
  <si>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</si>
  <si>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</si>
  <si>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</si>
  <si>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</si>
  <si>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</si>
  <si>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</si>
  <si>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</si>
  <si>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</si>
  <si>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</si>
  <si>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</si>
  <si>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</si>
  <si>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</si>
  <si>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</si>
  <si>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</si>
  <si>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</si>
  <si>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</si>
  <si>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</si>
  <si>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</si>
  <si>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</si>
  <si>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</si>
  <si>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</si>
  <si>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</si>
  <si>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</si>
  <si>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</si>
  <si>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</si>
  <si>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</si>
  <si>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</si>
  <si>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</si>
  <si>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</si>
  <si>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</si>
  <si>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</si>
  <si>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</si>
  <si>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</si>
  <si>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</si>
  <si>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</si>
  <si>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</si>
  <si>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</si>
  <si>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</si>
  <si>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</si>
  <si>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</si>
  <si>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</si>
  <si>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</si>
  <si>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</si>
  <si>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</si>
  <si>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</si>
  <si>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</si>
  <si>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</si>
  <si>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</si>
  <si>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</si>
  <si>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</si>
  <si>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</si>
  <si>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</si>
  <si>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</si>
  <si>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</si>
  <si>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</si>
  <si>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</si>
  <si>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</si>
  <si>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</si>
  <si>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</si>
  <si>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</si>
  <si>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</si>
  <si>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</si>
  <si>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</si>
  <si>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</si>
  <si>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</si>
  <si>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</si>
  <si>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</si>
  <si>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</si>
  <si>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</si>
  <si>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</si>
  <si>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</si>
  <si>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</si>
  <si>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</si>
  <si>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</si>
  <si>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</si>
  <si>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</si>
  <si>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</si>
  <si>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</si>
  <si>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</si>
  <si>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</si>
  <si>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</si>
  <si>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</si>
  <si>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</si>
  <si>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</si>
  <si>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</si>
  <si>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</si>
  <si>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</si>
  <si>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</si>
  <si>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</si>
  <si>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</si>
  <si>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</si>
  <si>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</si>
  <si>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</si>
  <si>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</si>
  <si>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</si>
  <si>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</si>
  <si>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</si>
  <si>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</si>
  <si>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</si>
  <si>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</si>
  <si>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</si>
  <si>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</si>
  <si>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</si>
  <si>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</si>
  <si>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</si>
  <si>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</si>
  <si>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</si>
  <si>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</si>
  <si>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</si>
  <si>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</si>
  <si>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</si>
  <si>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</si>
  <si>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</si>
  <si>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</si>
  <si>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</si>
  <si>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</si>
  <si>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</si>
  <si>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</si>
  <si>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</si>
  <si>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</si>
  <si>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</si>
  <si>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</si>
  <si>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</si>
  <si>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</si>
  <si>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</si>
  <si>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</si>
  <si>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</si>
  <si>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</si>
  <si>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</si>
  <si>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</si>
  <si>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</si>
  <si>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</si>
  <si>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</si>
  <si>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</si>
  <si>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</si>
  <si>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</si>
  <si>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</si>
  <si>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</si>
  <si>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</si>
  <si>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</si>
  <si>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</si>
  <si>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</si>
  <si>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</si>
  <si>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</si>
  <si>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</si>
  <si>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</si>
  <si>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</si>
  <si>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</si>
  <si>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</si>
  <si>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</si>
  <si>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</si>
  <si>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</si>
  <si>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</si>
  <si>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</si>
  <si>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</si>
  <si>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</si>
  <si>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</si>
  <si>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</si>
  <si>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</si>
  <si>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</si>
  <si>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</si>
  <si>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</si>
  <si>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</si>
  <si>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</si>
  <si>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</si>
  <si>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</si>
  <si>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</si>
  <si>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</si>
  <si>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</si>
  <si>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</si>
  <si>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</si>
  <si>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</si>
  <si>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</si>
  <si>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</si>
  <si>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</si>
  <si>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</si>
  <si>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</si>
  <si>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</si>
  <si>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</si>
  <si>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</si>
  <si>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</si>
  <si>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</si>
  <si>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</si>
  <si>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</si>
  <si>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</si>
  <si>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</si>
  <si>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</si>
  <si>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</si>
  <si>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</si>
  <si>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</si>
  <si>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</si>
  <si>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</si>
  <si>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</si>
  <si>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</si>
  <si>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</si>
  <si>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</si>
  <si>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</si>
  <si>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</si>
  <si>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</si>
  <si>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</si>
  <si>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</si>
  <si>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</si>
  <si>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</si>
  <si>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</si>
  <si>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</si>
  <si>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</si>
  <si>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</si>
  <si>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</si>
  <si>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</si>
  <si>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</si>
  <si>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</si>
  <si>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</si>
  <si>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</si>
  <si>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</si>
  <si>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</si>
  <si>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</si>
  <si>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</si>
  <si>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</si>
  <si>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</si>
  <si>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</si>
  <si>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</si>
  <si>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</si>
  <si>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</si>
  <si>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</si>
  <si>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</si>
  <si>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</si>
  <si>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</si>
  <si>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</si>
  <si>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</si>
  <si>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</si>
  <si>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</si>
  <si>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</si>
  <si>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</si>
  <si>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</si>
  <si>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</si>
  <si>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</si>
  <si>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</si>
  <si>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</si>
  <si>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</si>
  <si>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</si>
  <si>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</si>
  <si>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</si>
  <si>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</si>
  <si>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</si>
  <si>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</si>
  <si>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</si>
  <si>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</si>
  <si>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</si>
  <si>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</si>
  <si>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</si>
  <si>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</si>
  <si>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</si>
  <si>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</si>
  <si>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</si>
  <si>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</si>
  <si>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</si>
  <si>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</si>
  <si>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</si>
  <si>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</si>
  <si>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</si>
  <si>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</si>
  <si>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</si>
  <si>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</si>
  <si>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</si>
  <si>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</si>
  <si>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</si>
  <si>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</si>
  <si>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</si>
  <si>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</si>
  <si>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</si>
  <si>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</si>
  <si>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</si>
  <si>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</si>
  <si>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</si>
  <si>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</si>
  <si>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</si>
  <si>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</si>
  <si>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</si>
  <si>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</si>
  <si>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</si>
  <si>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</si>
  <si>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</si>
  <si>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</si>
  <si>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</si>
  <si>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</si>
  <si>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</si>
  <si>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</si>
  <si>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</si>
  <si>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</si>
  <si>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</si>
  <si>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</si>
  <si>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</si>
  <si>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</si>
  <si>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</si>
  <si>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</si>
  <si>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</si>
  <si>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</si>
  <si>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</si>
  <si>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</si>
  <si>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</si>
  <si>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</si>
  <si>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</si>
  <si>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</si>
  <si>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</si>
  <si>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</si>
  <si>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</si>
  <si>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</si>
  <si>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</si>
  <si>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</si>
  <si>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</si>
  <si>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</si>
  <si>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</si>
  <si>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</si>
  <si>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</si>
  <si>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</si>
  <si>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</si>
  <si>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</si>
  <si>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</si>
  <si>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</si>
  <si>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</si>
  <si>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</si>
  <si>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</si>
  <si>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</si>
  <si>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</si>
  <si>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</si>
  <si>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</si>
  <si>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</si>
  <si>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</si>
  <si>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</si>
  <si>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</si>
  <si>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</si>
  <si>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</si>
  <si>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</si>
  <si>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</si>
  <si>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</si>
  <si>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</si>
  <si>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</si>
  <si>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</si>
  <si>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</si>
  <si>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</si>
  <si>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</si>
  <si>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</si>
  <si>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</si>
  <si>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</si>
  <si>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</si>
  <si>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</si>
  <si>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t xml:space="preserve">Мероприятия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</si>
  <si>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(федеральные)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</si>
  <si>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</si>
  <si>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</si>
  <si>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</si>
  <si>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78290</t>
  </si>
  <si>
    <t xml:space="preserve"> 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</si>
  <si>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</si>
  <si>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</si>
  <si>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</si>
  <si>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80300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</si>
  <si>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
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</si>
  <si>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</si>
  <si>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</si>
  <si>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</si>
  <si>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r>
      <rPr>
        <b/>
        <sz val="12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</si>
  <si>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</si>
  <si>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</si>
  <si>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</si>
  <si>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r>
      <t xml:space="preserve">Приложение № 3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</si>
</sst>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3"/>
  <sheetViews>
    <sheetView tabSelected="1" zoomScaleNormal="100" workbookViewId="0">
      <selection activeCell="A2" sqref="A2:I2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9.85546875" style="118" customWidth="1"/>
  </cols>
  <sheetData>
    <row r="1" spans="1:9" s="1" customFormat="1" ht="237.75" customHeight="1">
      <c r="A1" s="239" t="s">
        <v>425</v>
      </c>
      <c r="B1" s="239"/>
      <c r="C1" s="239"/>
      <c r="D1" s="239"/>
      <c r="E1" s="239"/>
      <c r="F1" s="239"/>
      <c r="G1" s="239"/>
      <c r="H1" s="239"/>
      <c r="I1" s="239"/>
    </row>
    <row r="2" spans="1:9" ht="88.5" customHeight="1">
      <c r="A2" s="240" t="s">
        <v>232</v>
      </c>
      <c r="B2" s="240"/>
      <c r="C2" s="240"/>
      <c r="D2" s="241"/>
      <c r="E2" s="241"/>
      <c r="F2" s="241"/>
      <c r="G2" s="241"/>
      <c r="H2" s="241"/>
      <c r="I2" s="241"/>
    </row>
    <row r="3" spans="1:9" s="3" customFormat="1" ht="37.5">
      <c r="A3" s="6" t="s">
        <v>0</v>
      </c>
      <c r="B3" s="4" t="s">
        <v>55</v>
      </c>
      <c r="C3" s="4" t="s">
        <v>57</v>
      </c>
      <c r="D3" s="245" t="s">
        <v>53</v>
      </c>
      <c r="E3" s="246"/>
      <c r="F3" s="246"/>
      <c r="G3" s="247"/>
      <c r="H3" s="4" t="s">
        <v>54</v>
      </c>
      <c r="I3" s="2" t="s">
        <v>56</v>
      </c>
    </row>
    <row r="4" spans="1:9" s="18" customFormat="1" ht="15.75">
      <c r="A4" s="16">
        <v>1</v>
      </c>
      <c r="B4" s="17">
        <v>2</v>
      </c>
      <c r="C4" s="17">
        <v>3</v>
      </c>
      <c r="D4" s="242" t="s">
        <v>36</v>
      </c>
      <c r="E4" s="243"/>
      <c r="F4" s="243"/>
      <c r="G4" s="244"/>
      <c r="H4" s="17">
        <v>5</v>
      </c>
      <c r="I4" s="16">
        <v>6</v>
      </c>
    </row>
    <row r="5" spans="1:9" s="15" customFormat="1" ht="20.25">
      <c r="A5" s="10" t="s">
        <v>58</v>
      </c>
      <c r="B5" s="14"/>
      <c r="C5" s="14"/>
      <c r="D5" s="11"/>
      <c r="E5" s="12"/>
      <c r="F5" s="149"/>
      <c r="G5" s="13"/>
      <c r="H5" s="14"/>
      <c r="I5" s="19">
        <f>SUM(I6+I70+I90+I133+I159+I253+I301+I307+I368+I386+I392)</f>
        <v>1988607.2999999998</v>
      </c>
    </row>
    <row r="6" spans="1:9" s="52" customFormat="1" ht="18.75">
      <c r="A6" s="29" t="s">
        <v>69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125937</v>
      </c>
    </row>
    <row r="7" spans="1:9" s="3" customFormat="1" ht="37.5">
      <c r="A7" s="71" t="s">
        <v>70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2761</v>
      </c>
    </row>
    <row r="8" spans="1:9" s="28" customFormat="1" ht="49.5">
      <c r="A8" s="66" t="s">
        <v>139</v>
      </c>
      <c r="B8" s="27" t="s">
        <v>1</v>
      </c>
      <c r="C8" s="70" t="s">
        <v>5</v>
      </c>
      <c r="D8" s="24" t="s">
        <v>47</v>
      </c>
      <c r="E8" s="25" t="s">
        <v>142</v>
      </c>
      <c r="F8" s="152" t="s">
        <v>143</v>
      </c>
      <c r="G8" s="26" t="s">
        <v>144</v>
      </c>
      <c r="H8" s="27"/>
      <c r="I8" s="96">
        <f t="shared" si="0"/>
        <v>2761</v>
      </c>
    </row>
    <row r="9" spans="1:9" s="28" customFormat="1" ht="33">
      <c r="A9" s="66" t="s">
        <v>140</v>
      </c>
      <c r="B9" s="27" t="s">
        <v>1</v>
      </c>
      <c r="C9" s="70" t="s">
        <v>5</v>
      </c>
      <c r="D9" s="24" t="s">
        <v>47</v>
      </c>
      <c r="E9" s="25" t="s">
        <v>35</v>
      </c>
      <c r="F9" s="152" t="s">
        <v>143</v>
      </c>
      <c r="G9" s="26" t="s">
        <v>144</v>
      </c>
      <c r="H9" s="27"/>
      <c r="I9" s="96">
        <f t="shared" si="0"/>
        <v>2761</v>
      </c>
    </row>
    <row r="10" spans="1:9" s="28" customFormat="1" ht="34.5">
      <c r="A10" s="67" t="s">
        <v>141</v>
      </c>
      <c r="B10" s="27" t="s">
        <v>1</v>
      </c>
      <c r="C10" s="70" t="s">
        <v>5</v>
      </c>
      <c r="D10" s="182" t="s">
        <v>47</v>
      </c>
      <c r="E10" s="183" t="s">
        <v>35</v>
      </c>
      <c r="F10" s="184" t="s">
        <v>1</v>
      </c>
      <c r="G10" s="185" t="s">
        <v>144</v>
      </c>
      <c r="H10" s="27"/>
      <c r="I10" s="96">
        <f>SUM(I11)</f>
        <v>2761</v>
      </c>
    </row>
    <row r="11" spans="1:9" s="61" customFormat="1" ht="63">
      <c r="A11" s="58" t="s">
        <v>264</v>
      </c>
      <c r="B11" s="59" t="s">
        <v>1</v>
      </c>
      <c r="C11" s="63" t="s">
        <v>5</v>
      </c>
      <c r="D11" s="63" t="s">
        <v>47</v>
      </c>
      <c r="E11" s="65" t="s">
        <v>35</v>
      </c>
      <c r="F11" s="153" t="s">
        <v>1</v>
      </c>
      <c r="G11" s="64" t="s">
        <v>46</v>
      </c>
      <c r="H11" s="64" t="s">
        <v>61</v>
      </c>
      <c r="I11" s="60">
        <v>2761</v>
      </c>
    </row>
    <row r="12" spans="1:9" s="9" customFormat="1" ht="50.25">
      <c r="A12" s="21" t="s">
        <v>71</v>
      </c>
      <c r="B12" s="23" t="s">
        <v>1</v>
      </c>
      <c r="C12" s="23" t="s">
        <v>2</v>
      </c>
      <c r="D12" s="248"/>
      <c r="E12" s="249"/>
      <c r="F12" s="249"/>
      <c r="G12" s="250"/>
      <c r="H12" s="23"/>
      <c r="I12" s="31">
        <f>SUM(I13)</f>
        <v>1800</v>
      </c>
    </row>
    <row r="13" spans="1:9" s="9" customFormat="1" ht="49.5">
      <c r="A13" s="66" t="s">
        <v>139</v>
      </c>
      <c r="B13" s="74" t="s">
        <v>1</v>
      </c>
      <c r="C13" s="75" t="s">
        <v>2</v>
      </c>
      <c r="D13" s="76" t="s">
        <v>47</v>
      </c>
      <c r="E13" s="77" t="s">
        <v>142</v>
      </c>
      <c r="F13" s="154" t="s">
        <v>143</v>
      </c>
      <c r="G13" s="78" t="s">
        <v>144</v>
      </c>
      <c r="H13" s="78"/>
      <c r="I13" s="79">
        <f>SUM(I14)</f>
        <v>1800</v>
      </c>
    </row>
    <row r="14" spans="1:9" s="9" customFormat="1" ht="33">
      <c r="A14" s="66" t="s">
        <v>140</v>
      </c>
      <c r="B14" s="74" t="s">
        <v>1</v>
      </c>
      <c r="C14" s="75" t="s">
        <v>2</v>
      </c>
      <c r="D14" s="76" t="s">
        <v>47</v>
      </c>
      <c r="E14" s="77" t="s">
        <v>35</v>
      </c>
      <c r="F14" s="154" t="s">
        <v>143</v>
      </c>
      <c r="G14" s="78" t="s">
        <v>144</v>
      </c>
      <c r="H14" s="78"/>
      <c r="I14" s="79">
        <f>SUM(I15)</f>
        <v>1800</v>
      </c>
    </row>
    <row r="15" spans="1:9" s="9" customFormat="1" ht="34.5">
      <c r="A15" s="67" t="s">
        <v>141</v>
      </c>
      <c r="B15" s="74" t="s">
        <v>1</v>
      </c>
      <c r="C15" s="75" t="s">
        <v>2</v>
      </c>
      <c r="D15" s="76" t="s">
        <v>47</v>
      </c>
      <c r="E15" s="77" t="s">
        <v>35</v>
      </c>
      <c r="F15" s="154" t="s">
        <v>1</v>
      </c>
      <c r="G15" s="78" t="s">
        <v>144</v>
      </c>
      <c r="H15" s="78"/>
      <c r="I15" s="79">
        <f>SUM(I16:I18)</f>
        <v>1800</v>
      </c>
    </row>
    <row r="16" spans="1:9" s="61" customFormat="1" ht="63">
      <c r="A16" s="58" t="s">
        <v>265</v>
      </c>
      <c r="B16" s="59" t="s">
        <v>1</v>
      </c>
      <c r="C16" s="63" t="s">
        <v>2</v>
      </c>
      <c r="D16" s="63" t="s">
        <v>47</v>
      </c>
      <c r="E16" s="65" t="s">
        <v>35</v>
      </c>
      <c r="F16" s="153" t="s">
        <v>1</v>
      </c>
      <c r="G16" s="64" t="s">
        <v>46</v>
      </c>
      <c r="H16" s="64" t="s">
        <v>61</v>
      </c>
      <c r="I16" s="60">
        <v>1552</v>
      </c>
    </row>
    <row r="17" spans="1:9" s="61" customFormat="1" ht="47.25">
      <c r="A17" s="58" t="s">
        <v>108</v>
      </c>
      <c r="B17" s="59" t="s">
        <v>1</v>
      </c>
      <c r="C17" s="63" t="s">
        <v>2</v>
      </c>
      <c r="D17" s="63" t="s">
        <v>47</v>
      </c>
      <c r="E17" s="65" t="s">
        <v>35</v>
      </c>
      <c r="F17" s="153" t="s">
        <v>1</v>
      </c>
      <c r="G17" s="64" t="s">
        <v>46</v>
      </c>
      <c r="H17" s="64" t="s">
        <v>60</v>
      </c>
      <c r="I17" s="60">
        <v>247</v>
      </c>
    </row>
    <row r="18" spans="1:9" s="61" customFormat="1" ht="31.5">
      <c r="A18" s="58" t="s">
        <v>109</v>
      </c>
      <c r="B18" s="59" t="s">
        <v>1</v>
      </c>
      <c r="C18" s="63" t="s">
        <v>2</v>
      </c>
      <c r="D18" s="63" t="s">
        <v>47</v>
      </c>
      <c r="E18" s="65" t="s">
        <v>35</v>
      </c>
      <c r="F18" s="153" t="s">
        <v>1</v>
      </c>
      <c r="G18" s="64" t="s">
        <v>46</v>
      </c>
      <c r="H18" s="64" t="s">
        <v>62</v>
      </c>
      <c r="I18" s="60">
        <v>1</v>
      </c>
    </row>
    <row r="19" spans="1:9" s="9" customFormat="1" ht="50.25">
      <c r="A19" s="21" t="s">
        <v>72</v>
      </c>
      <c r="B19" s="22" t="s">
        <v>1</v>
      </c>
      <c r="C19" s="22" t="s">
        <v>7</v>
      </c>
      <c r="D19" s="251"/>
      <c r="E19" s="252"/>
      <c r="F19" s="252"/>
      <c r="G19" s="253"/>
      <c r="H19" s="8"/>
      <c r="I19" s="31">
        <f>SUM(I20+I25+I28)</f>
        <v>46403</v>
      </c>
    </row>
    <row r="20" spans="1:9" s="83" customFormat="1" ht="49.5">
      <c r="A20" s="66" t="s">
        <v>139</v>
      </c>
      <c r="B20" s="80" t="s">
        <v>1</v>
      </c>
      <c r="C20" s="81" t="s">
        <v>7</v>
      </c>
      <c r="D20" s="76" t="s">
        <v>47</v>
      </c>
      <c r="E20" s="77" t="s">
        <v>142</v>
      </c>
      <c r="F20" s="154" t="s">
        <v>143</v>
      </c>
      <c r="G20" s="78" t="s">
        <v>144</v>
      </c>
      <c r="H20" s="78"/>
      <c r="I20" s="79">
        <f>SUM(I21)</f>
        <v>160</v>
      </c>
    </row>
    <row r="21" spans="1:9" s="83" customFormat="1" ht="33">
      <c r="A21" s="66" t="s">
        <v>145</v>
      </c>
      <c r="B21" s="80" t="s">
        <v>1</v>
      </c>
      <c r="C21" s="81" t="s">
        <v>7</v>
      </c>
      <c r="D21" s="76" t="s">
        <v>47</v>
      </c>
      <c r="E21" s="77" t="s">
        <v>20</v>
      </c>
      <c r="F21" s="154" t="s">
        <v>143</v>
      </c>
      <c r="G21" s="78" t="s">
        <v>144</v>
      </c>
      <c r="H21" s="78"/>
      <c r="I21" s="79">
        <f>SUM(I22)</f>
        <v>160</v>
      </c>
    </row>
    <row r="22" spans="1:9" s="83" customFormat="1" ht="34.5">
      <c r="A22" s="67" t="s">
        <v>233</v>
      </c>
      <c r="B22" s="80" t="s">
        <v>1</v>
      </c>
      <c r="C22" s="81" t="s">
        <v>7</v>
      </c>
      <c r="D22" s="76" t="s">
        <v>47</v>
      </c>
      <c r="E22" s="77" t="s">
        <v>20</v>
      </c>
      <c r="F22" s="154" t="s">
        <v>1</v>
      </c>
      <c r="G22" s="78" t="s">
        <v>144</v>
      </c>
      <c r="H22" s="78"/>
      <c r="I22" s="79">
        <f>SUM(I23:I24)</f>
        <v>160</v>
      </c>
    </row>
    <row r="23" spans="1:9" s="61" customFormat="1" ht="47.25">
      <c r="A23" s="58" t="s">
        <v>266</v>
      </c>
      <c r="B23" s="59" t="s">
        <v>1</v>
      </c>
      <c r="C23" s="63" t="s">
        <v>7</v>
      </c>
      <c r="D23" s="63" t="s">
        <v>47</v>
      </c>
      <c r="E23" s="65" t="s">
        <v>20</v>
      </c>
      <c r="F23" s="153" t="s">
        <v>1</v>
      </c>
      <c r="G23" s="64" t="s">
        <v>46</v>
      </c>
      <c r="H23" s="64" t="s">
        <v>61</v>
      </c>
      <c r="I23" s="60">
        <v>10</v>
      </c>
    </row>
    <row r="24" spans="1:9" s="61" customFormat="1" ht="31.5">
      <c r="A24" s="58" t="s">
        <v>110</v>
      </c>
      <c r="B24" s="59" t="s">
        <v>1</v>
      </c>
      <c r="C24" s="63" t="s">
        <v>7</v>
      </c>
      <c r="D24" s="63" t="s">
        <v>47</v>
      </c>
      <c r="E24" s="65" t="s">
        <v>20</v>
      </c>
      <c r="F24" s="153" t="s">
        <v>1</v>
      </c>
      <c r="G24" s="64" t="s">
        <v>46</v>
      </c>
      <c r="H24" s="64" t="s">
        <v>60</v>
      </c>
      <c r="I24" s="60">
        <v>150</v>
      </c>
    </row>
    <row r="25" spans="1:9" s="87" customFormat="1" ht="16.5">
      <c r="A25" s="66" t="s">
        <v>146</v>
      </c>
      <c r="B25" s="68" t="s">
        <v>1</v>
      </c>
      <c r="C25" s="69" t="s">
        <v>7</v>
      </c>
      <c r="D25" s="69" t="s">
        <v>47</v>
      </c>
      <c r="E25" s="84" t="s">
        <v>31</v>
      </c>
      <c r="F25" s="155" t="s">
        <v>143</v>
      </c>
      <c r="G25" s="85" t="s">
        <v>144</v>
      </c>
      <c r="H25" s="85"/>
      <c r="I25" s="86">
        <f>SUM(I26)</f>
        <v>500</v>
      </c>
    </row>
    <row r="26" spans="1:9" s="87" customFormat="1" ht="34.5">
      <c r="A26" s="67" t="s">
        <v>234</v>
      </c>
      <c r="B26" s="68" t="s">
        <v>1</v>
      </c>
      <c r="C26" s="69" t="s">
        <v>7</v>
      </c>
      <c r="D26" s="69" t="s">
        <v>47</v>
      </c>
      <c r="E26" s="84" t="s">
        <v>31</v>
      </c>
      <c r="F26" s="155" t="s">
        <v>1</v>
      </c>
      <c r="G26" s="85" t="s">
        <v>144</v>
      </c>
      <c r="H26" s="85"/>
      <c r="I26" s="86">
        <f>SUM(I27)</f>
        <v>500</v>
      </c>
    </row>
    <row r="27" spans="1:9" s="61" customFormat="1" ht="31.5">
      <c r="A27" s="58" t="s">
        <v>110</v>
      </c>
      <c r="B27" s="59" t="s">
        <v>1</v>
      </c>
      <c r="C27" s="63" t="s">
        <v>7</v>
      </c>
      <c r="D27" s="63" t="s">
        <v>47</v>
      </c>
      <c r="E27" s="65" t="s">
        <v>31</v>
      </c>
      <c r="F27" s="153" t="s">
        <v>1</v>
      </c>
      <c r="G27" s="64" t="s">
        <v>46</v>
      </c>
      <c r="H27" s="64" t="s">
        <v>60</v>
      </c>
      <c r="I27" s="60">
        <v>500</v>
      </c>
    </row>
    <row r="28" spans="1:9" s="87" customFormat="1" ht="33">
      <c r="A28" s="66" t="s">
        <v>140</v>
      </c>
      <c r="B28" s="68" t="s">
        <v>1</v>
      </c>
      <c r="C28" s="69" t="s">
        <v>7</v>
      </c>
      <c r="D28" s="69" t="s">
        <v>47</v>
      </c>
      <c r="E28" s="84" t="s">
        <v>35</v>
      </c>
      <c r="F28" s="155" t="s">
        <v>143</v>
      </c>
      <c r="G28" s="85" t="s">
        <v>144</v>
      </c>
      <c r="H28" s="85"/>
      <c r="I28" s="86">
        <f>SUM(I29)</f>
        <v>45743</v>
      </c>
    </row>
    <row r="29" spans="1:9" s="87" customFormat="1" ht="34.5">
      <c r="A29" s="67" t="s">
        <v>141</v>
      </c>
      <c r="B29" s="68" t="s">
        <v>1</v>
      </c>
      <c r="C29" s="69" t="s">
        <v>7</v>
      </c>
      <c r="D29" s="69" t="s">
        <v>47</v>
      </c>
      <c r="E29" s="84" t="s">
        <v>35</v>
      </c>
      <c r="F29" s="155" t="s">
        <v>1</v>
      </c>
      <c r="G29" s="85" t="s">
        <v>144</v>
      </c>
      <c r="H29" s="85"/>
      <c r="I29" s="86">
        <f>SUM(I30:I32)</f>
        <v>45743</v>
      </c>
    </row>
    <row r="30" spans="1:9" s="61" customFormat="1" ht="47.25">
      <c r="A30" s="58" t="s">
        <v>266</v>
      </c>
      <c r="B30" s="59" t="s">
        <v>1</v>
      </c>
      <c r="C30" s="63" t="s">
        <v>7</v>
      </c>
      <c r="D30" s="63" t="s">
        <v>47</v>
      </c>
      <c r="E30" s="65" t="s">
        <v>35</v>
      </c>
      <c r="F30" s="153" t="s">
        <v>1</v>
      </c>
      <c r="G30" s="64" t="s">
        <v>46</v>
      </c>
      <c r="H30" s="64" t="s">
        <v>61</v>
      </c>
      <c r="I30" s="60">
        <v>36016</v>
      </c>
    </row>
    <row r="31" spans="1:9" s="61" customFormat="1" ht="31.5">
      <c r="A31" s="58" t="s">
        <v>110</v>
      </c>
      <c r="B31" s="59" t="s">
        <v>1</v>
      </c>
      <c r="C31" s="63" t="s">
        <v>7</v>
      </c>
      <c r="D31" s="63" t="s">
        <v>47</v>
      </c>
      <c r="E31" s="65" t="s">
        <v>35</v>
      </c>
      <c r="F31" s="153" t="s">
        <v>1</v>
      </c>
      <c r="G31" s="64" t="s">
        <v>46</v>
      </c>
      <c r="H31" s="64" t="s">
        <v>60</v>
      </c>
      <c r="I31" s="60">
        <v>9617</v>
      </c>
    </row>
    <row r="32" spans="1:9" s="61" customFormat="1" ht="31.5">
      <c r="A32" s="58" t="s">
        <v>111</v>
      </c>
      <c r="B32" s="59" t="s">
        <v>1</v>
      </c>
      <c r="C32" s="63" t="s">
        <v>7</v>
      </c>
      <c r="D32" s="63" t="s">
        <v>47</v>
      </c>
      <c r="E32" s="65" t="s">
        <v>35</v>
      </c>
      <c r="F32" s="153" t="s">
        <v>1</v>
      </c>
      <c r="G32" s="64" t="s">
        <v>46</v>
      </c>
      <c r="H32" s="64" t="s">
        <v>62</v>
      </c>
      <c r="I32" s="60">
        <v>110</v>
      </c>
    </row>
    <row r="33" spans="1:9" s="43" customFormat="1" ht="17.25">
      <c r="A33" s="21" t="s">
        <v>73</v>
      </c>
      <c r="B33" s="22" t="s">
        <v>1</v>
      </c>
      <c r="C33" s="22" t="s">
        <v>3</v>
      </c>
      <c r="D33" s="228"/>
      <c r="E33" s="229"/>
      <c r="F33" s="229"/>
      <c r="G33" s="230"/>
      <c r="H33" s="30"/>
      <c r="I33" s="31">
        <f t="shared" ref="I33:I34" si="1">SUM(I34)</f>
        <v>18821</v>
      </c>
    </row>
    <row r="34" spans="1:9" s="83" customFormat="1" ht="66">
      <c r="A34" s="66" t="s">
        <v>147</v>
      </c>
      <c r="B34" s="80" t="s">
        <v>1</v>
      </c>
      <c r="C34" s="81" t="s">
        <v>3</v>
      </c>
      <c r="D34" s="88" t="s">
        <v>41</v>
      </c>
      <c r="E34" s="89" t="s">
        <v>142</v>
      </c>
      <c r="F34" s="156" t="s">
        <v>143</v>
      </c>
      <c r="G34" s="90" t="s">
        <v>144</v>
      </c>
      <c r="H34" s="78"/>
      <c r="I34" s="79">
        <f t="shared" si="1"/>
        <v>18821</v>
      </c>
    </row>
    <row r="35" spans="1:9" s="83" customFormat="1" ht="17.25">
      <c r="A35" s="66" t="s">
        <v>148</v>
      </c>
      <c r="B35" s="80" t="s">
        <v>1</v>
      </c>
      <c r="C35" s="81" t="s">
        <v>3</v>
      </c>
      <c r="D35" s="88" t="s">
        <v>41</v>
      </c>
      <c r="E35" s="89" t="s">
        <v>35</v>
      </c>
      <c r="F35" s="156" t="s">
        <v>143</v>
      </c>
      <c r="G35" s="90" t="s">
        <v>144</v>
      </c>
      <c r="H35" s="78"/>
      <c r="I35" s="79">
        <f>SUM(I36)</f>
        <v>18821</v>
      </c>
    </row>
    <row r="36" spans="1:9" s="83" customFormat="1" ht="34.5">
      <c r="A36" s="67" t="s">
        <v>149</v>
      </c>
      <c r="B36" s="80" t="s">
        <v>1</v>
      </c>
      <c r="C36" s="81" t="s">
        <v>3</v>
      </c>
      <c r="D36" s="88" t="s">
        <v>41</v>
      </c>
      <c r="E36" s="89" t="s">
        <v>35</v>
      </c>
      <c r="F36" s="156" t="s">
        <v>1</v>
      </c>
      <c r="G36" s="90" t="s">
        <v>144</v>
      </c>
      <c r="H36" s="78"/>
      <c r="I36" s="79">
        <f>SUM(I37:I39)</f>
        <v>18821</v>
      </c>
    </row>
    <row r="37" spans="1:9" s="61" customFormat="1" ht="47.25">
      <c r="A37" s="58" t="s">
        <v>267</v>
      </c>
      <c r="B37" s="59" t="s">
        <v>1</v>
      </c>
      <c r="C37" s="63" t="s">
        <v>3</v>
      </c>
      <c r="D37" s="63" t="s">
        <v>41</v>
      </c>
      <c r="E37" s="65" t="s">
        <v>35</v>
      </c>
      <c r="F37" s="153" t="s">
        <v>1</v>
      </c>
      <c r="G37" s="64" t="s">
        <v>46</v>
      </c>
      <c r="H37" s="64" t="s">
        <v>61</v>
      </c>
      <c r="I37" s="60">
        <v>16816</v>
      </c>
    </row>
    <row r="38" spans="1:9" s="61" customFormat="1" ht="31.5">
      <c r="A38" s="58" t="s">
        <v>112</v>
      </c>
      <c r="B38" s="59" t="s">
        <v>1</v>
      </c>
      <c r="C38" s="63" t="s">
        <v>3</v>
      </c>
      <c r="D38" s="63" t="s">
        <v>41</v>
      </c>
      <c r="E38" s="65" t="s">
        <v>35</v>
      </c>
      <c r="F38" s="153" t="s">
        <v>1</v>
      </c>
      <c r="G38" s="64" t="s">
        <v>46</v>
      </c>
      <c r="H38" s="64" t="s">
        <v>60</v>
      </c>
      <c r="I38" s="60">
        <v>2000</v>
      </c>
    </row>
    <row r="39" spans="1:9" s="61" customFormat="1" ht="31.5">
      <c r="A39" s="58" t="s">
        <v>113</v>
      </c>
      <c r="B39" s="59" t="s">
        <v>1</v>
      </c>
      <c r="C39" s="63" t="s">
        <v>3</v>
      </c>
      <c r="D39" s="63" t="s">
        <v>41</v>
      </c>
      <c r="E39" s="65" t="s">
        <v>35</v>
      </c>
      <c r="F39" s="153" t="s">
        <v>1</v>
      </c>
      <c r="G39" s="64" t="s">
        <v>46</v>
      </c>
      <c r="H39" s="64" t="s">
        <v>62</v>
      </c>
      <c r="I39" s="60">
        <v>5</v>
      </c>
    </row>
    <row r="40" spans="1:9" s="43" customFormat="1" ht="17.25">
      <c r="A40" s="33" t="s">
        <v>74</v>
      </c>
      <c r="B40" s="34" t="s">
        <v>1</v>
      </c>
      <c r="C40" s="22">
        <v>11</v>
      </c>
      <c r="D40" s="228"/>
      <c r="E40" s="229"/>
      <c r="F40" s="229"/>
      <c r="G40" s="230"/>
      <c r="H40" s="30"/>
      <c r="I40" s="31">
        <f t="shared" ref="I40:I42" si="2">SUM(I41)</f>
        <v>1200</v>
      </c>
    </row>
    <row r="41" spans="1:9" s="82" customFormat="1" ht="66">
      <c r="A41" s="66" t="s">
        <v>147</v>
      </c>
      <c r="B41" s="91" t="s">
        <v>1</v>
      </c>
      <c r="C41" s="81" t="s">
        <v>34</v>
      </c>
      <c r="D41" s="88" t="s">
        <v>41</v>
      </c>
      <c r="E41" s="89" t="s">
        <v>142</v>
      </c>
      <c r="F41" s="156" t="s">
        <v>143</v>
      </c>
      <c r="G41" s="90" t="s">
        <v>144</v>
      </c>
      <c r="H41" s="78"/>
      <c r="I41" s="79">
        <f t="shared" si="2"/>
        <v>1200</v>
      </c>
    </row>
    <row r="42" spans="1:9" s="82" customFormat="1" ht="17.25">
      <c r="A42" s="66" t="s">
        <v>150</v>
      </c>
      <c r="B42" s="91" t="s">
        <v>1</v>
      </c>
      <c r="C42" s="81" t="s">
        <v>34</v>
      </c>
      <c r="D42" s="88" t="s">
        <v>41</v>
      </c>
      <c r="E42" s="89" t="s">
        <v>20</v>
      </c>
      <c r="F42" s="156" t="s">
        <v>143</v>
      </c>
      <c r="G42" s="90" t="s">
        <v>144</v>
      </c>
      <c r="H42" s="78"/>
      <c r="I42" s="79">
        <f t="shared" si="2"/>
        <v>1200</v>
      </c>
    </row>
    <row r="43" spans="1:9" s="82" customFormat="1" ht="17.25">
      <c r="A43" s="67" t="s">
        <v>151</v>
      </c>
      <c r="B43" s="91" t="s">
        <v>1</v>
      </c>
      <c r="C43" s="81" t="s">
        <v>34</v>
      </c>
      <c r="D43" s="88" t="s">
        <v>41</v>
      </c>
      <c r="E43" s="89" t="s">
        <v>20</v>
      </c>
      <c r="F43" s="156" t="s">
        <v>7</v>
      </c>
      <c r="G43" s="90" t="s">
        <v>144</v>
      </c>
      <c r="H43" s="78"/>
      <c r="I43" s="79">
        <f>SUM(I44)</f>
        <v>1200</v>
      </c>
    </row>
    <row r="44" spans="1:9" s="61" customFormat="1" ht="63">
      <c r="A44" s="58" t="s">
        <v>114</v>
      </c>
      <c r="B44" s="59" t="s">
        <v>1</v>
      </c>
      <c r="C44" s="63" t="s">
        <v>34</v>
      </c>
      <c r="D44" s="63" t="s">
        <v>41</v>
      </c>
      <c r="E44" s="65" t="s">
        <v>20</v>
      </c>
      <c r="F44" s="153" t="s">
        <v>7</v>
      </c>
      <c r="G44" s="64" t="s">
        <v>42</v>
      </c>
      <c r="H44" s="64" t="s">
        <v>62</v>
      </c>
      <c r="I44" s="60">
        <v>1200</v>
      </c>
    </row>
    <row r="45" spans="1:9" s="43" customFormat="1" ht="17.25">
      <c r="A45" s="35" t="s">
        <v>75</v>
      </c>
      <c r="B45" s="34" t="s">
        <v>1</v>
      </c>
      <c r="C45" s="22" t="s">
        <v>38</v>
      </c>
      <c r="D45" s="228"/>
      <c r="E45" s="229"/>
      <c r="F45" s="229"/>
      <c r="G45" s="230"/>
      <c r="H45" s="30"/>
      <c r="I45" s="31">
        <f>SUM(I46+I50+I66)</f>
        <v>54952</v>
      </c>
    </row>
    <row r="46" spans="1:9" s="83" customFormat="1" ht="33">
      <c r="A46" s="66" t="s">
        <v>152</v>
      </c>
      <c r="B46" s="91" t="s">
        <v>1</v>
      </c>
      <c r="C46" s="81" t="s">
        <v>38</v>
      </c>
      <c r="D46" s="88" t="s">
        <v>3</v>
      </c>
      <c r="E46" s="89" t="s">
        <v>142</v>
      </c>
      <c r="F46" s="156" t="s">
        <v>143</v>
      </c>
      <c r="G46" s="90" t="s">
        <v>144</v>
      </c>
      <c r="H46" s="78"/>
      <c r="I46" s="79">
        <f>SUM(I47)</f>
        <v>825</v>
      </c>
    </row>
    <row r="47" spans="1:9" s="83" customFormat="1" ht="17.25">
      <c r="A47" s="66" t="s">
        <v>153</v>
      </c>
      <c r="B47" s="91" t="s">
        <v>1</v>
      </c>
      <c r="C47" s="81" t="s">
        <v>38</v>
      </c>
      <c r="D47" s="88" t="s">
        <v>3</v>
      </c>
      <c r="E47" s="89" t="s">
        <v>20</v>
      </c>
      <c r="F47" s="156" t="s">
        <v>1</v>
      </c>
      <c r="G47" s="90" t="s">
        <v>144</v>
      </c>
      <c r="H47" s="78"/>
      <c r="I47" s="79">
        <f>SUM(I48)</f>
        <v>825</v>
      </c>
    </row>
    <row r="48" spans="1:9" s="83" customFormat="1" ht="69">
      <c r="A48" s="67" t="s">
        <v>235</v>
      </c>
      <c r="B48" s="91" t="s">
        <v>1</v>
      </c>
      <c r="C48" s="81" t="s">
        <v>38</v>
      </c>
      <c r="D48" s="88" t="s">
        <v>3</v>
      </c>
      <c r="E48" s="89" t="s">
        <v>20</v>
      </c>
      <c r="F48" s="156" t="s">
        <v>1</v>
      </c>
      <c r="G48" s="90" t="s">
        <v>144</v>
      </c>
      <c r="H48" s="78"/>
      <c r="I48" s="79">
        <f>SUM(I49)</f>
        <v>825</v>
      </c>
    </row>
    <row r="49" spans="1:9" s="61" customFormat="1" ht="31.5">
      <c r="A49" s="58" t="s">
        <v>115</v>
      </c>
      <c r="B49" s="59" t="s">
        <v>1</v>
      </c>
      <c r="C49" s="63" t="s">
        <v>38</v>
      </c>
      <c r="D49" s="63" t="s">
        <v>3</v>
      </c>
      <c r="E49" s="65" t="s">
        <v>20</v>
      </c>
      <c r="F49" s="153" t="s">
        <v>1</v>
      </c>
      <c r="G49" s="64" t="s">
        <v>28</v>
      </c>
      <c r="H49" s="64" t="s">
        <v>60</v>
      </c>
      <c r="I49" s="60">
        <v>825</v>
      </c>
    </row>
    <row r="50" spans="1:9" s="95" customFormat="1" ht="49.5">
      <c r="A50" s="66" t="s">
        <v>139</v>
      </c>
      <c r="B50" s="74" t="s">
        <v>1</v>
      </c>
      <c r="C50" s="75" t="s">
        <v>38</v>
      </c>
      <c r="D50" s="75" t="s">
        <v>47</v>
      </c>
      <c r="E50" s="92" t="s">
        <v>142</v>
      </c>
      <c r="F50" s="157" t="s">
        <v>143</v>
      </c>
      <c r="G50" s="93" t="s">
        <v>144</v>
      </c>
      <c r="H50" s="93"/>
      <c r="I50" s="94">
        <f>SUM(I51+I61)</f>
        <v>53127</v>
      </c>
    </row>
    <row r="51" spans="1:9" s="95" customFormat="1" ht="33">
      <c r="A51" s="66" t="s">
        <v>140</v>
      </c>
      <c r="B51" s="74" t="s">
        <v>1</v>
      </c>
      <c r="C51" s="75" t="s">
        <v>38</v>
      </c>
      <c r="D51" s="75" t="s">
        <v>47</v>
      </c>
      <c r="E51" s="92" t="s">
        <v>35</v>
      </c>
      <c r="F51" s="157" t="s">
        <v>143</v>
      </c>
      <c r="G51" s="93" t="s">
        <v>144</v>
      </c>
      <c r="H51" s="93"/>
      <c r="I51" s="94">
        <f>SUM(I52)</f>
        <v>4462</v>
      </c>
    </row>
    <row r="52" spans="1:9" s="95" customFormat="1" ht="34.5">
      <c r="A52" s="67" t="s">
        <v>141</v>
      </c>
      <c r="B52" s="74" t="s">
        <v>1</v>
      </c>
      <c r="C52" s="75" t="s">
        <v>38</v>
      </c>
      <c r="D52" s="75" t="s">
        <v>47</v>
      </c>
      <c r="E52" s="92" t="s">
        <v>35</v>
      </c>
      <c r="F52" s="157" t="s">
        <v>1</v>
      </c>
      <c r="G52" s="93" t="s">
        <v>144</v>
      </c>
      <c r="H52" s="93"/>
      <c r="I52" s="94">
        <f>SUM(I53:I60)</f>
        <v>4462</v>
      </c>
    </row>
    <row r="53" spans="1:9" s="61" customFormat="1" ht="63">
      <c r="A53" s="58" t="s">
        <v>268</v>
      </c>
      <c r="B53" s="59" t="s">
        <v>1</v>
      </c>
      <c r="C53" s="63" t="s">
        <v>38</v>
      </c>
      <c r="D53" s="63" t="s">
        <v>47</v>
      </c>
      <c r="E53" s="65" t="s">
        <v>35</v>
      </c>
      <c r="F53" s="153" t="s">
        <v>1</v>
      </c>
      <c r="G53" s="64" t="s">
        <v>48</v>
      </c>
      <c r="H53" s="64" t="s">
        <v>61</v>
      </c>
      <c r="I53" s="60">
        <v>775</v>
      </c>
    </row>
    <row r="54" spans="1:9" s="61" customFormat="1" ht="47.25">
      <c r="A54" s="58" t="s">
        <v>116</v>
      </c>
      <c r="B54" s="59" t="s">
        <v>1</v>
      </c>
      <c r="C54" s="63" t="s">
        <v>38</v>
      </c>
      <c r="D54" s="63" t="s">
        <v>47</v>
      </c>
      <c r="E54" s="65" t="s">
        <v>35</v>
      </c>
      <c r="F54" s="153" t="s">
        <v>1</v>
      </c>
      <c r="G54" s="64" t="s">
        <v>48</v>
      </c>
      <c r="H54" s="64" t="s">
        <v>60</v>
      </c>
      <c r="I54" s="60">
        <v>77</v>
      </c>
    </row>
    <row r="55" spans="1:9" s="61" customFormat="1" ht="63">
      <c r="A55" s="58" t="s">
        <v>269</v>
      </c>
      <c r="B55" s="59" t="s">
        <v>1</v>
      </c>
      <c r="C55" s="63" t="s">
        <v>38</v>
      </c>
      <c r="D55" s="63" t="s">
        <v>47</v>
      </c>
      <c r="E55" s="65" t="s">
        <v>35</v>
      </c>
      <c r="F55" s="153" t="s">
        <v>1</v>
      </c>
      <c r="G55" s="64" t="s">
        <v>49</v>
      </c>
      <c r="H55" s="64" t="s">
        <v>61</v>
      </c>
      <c r="I55" s="60">
        <v>437</v>
      </c>
    </row>
    <row r="56" spans="1:9" s="61" customFormat="1" ht="47.25">
      <c r="A56" s="58" t="s">
        <v>117</v>
      </c>
      <c r="B56" s="59" t="s">
        <v>1</v>
      </c>
      <c r="C56" s="63" t="s">
        <v>38</v>
      </c>
      <c r="D56" s="63" t="s">
        <v>47</v>
      </c>
      <c r="E56" s="65" t="s">
        <v>35</v>
      </c>
      <c r="F56" s="153" t="s">
        <v>1</v>
      </c>
      <c r="G56" s="64" t="s">
        <v>49</v>
      </c>
      <c r="H56" s="64" t="s">
        <v>60</v>
      </c>
      <c r="I56" s="60">
        <v>26</v>
      </c>
    </row>
    <row r="57" spans="1:9" s="61" customFormat="1" ht="63">
      <c r="A57" s="58" t="s">
        <v>270</v>
      </c>
      <c r="B57" s="59" t="s">
        <v>1</v>
      </c>
      <c r="C57" s="63" t="s">
        <v>38</v>
      </c>
      <c r="D57" s="63" t="s">
        <v>47</v>
      </c>
      <c r="E57" s="65" t="s">
        <v>35</v>
      </c>
      <c r="F57" s="153" t="s">
        <v>1</v>
      </c>
      <c r="G57" s="64" t="s">
        <v>50</v>
      </c>
      <c r="H57" s="64" t="s">
        <v>61</v>
      </c>
      <c r="I57" s="60">
        <v>2571</v>
      </c>
    </row>
    <row r="58" spans="1:9" s="61" customFormat="1" ht="47.25">
      <c r="A58" s="58" t="s">
        <v>118</v>
      </c>
      <c r="B58" s="59" t="s">
        <v>1</v>
      </c>
      <c r="C58" s="63" t="s">
        <v>38</v>
      </c>
      <c r="D58" s="63" t="s">
        <v>47</v>
      </c>
      <c r="E58" s="65" t="s">
        <v>35</v>
      </c>
      <c r="F58" s="153" t="s">
        <v>1</v>
      </c>
      <c r="G58" s="64" t="s">
        <v>50</v>
      </c>
      <c r="H58" s="64" t="s">
        <v>60</v>
      </c>
      <c r="I58" s="60">
        <v>210</v>
      </c>
    </row>
    <row r="59" spans="1:9" s="61" customFormat="1" ht="63">
      <c r="A59" s="58" t="s">
        <v>119</v>
      </c>
      <c r="B59" s="59" t="s">
        <v>1</v>
      </c>
      <c r="C59" s="63" t="s">
        <v>38</v>
      </c>
      <c r="D59" s="63" t="s">
        <v>47</v>
      </c>
      <c r="E59" s="65" t="s">
        <v>35</v>
      </c>
      <c r="F59" s="153" t="s">
        <v>1</v>
      </c>
      <c r="G59" s="64" t="s">
        <v>51</v>
      </c>
      <c r="H59" s="64" t="s">
        <v>61</v>
      </c>
      <c r="I59" s="60">
        <v>347</v>
      </c>
    </row>
    <row r="60" spans="1:9" s="61" customFormat="1" ht="47.25">
      <c r="A60" s="58" t="s">
        <v>120</v>
      </c>
      <c r="B60" s="59" t="s">
        <v>1</v>
      </c>
      <c r="C60" s="63" t="s">
        <v>38</v>
      </c>
      <c r="D60" s="63" t="s">
        <v>47</v>
      </c>
      <c r="E60" s="65" t="s">
        <v>35</v>
      </c>
      <c r="F60" s="153" t="s">
        <v>1</v>
      </c>
      <c r="G60" s="64" t="s">
        <v>51</v>
      </c>
      <c r="H60" s="64" t="s">
        <v>60</v>
      </c>
      <c r="I60" s="60">
        <v>19</v>
      </c>
    </row>
    <row r="61" spans="1:9" s="95" customFormat="1" ht="33">
      <c r="A61" s="66" t="s">
        <v>154</v>
      </c>
      <c r="B61" s="74" t="s">
        <v>1</v>
      </c>
      <c r="C61" s="75" t="s">
        <v>38</v>
      </c>
      <c r="D61" s="75" t="s">
        <v>47</v>
      </c>
      <c r="E61" s="92" t="s">
        <v>36</v>
      </c>
      <c r="F61" s="157" t="s">
        <v>143</v>
      </c>
      <c r="G61" s="93" t="s">
        <v>144</v>
      </c>
      <c r="H61" s="93"/>
      <c r="I61" s="94">
        <f>SUM(I62)</f>
        <v>48665</v>
      </c>
    </row>
    <row r="62" spans="1:9" s="95" customFormat="1" ht="34.5">
      <c r="A62" s="67" t="s">
        <v>155</v>
      </c>
      <c r="B62" s="74" t="s">
        <v>1</v>
      </c>
      <c r="C62" s="75" t="s">
        <v>38</v>
      </c>
      <c r="D62" s="75" t="s">
        <v>47</v>
      </c>
      <c r="E62" s="92" t="s">
        <v>36</v>
      </c>
      <c r="F62" s="157" t="s">
        <v>1</v>
      </c>
      <c r="G62" s="93" t="s">
        <v>144</v>
      </c>
      <c r="H62" s="93"/>
      <c r="I62" s="94">
        <f>SUM(I63:I65)</f>
        <v>48665</v>
      </c>
    </row>
    <row r="63" spans="1:9" s="61" customFormat="1" ht="47.25">
      <c r="A63" s="58" t="s">
        <v>271</v>
      </c>
      <c r="B63" s="59" t="s">
        <v>1</v>
      </c>
      <c r="C63" s="63" t="s">
        <v>38</v>
      </c>
      <c r="D63" s="63" t="s">
        <v>47</v>
      </c>
      <c r="E63" s="65" t="s">
        <v>36</v>
      </c>
      <c r="F63" s="153" t="s">
        <v>1</v>
      </c>
      <c r="G63" s="64" t="s">
        <v>6</v>
      </c>
      <c r="H63" s="64" t="s">
        <v>61</v>
      </c>
      <c r="I63" s="60">
        <v>28936</v>
      </c>
    </row>
    <row r="64" spans="1:9" s="61" customFormat="1" ht="31.5">
      <c r="A64" s="58" t="s">
        <v>121</v>
      </c>
      <c r="B64" s="59" t="s">
        <v>1</v>
      </c>
      <c r="C64" s="63" t="s">
        <v>38</v>
      </c>
      <c r="D64" s="63" t="s">
        <v>47</v>
      </c>
      <c r="E64" s="65" t="s">
        <v>36</v>
      </c>
      <c r="F64" s="153" t="s">
        <v>1</v>
      </c>
      <c r="G64" s="64" t="s">
        <v>6</v>
      </c>
      <c r="H64" s="64" t="s">
        <v>60</v>
      </c>
      <c r="I64" s="60">
        <v>19662</v>
      </c>
    </row>
    <row r="65" spans="1:9" s="61" customFormat="1" ht="31.5">
      <c r="A65" s="58" t="s">
        <v>122</v>
      </c>
      <c r="B65" s="59" t="s">
        <v>1</v>
      </c>
      <c r="C65" s="63" t="s">
        <v>38</v>
      </c>
      <c r="D65" s="63" t="s">
        <v>47</v>
      </c>
      <c r="E65" s="65" t="s">
        <v>36</v>
      </c>
      <c r="F65" s="153" t="s">
        <v>1</v>
      </c>
      <c r="G65" s="64" t="s">
        <v>6</v>
      </c>
      <c r="H65" s="64" t="s">
        <v>62</v>
      </c>
      <c r="I65" s="60">
        <v>67</v>
      </c>
    </row>
    <row r="66" spans="1:9" s="61" customFormat="1" ht="66">
      <c r="A66" s="66" t="s">
        <v>147</v>
      </c>
      <c r="B66" s="91" t="s">
        <v>1</v>
      </c>
      <c r="C66" s="81" t="s">
        <v>38</v>
      </c>
      <c r="D66" s="88" t="s">
        <v>41</v>
      </c>
      <c r="E66" s="89" t="s">
        <v>142</v>
      </c>
      <c r="F66" s="156" t="s">
        <v>143</v>
      </c>
      <c r="G66" s="90" t="s">
        <v>144</v>
      </c>
      <c r="H66" s="78"/>
      <c r="I66" s="79">
        <f>+I67</f>
        <v>1000</v>
      </c>
    </row>
    <row r="67" spans="1:9" s="61" customFormat="1" ht="16.5">
      <c r="A67" s="66" t="s">
        <v>150</v>
      </c>
      <c r="B67" s="91" t="s">
        <v>1</v>
      </c>
      <c r="C67" s="81" t="s">
        <v>38</v>
      </c>
      <c r="D67" s="88" t="s">
        <v>41</v>
      </c>
      <c r="E67" s="89" t="s">
        <v>20</v>
      </c>
      <c r="F67" s="156" t="s">
        <v>143</v>
      </c>
      <c r="G67" s="90" t="s">
        <v>144</v>
      </c>
      <c r="H67" s="78"/>
      <c r="I67" s="79">
        <f t="shared" ref="I67" si="3">SUM(I68)</f>
        <v>1000</v>
      </c>
    </row>
    <row r="68" spans="1:9" s="61" customFormat="1" ht="34.5">
      <c r="A68" s="67" t="s">
        <v>311</v>
      </c>
      <c r="B68" s="91" t="s">
        <v>1</v>
      </c>
      <c r="C68" s="81" t="s">
        <v>38</v>
      </c>
      <c r="D68" s="88" t="s">
        <v>41</v>
      </c>
      <c r="E68" s="89" t="s">
        <v>20</v>
      </c>
      <c r="F68" s="156" t="s">
        <v>17</v>
      </c>
      <c r="G68" s="90" t="s">
        <v>144</v>
      </c>
      <c r="H68" s="78"/>
      <c r="I68" s="79">
        <f>SUM(I69)</f>
        <v>1000</v>
      </c>
    </row>
    <row r="69" spans="1:9" s="61" customFormat="1" ht="31.5">
      <c r="A69" s="58" t="s">
        <v>312</v>
      </c>
      <c r="B69" s="59" t="s">
        <v>1</v>
      </c>
      <c r="C69" s="63" t="s">
        <v>38</v>
      </c>
      <c r="D69" s="63" t="s">
        <v>41</v>
      </c>
      <c r="E69" s="65" t="s">
        <v>20</v>
      </c>
      <c r="F69" s="153" t="s">
        <v>17</v>
      </c>
      <c r="G69" s="64" t="s">
        <v>310</v>
      </c>
      <c r="H69" s="64" t="s">
        <v>62</v>
      </c>
      <c r="I69" s="60">
        <v>1000</v>
      </c>
    </row>
    <row r="70" spans="1:9" s="54" customFormat="1" ht="18.75">
      <c r="A70" s="29" t="s">
        <v>76</v>
      </c>
      <c r="B70" s="47" t="s">
        <v>2</v>
      </c>
      <c r="C70" s="225"/>
      <c r="D70" s="226"/>
      <c r="E70" s="226"/>
      <c r="F70" s="226"/>
      <c r="G70" s="227"/>
      <c r="H70" s="53"/>
      <c r="I70" s="20">
        <f>SUM(I71+I76)</f>
        <v>11768.8</v>
      </c>
    </row>
    <row r="71" spans="1:9" s="45" customFormat="1" ht="49.5">
      <c r="A71" s="36" t="s">
        <v>77</v>
      </c>
      <c r="B71" s="22" t="s">
        <v>2</v>
      </c>
      <c r="C71" s="22" t="s">
        <v>19</v>
      </c>
      <c r="D71" s="254"/>
      <c r="E71" s="255"/>
      <c r="F71" s="255"/>
      <c r="G71" s="256"/>
      <c r="H71" s="44"/>
      <c r="I71" s="31">
        <f t="shared" ref="I71:I72" si="4">SUM(I72)</f>
        <v>5115</v>
      </c>
    </row>
    <row r="72" spans="1:9" s="101" customFormat="1" ht="66">
      <c r="A72" s="66" t="s">
        <v>156</v>
      </c>
      <c r="B72" s="80" t="s">
        <v>2</v>
      </c>
      <c r="C72" s="81" t="s">
        <v>19</v>
      </c>
      <c r="D72" s="88" t="s">
        <v>12</v>
      </c>
      <c r="E72" s="89">
        <v>0</v>
      </c>
      <c r="F72" s="156" t="s">
        <v>143</v>
      </c>
      <c r="G72" s="90" t="s">
        <v>144</v>
      </c>
      <c r="H72" s="100"/>
      <c r="I72" s="79">
        <f t="shared" si="4"/>
        <v>5115</v>
      </c>
    </row>
    <row r="73" spans="1:9" s="101" customFormat="1" ht="49.5">
      <c r="A73" s="66" t="s">
        <v>157</v>
      </c>
      <c r="B73" s="80" t="s">
        <v>2</v>
      </c>
      <c r="C73" s="81" t="s">
        <v>19</v>
      </c>
      <c r="D73" s="88" t="s">
        <v>12</v>
      </c>
      <c r="E73" s="89" t="s">
        <v>20</v>
      </c>
      <c r="F73" s="156" t="s">
        <v>143</v>
      </c>
      <c r="G73" s="90" t="s">
        <v>144</v>
      </c>
      <c r="H73" s="100"/>
      <c r="I73" s="79">
        <f>SUM(I74)</f>
        <v>5115</v>
      </c>
    </row>
    <row r="74" spans="1:9" s="101" customFormat="1" ht="51.75">
      <c r="A74" s="67" t="s">
        <v>158</v>
      </c>
      <c r="B74" s="80" t="s">
        <v>2</v>
      </c>
      <c r="C74" s="81" t="s">
        <v>19</v>
      </c>
      <c r="D74" s="88" t="s">
        <v>12</v>
      </c>
      <c r="E74" s="89" t="s">
        <v>20</v>
      </c>
      <c r="F74" s="156" t="s">
        <v>1</v>
      </c>
      <c r="G74" s="90" t="s">
        <v>144</v>
      </c>
      <c r="H74" s="100"/>
      <c r="I74" s="79">
        <f>SUM(I75)</f>
        <v>5115</v>
      </c>
    </row>
    <row r="75" spans="1:9" s="61" customFormat="1" ht="47.25">
      <c r="A75" s="58" t="s">
        <v>284</v>
      </c>
      <c r="B75" s="59" t="s">
        <v>2</v>
      </c>
      <c r="C75" s="63" t="s">
        <v>19</v>
      </c>
      <c r="D75" s="63" t="s">
        <v>12</v>
      </c>
      <c r="E75" s="65" t="s">
        <v>20</v>
      </c>
      <c r="F75" s="153" t="s">
        <v>1</v>
      </c>
      <c r="G75" s="64" t="s">
        <v>27</v>
      </c>
      <c r="H75" s="64" t="s">
        <v>67</v>
      </c>
      <c r="I75" s="60">
        <v>5115</v>
      </c>
    </row>
    <row r="76" spans="1:9" s="43" customFormat="1" ht="39" customHeight="1">
      <c r="A76" s="37" t="s">
        <v>78</v>
      </c>
      <c r="B76" s="22" t="s">
        <v>2</v>
      </c>
      <c r="C76" s="22" t="s">
        <v>40</v>
      </c>
      <c r="D76" s="228"/>
      <c r="E76" s="229"/>
      <c r="F76" s="229"/>
      <c r="G76" s="230"/>
      <c r="H76" s="30"/>
      <c r="I76" s="31">
        <f>SUM(I77)</f>
        <v>6653.8</v>
      </c>
    </row>
    <row r="77" spans="1:9" s="82" customFormat="1" ht="36.75" customHeight="1">
      <c r="A77" s="66" t="s">
        <v>159</v>
      </c>
      <c r="B77" s="80" t="s">
        <v>2</v>
      </c>
      <c r="C77" s="81" t="s">
        <v>40</v>
      </c>
      <c r="D77" s="88" t="s">
        <v>1</v>
      </c>
      <c r="E77" s="89" t="s">
        <v>142</v>
      </c>
      <c r="F77" s="156" t="s">
        <v>143</v>
      </c>
      <c r="G77" s="90" t="s">
        <v>144</v>
      </c>
      <c r="H77" s="78"/>
      <c r="I77" s="79">
        <f>SUM(I78+I85)</f>
        <v>6653.8</v>
      </c>
    </row>
    <row r="78" spans="1:9" s="82" customFormat="1" ht="39.75" customHeight="1">
      <c r="A78" s="66" t="s">
        <v>160</v>
      </c>
      <c r="B78" s="80" t="s">
        <v>2</v>
      </c>
      <c r="C78" s="81" t="s">
        <v>40</v>
      </c>
      <c r="D78" s="88" t="s">
        <v>1</v>
      </c>
      <c r="E78" s="89" t="s">
        <v>20</v>
      </c>
      <c r="F78" s="156" t="s">
        <v>143</v>
      </c>
      <c r="G78" s="90" t="s">
        <v>144</v>
      </c>
      <c r="H78" s="78"/>
      <c r="I78" s="79">
        <f>SUM(I80+I82+I84)</f>
        <v>6574.8</v>
      </c>
    </row>
    <row r="79" spans="1:9" s="82" customFormat="1" ht="39.75" customHeight="1">
      <c r="A79" s="67" t="s">
        <v>236</v>
      </c>
      <c r="B79" s="80" t="s">
        <v>2</v>
      </c>
      <c r="C79" s="81" t="s">
        <v>40</v>
      </c>
      <c r="D79" s="88" t="s">
        <v>1</v>
      </c>
      <c r="E79" s="89" t="s">
        <v>20</v>
      </c>
      <c r="F79" s="156" t="s">
        <v>1</v>
      </c>
      <c r="G79" s="90" t="s">
        <v>144</v>
      </c>
      <c r="H79" s="78"/>
      <c r="I79" s="79">
        <f>SUM(I80)</f>
        <v>6362.8</v>
      </c>
    </row>
    <row r="80" spans="1:9" s="61" customFormat="1" ht="31.5">
      <c r="A80" s="58" t="s">
        <v>237</v>
      </c>
      <c r="B80" s="59" t="s">
        <v>2</v>
      </c>
      <c r="C80" s="63" t="s">
        <v>40</v>
      </c>
      <c r="D80" s="97" t="s">
        <v>1</v>
      </c>
      <c r="E80" s="98" t="s">
        <v>20</v>
      </c>
      <c r="F80" s="158" t="s">
        <v>1</v>
      </c>
      <c r="G80" s="99" t="s">
        <v>4</v>
      </c>
      <c r="H80" s="64">
        <v>200</v>
      </c>
      <c r="I80" s="60">
        <v>6362.8</v>
      </c>
    </row>
    <row r="81" spans="1:9" s="82" customFormat="1" ht="39.75" customHeight="1">
      <c r="A81" s="67" t="s">
        <v>238</v>
      </c>
      <c r="B81" s="80" t="s">
        <v>2</v>
      </c>
      <c r="C81" s="81" t="s">
        <v>40</v>
      </c>
      <c r="D81" s="88" t="s">
        <v>1</v>
      </c>
      <c r="E81" s="89" t="s">
        <v>20</v>
      </c>
      <c r="F81" s="156" t="s">
        <v>5</v>
      </c>
      <c r="G81" s="90" t="s">
        <v>144</v>
      </c>
      <c r="H81" s="78"/>
      <c r="I81" s="79">
        <f>SUM(I82)</f>
        <v>96</v>
      </c>
    </row>
    <row r="82" spans="1:9" s="61" customFormat="1" ht="31.5">
      <c r="A82" s="58" t="s">
        <v>237</v>
      </c>
      <c r="B82" s="59" t="s">
        <v>2</v>
      </c>
      <c r="C82" s="63" t="s">
        <v>40</v>
      </c>
      <c r="D82" s="97" t="s">
        <v>1</v>
      </c>
      <c r="E82" s="98" t="s">
        <v>20</v>
      </c>
      <c r="F82" s="158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239</v>
      </c>
      <c r="B83" s="80" t="s">
        <v>2</v>
      </c>
      <c r="C83" s="81" t="s">
        <v>40</v>
      </c>
      <c r="D83" s="88" t="s">
        <v>1</v>
      </c>
      <c r="E83" s="89" t="s">
        <v>20</v>
      </c>
      <c r="F83" s="156" t="s">
        <v>2</v>
      </c>
      <c r="G83" s="90" t="s">
        <v>144</v>
      </c>
      <c r="H83" s="78"/>
      <c r="I83" s="79">
        <f>SUM(I84)</f>
        <v>116</v>
      </c>
    </row>
    <row r="84" spans="1:9" s="61" customFormat="1" ht="31.5">
      <c r="A84" s="58" t="s">
        <v>237</v>
      </c>
      <c r="B84" s="59" t="s">
        <v>2</v>
      </c>
      <c r="C84" s="63" t="s">
        <v>40</v>
      </c>
      <c r="D84" s="97" t="s">
        <v>1</v>
      </c>
      <c r="E84" s="98" t="s">
        <v>20</v>
      </c>
      <c r="F84" s="158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161</v>
      </c>
      <c r="B85" s="74" t="s">
        <v>2</v>
      </c>
      <c r="C85" s="75" t="s">
        <v>40</v>
      </c>
      <c r="D85" s="102" t="s">
        <v>1</v>
      </c>
      <c r="E85" s="103" t="s">
        <v>31</v>
      </c>
      <c r="F85" s="159" t="s">
        <v>143</v>
      </c>
      <c r="G85" s="104" t="s">
        <v>144</v>
      </c>
      <c r="H85" s="93"/>
      <c r="I85" s="94">
        <f>SUM(I87+I89)</f>
        <v>79</v>
      </c>
    </row>
    <row r="86" spans="1:9" s="95" customFormat="1" ht="34.5">
      <c r="A86" s="67" t="s">
        <v>240</v>
      </c>
      <c r="B86" s="74" t="s">
        <v>2</v>
      </c>
      <c r="C86" s="75" t="s">
        <v>40</v>
      </c>
      <c r="D86" s="102" t="s">
        <v>1</v>
      </c>
      <c r="E86" s="103" t="s">
        <v>31</v>
      </c>
      <c r="F86" s="159" t="s">
        <v>1</v>
      </c>
      <c r="G86" s="104" t="s">
        <v>144</v>
      </c>
      <c r="H86" s="93"/>
      <c r="I86" s="94">
        <f>SUM(I87)</f>
        <v>20</v>
      </c>
    </row>
    <row r="87" spans="1:9" s="61" customFormat="1" ht="31.5">
      <c r="A87" s="58" t="s">
        <v>237</v>
      </c>
      <c r="B87" s="59" t="s">
        <v>2</v>
      </c>
      <c r="C87" s="63" t="s">
        <v>40</v>
      </c>
      <c r="D87" s="97" t="s">
        <v>1</v>
      </c>
      <c r="E87" s="98" t="s">
        <v>31</v>
      </c>
      <c r="F87" s="158" t="s">
        <v>1</v>
      </c>
      <c r="G87" s="99" t="s">
        <v>4</v>
      </c>
      <c r="H87" s="64" t="s">
        <v>60</v>
      </c>
      <c r="I87" s="60">
        <v>20</v>
      </c>
    </row>
    <row r="88" spans="1:9" s="95" customFormat="1" ht="34.5">
      <c r="A88" s="67" t="s">
        <v>162</v>
      </c>
      <c r="B88" s="74" t="s">
        <v>2</v>
      </c>
      <c r="C88" s="75" t="s">
        <v>40</v>
      </c>
      <c r="D88" s="102" t="s">
        <v>1</v>
      </c>
      <c r="E88" s="103" t="s">
        <v>31</v>
      </c>
      <c r="F88" s="159" t="s">
        <v>5</v>
      </c>
      <c r="G88" s="104" t="s">
        <v>144</v>
      </c>
      <c r="H88" s="93"/>
      <c r="I88" s="94">
        <f>SUM(I89)</f>
        <v>59</v>
      </c>
    </row>
    <row r="89" spans="1:9" s="61" customFormat="1" ht="31.5">
      <c r="A89" s="58" t="s">
        <v>237</v>
      </c>
      <c r="B89" s="59" t="s">
        <v>2</v>
      </c>
      <c r="C89" s="63" t="s">
        <v>40</v>
      </c>
      <c r="D89" s="97" t="s">
        <v>1</v>
      </c>
      <c r="E89" s="98" t="s">
        <v>31</v>
      </c>
      <c r="F89" s="158" t="s">
        <v>5</v>
      </c>
      <c r="G89" s="99" t="s">
        <v>4</v>
      </c>
      <c r="H89" s="64" t="s">
        <v>60</v>
      </c>
      <c r="I89" s="60">
        <v>59</v>
      </c>
    </row>
    <row r="90" spans="1:9" s="56" customFormat="1" ht="18.75">
      <c r="A90" s="29" t="s">
        <v>79</v>
      </c>
      <c r="B90" s="47" t="s">
        <v>7</v>
      </c>
      <c r="C90" s="225"/>
      <c r="D90" s="226"/>
      <c r="E90" s="226"/>
      <c r="F90" s="226"/>
      <c r="G90" s="227"/>
      <c r="H90" s="55"/>
      <c r="I90" s="20">
        <f>SUM(I91+I110+I124+I104)</f>
        <v>130255.4</v>
      </c>
    </row>
    <row r="91" spans="1:9" s="43" customFormat="1" ht="17.25">
      <c r="A91" s="38" t="s">
        <v>80</v>
      </c>
      <c r="B91" s="22" t="s">
        <v>7</v>
      </c>
      <c r="C91" s="22" t="s">
        <v>12</v>
      </c>
      <c r="D91" s="234"/>
      <c r="E91" s="235"/>
      <c r="F91" s="235"/>
      <c r="G91" s="236"/>
      <c r="H91" s="30"/>
      <c r="I91" s="31">
        <f>SUM(I92+I96+I100)</f>
        <v>6707.7</v>
      </c>
    </row>
    <row r="92" spans="1:9" s="83" customFormat="1" ht="49.5">
      <c r="A92" s="66" t="s">
        <v>163</v>
      </c>
      <c r="B92" s="80" t="s">
        <v>7</v>
      </c>
      <c r="C92" s="81" t="s">
        <v>12</v>
      </c>
      <c r="D92" s="105" t="s">
        <v>17</v>
      </c>
      <c r="E92" s="106" t="s">
        <v>142</v>
      </c>
      <c r="F92" s="160" t="s">
        <v>143</v>
      </c>
      <c r="G92" s="107" t="s">
        <v>144</v>
      </c>
      <c r="H92" s="78"/>
      <c r="I92" s="79">
        <f t="shared" ref="I92:I93" si="5">SUM(I93)</f>
        <v>5989</v>
      </c>
    </row>
    <row r="93" spans="1:9" s="83" customFormat="1" ht="33">
      <c r="A93" s="66" t="s">
        <v>164</v>
      </c>
      <c r="B93" s="80" t="s">
        <v>7</v>
      </c>
      <c r="C93" s="81" t="s">
        <v>12</v>
      </c>
      <c r="D93" s="105" t="s">
        <v>17</v>
      </c>
      <c r="E93" s="106" t="s">
        <v>20</v>
      </c>
      <c r="F93" s="160" t="s">
        <v>143</v>
      </c>
      <c r="G93" s="107" t="s">
        <v>144</v>
      </c>
      <c r="H93" s="78"/>
      <c r="I93" s="79">
        <f t="shared" si="5"/>
        <v>5989</v>
      </c>
    </row>
    <row r="94" spans="1:9" s="83" customFormat="1" ht="17.25">
      <c r="A94" s="67" t="s">
        <v>313</v>
      </c>
      <c r="B94" s="80" t="s">
        <v>7</v>
      </c>
      <c r="C94" s="81" t="s">
        <v>12</v>
      </c>
      <c r="D94" s="105" t="s">
        <v>17</v>
      </c>
      <c r="E94" s="106" t="s">
        <v>20</v>
      </c>
      <c r="F94" s="160" t="s">
        <v>1</v>
      </c>
      <c r="G94" s="107" t="s">
        <v>144</v>
      </c>
      <c r="H94" s="78"/>
      <c r="I94" s="79">
        <f>SUM(I95)</f>
        <v>5989</v>
      </c>
    </row>
    <row r="95" spans="1:9" s="61" customFormat="1" ht="47.25">
      <c r="A95" s="58" t="s">
        <v>124</v>
      </c>
      <c r="B95" s="59" t="s">
        <v>7</v>
      </c>
      <c r="C95" s="63" t="s">
        <v>12</v>
      </c>
      <c r="D95" s="63" t="s">
        <v>17</v>
      </c>
      <c r="E95" s="65" t="s">
        <v>20</v>
      </c>
      <c r="F95" s="153" t="s">
        <v>1</v>
      </c>
      <c r="G95" s="64" t="s">
        <v>30</v>
      </c>
      <c r="H95" s="64" t="s">
        <v>66</v>
      </c>
      <c r="I95" s="60">
        <v>5989</v>
      </c>
    </row>
    <row r="96" spans="1:9" s="83" customFormat="1" ht="49.5">
      <c r="A96" s="66" t="s">
        <v>337</v>
      </c>
      <c r="B96" s="80" t="s">
        <v>7</v>
      </c>
      <c r="C96" s="80" t="s">
        <v>12</v>
      </c>
      <c r="D96" s="200" t="s">
        <v>323</v>
      </c>
      <c r="E96" s="200" t="s">
        <v>142</v>
      </c>
      <c r="F96" s="200" t="s">
        <v>143</v>
      </c>
      <c r="G96" s="201" t="s">
        <v>144</v>
      </c>
      <c r="H96" s="198"/>
      <c r="I96" s="79">
        <f>SUM(I97)</f>
        <v>500</v>
      </c>
    </row>
    <row r="97" spans="1:9" s="83" customFormat="1" ht="17.25">
      <c r="A97" s="66" t="s">
        <v>338</v>
      </c>
      <c r="B97" s="80" t="s">
        <v>7</v>
      </c>
      <c r="C97" s="80" t="s">
        <v>12</v>
      </c>
      <c r="D97" s="200" t="s">
        <v>323</v>
      </c>
      <c r="E97" s="200" t="s">
        <v>192</v>
      </c>
      <c r="F97" s="200" t="s">
        <v>143</v>
      </c>
      <c r="G97" s="201" t="s">
        <v>144</v>
      </c>
      <c r="H97" s="198"/>
      <c r="I97" s="79">
        <f>SUM(I98)</f>
        <v>500</v>
      </c>
    </row>
    <row r="98" spans="1:9" s="83" customFormat="1" ht="34.5">
      <c r="A98" s="67" t="s">
        <v>339</v>
      </c>
      <c r="B98" s="80" t="s">
        <v>7</v>
      </c>
      <c r="C98" s="80" t="s">
        <v>12</v>
      </c>
      <c r="D98" s="202" t="s">
        <v>323</v>
      </c>
      <c r="E98" s="202" t="s">
        <v>192</v>
      </c>
      <c r="F98" s="202" t="s">
        <v>2</v>
      </c>
      <c r="G98" s="203" t="s">
        <v>144</v>
      </c>
      <c r="H98" s="204"/>
      <c r="I98" s="205">
        <f>SUM(I99)</f>
        <v>500</v>
      </c>
    </row>
    <row r="99" spans="1:9" s="61" customFormat="1" ht="40.5" customHeight="1">
      <c r="A99" s="130" t="s">
        <v>340</v>
      </c>
      <c r="B99" s="59" t="s">
        <v>7</v>
      </c>
      <c r="C99" s="59" t="s">
        <v>12</v>
      </c>
      <c r="D99" s="196" t="s">
        <v>323</v>
      </c>
      <c r="E99" s="196" t="s">
        <v>192</v>
      </c>
      <c r="F99" s="196" t="s">
        <v>2</v>
      </c>
      <c r="G99" s="197" t="s">
        <v>336</v>
      </c>
      <c r="H99" s="198" t="s">
        <v>66</v>
      </c>
      <c r="I99" s="199">
        <v>500</v>
      </c>
    </row>
    <row r="100" spans="1:9" s="83" customFormat="1" ht="49.5">
      <c r="A100" s="66" t="s">
        <v>320</v>
      </c>
      <c r="B100" s="80" t="s">
        <v>7</v>
      </c>
      <c r="C100" s="80" t="s">
        <v>12</v>
      </c>
      <c r="D100" s="200" t="s">
        <v>323</v>
      </c>
      <c r="E100" s="200" t="s">
        <v>142</v>
      </c>
      <c r="F100" s="200" t="s">
        <v>143</v>
      </c>
      <c r="G100" s="201" t="s">
        <v>144</v>
      </c>
      <c r="H100" s="198"/>
      <c r="I100" s="79">
        <f>SUM(I101)</f>
        <v>218.7</v>
      </c>
    </row>
    <row r="101" spans="1:9" s="83" customFormat="1" ht="33">
      <c r="A101" s="66" t="s">
        <v>321</v>
      </c>
      <c r="B101" s="80" t="s">
        <v>7</v>
      </c>
      <c r="C101" s="80" t="s">
        <v>12</v>
      </c>
      <c r="D101" s="200" t="s">
        <v>323</v>
      </c>
      <c r="E101" s="200" t="s">
        <v>324</v>
      </c>
      <c r="F101" s="200" t="s">
        <v>143</v>
      </c>
      <c r="G101" s="201" t="s">
        <v>144</v>
      </c>
      <c r="H101" s="198"/>
      <c r="I101" s="79">
        <f>SUM(I102)</f>
        <v>218.7</v>
      </c>
    </row>
    <row r="102" spans="1:9" s="83" customFormat="1" ht="34.5">
      <c r="A102" s="67" t="s">
        <v>322</v>
      </c>
      <c r="B102" s="80" t="s">
        <v>7</v>
      </c>
      <c r="C102" s="80" t="s">
        <v>12</v>
      </c>
      <c r="D102" s="202" t="s">
        <v>323</v>
      </c>
      <c r="E102" s="202" t="s">
        <v>324</v>
      </c>
      <c r="F102" s="202" t="s">
        <v>1</v>
      </c>
      <c r="G102" s="203" t="s">
        <v>144</v>
      </c>
      <c r="H102" s="204"/>
      <c r="I102" s="205">
        <f>SUM(I103)</f>
        <v>218.7</v>
      </c>
    </row>
    <row r="103" spans="1:9" s="61" customFormat="1" ht="40.5" customHeight="1">
      <c r="A103" s="146" t="s">
        <v>303</v>
      </c>
      <c r="B103" s="59" t="s">
        <v>7</v>
      </c>
      <c r="C103" s="59" t="s">
        <v>12</v>
      </c>
      <c r="D103" s="196" t="s">
        <v>323</v>
      </c>
      <c r="E103" s="196" t="s">
        <v>324</v>
      </c>
      <c r="F103" s="196" t="s">
        <v>1</v>
      </c>
      <c r="G103" s="197" t="s">
        <v>325</v>
      </c>
      <c r="H103" s="198" t="s">
        <v>60</v>
      </c>
      <c r="I103" s="199">
        <v>218.7</v>
      </c>
    </row>
    <row r="104" spans="1:9" s="87" customFormat="1" ht="15.75">
      <c r="A104" s="187" t="s">
        <v>299</v>
      </c>
      <c r="B104" s="188" t="s">
        <v>7</v>
      </c>
      <c r="C104" s="189" t="s">
        <v>17</v>
      </c>
      <c r="D104" s="190"/>
      <c r="E104" s="191"/>
      <c r="F104" s="192"/>
      <c r="G104" s="193"/>
      <c r="H104" s="194"/>
      <c r="I104" s="195">
        <f>+I109</f>
        <v>2360</v>
      </c>
    </row>
    <row r="105" spans="1:9" s="87" customFormat="1" ht="33">
      <c r="A105" s="66" t="s">
        <v>165</v>
      </c>
      <c r="B105" s="68" t="s">
        <v>7</v>
      </c>
      <c r="C105" s="69" t="s">
        <v>17</v>
      </c>
      <c r="D105" s="143" t="s">
        <v>32</v>
      </c>
      <c r="E105" s="144" t="s">
        <v>142</v>
      </c>
      <c r="F105" s="161" t="s">
        <v>143</v>
      </c>
      <c r="G105" s="145" t="s">
        <v>144</v>
      </c>
      <c r="H105" s="85"/>
      <c r="I105" s="86">
        <f>SUM(I106)</f>
        <v>2360</v>
      </c>
    </row>
    <row r="106" spans="1:9" s="87" customFormat="1" ht="33.6" customHeight="1">
      <c r="A106" s="148" t="s">
        <v>300</v>
      </c>
      <c r="B106" s="68" t="s">
        <v>7</v>
      </c>
      <c r="C106" s="69" t="s">
        <v>17</v>
      </c>
      <c r="D106" s="143" t="s">
        <v>32</v>
      </c>
      <c r="E106" s="144" t="s">
        <v>20</v>
      </c>
      <c r="F106" s="161" t="s">
        <v>143</v>
      </c>
      <c r="G106" s="145" t="s">
        <v>304</v>
      </c>
      <c r="H106" s="85"/>
      <c r="I106" s="86">
        <f>SUM(I107)</f>
        <v>2360</v>
      </c>
    </row>
    <row r="107" spans="1:9" s="87" customFormat="1" ht="40.5" customHeight="1">
      <c r="A107" s="147" t="s">
        <v>301</v>
      </c>
      <c r="B107" s="68" t="s">
        <v>7</v>
      </c>
      <c r="C107" s="69" t="s">
        <v>17</v>
      </c>
      <c r="D107" s="143" t="s">
        <v>32</v>
      </c>
      <c r="E107" s="144" t="s">
        <v>20</v>
      </c>
      <c r="F107" s="161" t="s">
        <v>1</v>
      </c>
      <c r="G107" s="145" t="s">
        <v>144</v>
      </c>
      <c r="H107" s="85"/>
      <c r="I107" s="86">
        <f>SUM(I108)</f>
        <v>2360</v>
      </c>
    </row>
    <row r="108" spans="1:9" s="61" customFormat="1" ht="33.6" customHeight="1">
      <c r="A108" s="146" t="s">
        <v>302</v>
      </c>
      <c r="B108" s="59" t="s">
        <v>7</v>
      </c>
      <c r="C108" s="63" t="s">
        <v>17</v>
      </c>
      <c r="D108" s="140" t="s">
        <v>32</v>
      </c>
      <c r="E108" s="141" t="s">
        <v>20</v>
      </c>
      <c r="F108" s="162" t="s">
        <v>1</v>
      </c>
      <c r="G108" s="142" t="s">
        <v>305</v>
      </c>
      <c r="H108" s="64"/>
      <c r="I108" s="60">
        <f>SUM(I109)</f>
        <v>2360</v>
      </c>
    </row>
    <row r="109" spans="1:9" s="61" customFormat="1" ht="16.5">
      <c r="A109" s="146" t="s">
        <v>303</v>
      </c>
      <c r="B109" s="59" t="s">
        <v>7</v>
      </c>
      <c r="C109" s="63" t="s">
        <v>17</v>
      </c>
      <c r="D109" s="140" t="s">
        <v>32</v>
      </c>
      <c r="E109" s="141" t="s">
        <v>20</v>
      </c>
      <c r="F109" s="162" t="s">
        <v>1</v>
      </c>
      <c r="G109" s="142" t="s">
        <v>305</v>
      </c>
      <c r="H109" s="64" t="s">
        <v>60</v>
      </c>
      <c r="I109" s="60">
        <v>2360</v>
      </c>
    </row>
    <row r="110" spans="1:9" s="43" customFormat="1" ht="17.25">
      <c r="A110" s="38" t="s">
        <v>81</v>
      </c>
      <c r="B110" s="22" t="s">
        <v>7</v>
      </c>
      <c r="C110" s="22" t="s">
        <v>19</v>
      </c>
      <c r="D110" s="257"/>
      <c r="E110" s="258"/>
      <c r="F110" s="258"/>
      <c r="G110" s="259"/>
      <c r="H110" s="30"/>
      <c r="I110" s="31">
        <f>SUM(I111+I119)</f>
        <v>120807.7</v>
      </c>
    </row>
    <row r="111" spans="1:9" s="83" customFormat="1" ht="33">
      <c r="A111" s="66" t="s">
        <v>165</v>
      </c>
      <c r="B111" s="80" t="s">
        <v>7</v>
      </c>
      <c r="C111" s="81" t="s">
        <v>19</v>
      </c>
      <c r="D111" s="88" t="s">
        <v>32</v>
      </c>
      <c r="E111" s="89" t="s">
        <v>142</v>
      </c>
      <c r="F111" s="156" t="s">
        <v>143</v>
      </c>
      <c r="G111" s="90" t="s">
        <v>144</v>
      </c>
      <c r="H111" s="78"/>
      <c r="I111" s="79">
        <f t="shared" ref="I111" si="6">SUM(I112)</f>
        <v>43315</v>
      </c>
    </row>
    <row r="112" spans="1:9" s="83" customFormat="1" ht="33">
      <c r="A112" s="66" t="s">
        <v>166</v>
      </c>
      <c r="B112" s="80" t="s">
        <v>7</v>
      </c>
      <c r="C112" s="81" t="s">
        <v>19</v>
      </c>
      <c r="D112" s="88" t="s">
        <v>32</v>
      </c>
      <c r="E112" s="89" t="s">
        <v>31</v>
      </c>
      <c r="F112" s="156" t="s">
        <v>143</v>
      </c>
      <c r="G112" s="90" t="s">
        <v>144</v>
      </c>
      <c r="H112" s="78"/>
      <c r="I112" s="79">
        <f>SUM(I113+I115+I117)</f>
        <v>43315</v>
      </c>
    </row>
    <row r="113" spans="1:9" s="83" customFormat="1" ht="17.25">
      <c r="A113" s="67" t="s">
        <v>368</v>
      </c>
      <c r="B113" s="80" t="s">
        <v>7</v>
      </c>
      <c r="C113" s="81" t="s">
        <v>19</v>
      </c>
      <c r="D113" s="88" t="s">
        <v>32</v>
      </c>
      <c r="E113" s="89" t="s">
        <v>31</v>
      </c>
      <c r="F113" s="156" t="s">
        <v>1</v>
      </c>
      <c r="G113" s="90" t="s">
        <v>144</v>
      </c>
      <c r="H113" s="78"/>
      <c r="I113" s="79">
        <f>SUM(I114)</f>
        <v>240</v>
      </c>
    </row>
    <row r="114" spans="1:9" s="61" customFormat="1" ht="31.5">
      <c r="A114" s="58" t="s">
        <v>123</v>
      </c>
      <c r="B114" s="59" t="s">
        <v>7</v>
      </c>
      <c r="C114" s="63" t="s">
        <v>19</v>
      </c>
      <c r="D114" s="63" t="s">
        <v>32</v>
      </c>
      <c r="E114" s="65" t="s">
        <v>31</v>
      </c>
      <c r="F114" s="153" t="s">
        <v>1</v>
      </c>
      <c r="G114" s="64" t="s">
        <v>33</v>
      </c>
      <c r="H114" s="64" t="s">
        <v>60</v>
      </c>
      <c r="I114" s="60">
        <v>240</v>
      </c>
    </row>
    <row r="115" spans="1:9" s="83" customFormat="1" ht="34.5">
      <c r="A115" s="67" t="s">
        <v>242</v>
      </c>
      <c r="B115" s="80" t="s">
        <v>7</v>
      </c>
      <c r="C115" s="81" t="s">
        <v>19</v>
      </c>
      <c r="D115" s="88" t="s">
        <v>32</v>
      </c>
      <c r="E115" s="89" t="s">
        <v>31</v>
      </c>
      <c r="F115" s="156" t="s">
        <v>5</v>
      </c>
      <c r="G115" s="90" t="s">
        <v>144</v>
      </c>
      <c r="H115" s="78"/>
      <c r="I115" s="79">
        <f>SUM(I116)</f>
        <v>41656</v>
      </c>
    </row>
    <row r="116" spans="1:9" s="61" customFormat="1" ht="31.5">
      <c r="A116" s="58" t="s">
        <v>289</v>
      </c>
      <c r="B116" s="59" t="s">
        <v>7</v>
      </c>
      <c r="C116" s="63" t="s">
        <v>19</v>
      </c>
      <c r="D116" s="63" t="s">
        <v>32</v>
      </c>
      <c r="E116" s="65" t="s">
        <v>31</v>
      </c>
      <c r="F116" s="153" t="s">
        <v>5</v>
      </c>
      <c r="G116" s="64" t="s">
        <v>241</v>
      </c>
      <c r="H116" s="64" t="s">
        <v>67</v>
      </c>
      <c r="I116" s="60">
        <v>41656</v>
      </c>
    </row>
    <row r="117" spans="1:9" s="83" customFormat="1" ht="34.5">
      <c r="A117" s="67" t="s">
        <v>243</v>
      </c>
      <c r="B117" s="80" t="s">
        <v>7</v>
      </c>
      <c r="C117" s="81" t="s">
        <v>19</v>
      </c>
      <c r="D117" s="88" t="s">
        <v>32</v>
      </c>
      <c r="E117" s="89" t="s">
        <v>31</v>
      </c>
      <c r="F117" s="156" t="s">
        <v>2</v>
      </c>
      <c r="G117" s="90" t="s">
        <v>144</v>
      </c>
      <c r="H117" s="78"/>
      <c r="I117" s="79">
        <f>SUM(I118)</f>
        <v>1419</v>
      </c>
    </row>
    <row r="118" spans="1:9" s="61" customFormat="1" ht="47.25">
      <c r="A118" s="58" t="s">
        <v>285</v>
      </c>
      <c r="B118" s="59" t="s">
        <v>7</v>
      </c>
      <c r="C118" s="63" t="s">
        <v>19</v>
      </c>
      <c r="D118" s="63" t="s">
        <v>32</v>
      </c>
      <c r="E118" s="65" t="s">
        <v>31</v>
      </c>
      <c r="F118" s="153" t="s">
        <v>2</v>
      </c>
      <c r="G118" s="64" t="s">
        <v>241</v>
      </c>
      <c r="H118" s="64" t="s">
        <v>64</v>
      </c>
      <c r="I118" s="60">
        <v>1419</v>
      </c>
    </row>
    <row r="119" spans="1:9" s="83" customFormat="1" ht="33">
      <c r="A119" s="66" t="s">
        <v>375</v>
      </c>
      <c r="B119" s="80" t="s">
        <v>7</v>
      </c>
      <c r="C119" s="81" t="s">
        <v>19</v>
      </c>
      <c r="D119" s="76" t="s">
        <v>379</v>
      </c>
      <c r="E119" s="77" t="s">
        <v>142</v>
      </c>
      <c r="F119" s="154" t="s">
        <v>143</v>
      </c>
      <c r="G119" s="78" t="s">
        <v>144</v>
      </c>
      <c r="H119" s="78"/>
      <c r="I119" s="79">
        <f t="shared" ref="I119" si="7">SUM(I120)</f>
        <v>77492.7</v>
      </c>
    </row>
    <row r="120" spans="1:9" s="83" customFormat="1" ht="17.25">
      <c r="A120" s="66" t="s">
        <v>376</v>
      </c>
      <c r="B120" s="80" t="s">
        <v>7</v>
      </c>
      <c r="C120" s="81" t="s">
        <v>19</v>
      </c>
      <c r="D120" s="76" t="s">
        <v>379</v>
      </c>
      <c r="E120" s="77" t="s">
        <v>20</v>
      </c>
      <c r="F120" s="154" t="s">
        <v>143</v>
      </c>
      <c r="G120" s="78" t="s">
        <v>144</v>
      </c>
      <c r="H120" s="78"/>
      <c r="I120" s="79">
        <f>SUM(I121)</f>
        <v>77492.7</v>
      </c>
    </row>
    <row r="121" spans="1:9" s="83" customFormat="1" ht="34.5">
      <c r="A121" s="131" t="s">
        <v>377</v>
      </c>
      <c r="B121" s="80" t="s">
        <v>7</v>
      </c>
      <c r="C121" s="81" t="s">
        <v>19</v>
      </c>
      <c r="D121" s="76" t="s">
        <v>379</v>
      </c>
      <c r="E121" s="77" t="s">
        <v>20</v>
      </c>
      <c r="F121" s="154" t="s">
        <v>1</v>
      </c>
      <c r="G121" s="78" t="s">
        <v>144</v>
      </c>
      <c r="H121" s="78"/>
      <c r="I121" s="79">
        <f>SUM(I122:I123)</f>
        <v>77492.7</v>
      </c>
    </row>
    <row r="122" spans="1:9" s="61" customFormat="1" ht="31.5">
      <c r="A122" s="130" t="s">
        <v>378</v>
      </c>
      <c r="B122" s="59" t="s">
        <v>7</v>
      </c>
      <c r="C122" s="63" t="s">
        <v>19</v>
      </c>
      <c r="D122" s="137" t="s">
        <v>379</v>
      </c>
      <c r="E122" s="138" t="s">
        <v>20</v>
      </c>
      <c r="F122" s="165" t="s">
        <v>1</v>
      </c>
      <c r="G122" s="139" t="s">
        <v>380</v>
      </c>
      <c r="H122" s="64" t="s">
        <v>67</v>
      </c>
      <c r="I122" s="60">
        <v>46458</v>
      </c>
    </row>
    <row r="123" spans="1:9" s="61" customFormat="1" ht="31.5">
      <c r="A123" s="58" t="s">
        <v>382</v>
      </c>
      <c r="B123" s="59" t="s">
        <v>7</v>
      </c>
      <c r="C123" s="63" t="s">
        <v>19</v>
      </c>
      <c r="D123" s="137" t="s">
        <v>379</v>
      </c>
      <c r="E123" s="138" t="s">
        <v>20</v>
      </c>
      <c r="F123" s="165" t="s">
        <v>1</v>
      </c>
      <c r="G123" s="139" t="s">
        <v>381</v>
      </c>
      <c r="H123" s="64" t="s">
        <v>67</v>
      </c>
      <c r="I123" s="60">
        <v>31034.7</v>
      </c>
    </row>
    <row r="124" spans="1:9" s="43" customFormat="1" ht="17.25">
      <c r="A124" s="38" t="s">
        <v>82</v>
      </c>
      <c r="B124" s="22" t="s">
        <v>7</v>
      </c>
      <c r="C124" s="22" t="s">
        <v>37</v>
      </c>
      <c r="D124" s="228"/>
      <c r="E124" s="229"/>
      <c r="F124" s="229"/>
      <c r="G124" s="230"/>
      <c r="H124" s="30"/>
      <c r="I124" s="31">
        <f>SUM(I125+I129)</f>
        <v>380</v>
      </c>
    </row>
    <row r="125" spans="1:9" s="83" customFormat="1" ht="33">
      <c r="A125" s="66" t="s">
        <v>167</v>
      </c>
      <c r="B125" s="80" t="s">
        <v>7</v>
      </c>
      <c r="C125" s="81" t="s">
        <v>37</v>
      </c>
      <c r="D125" s="88" t="s">
        <v>7</v>
      </c>
      <c r="E125" s="89" t="s">
        <v>142</v>
      </c>
      <c r="F125" s="156" t="s">
        <v>143</v>
      </c>
      <c r="G125" s="90" t="s">
        <v>144</v>
      </c>
      <c r="H125" s="78"/>
      <c r="I125" s="79">
        <f>SUM(I126)</f>
        <v>330</v>
      </c>
    </row>
    <row r="126" spans="1:9" s="83" customFormat="1" ht="33">
      <c r="A126" s="66" t="s">
        <v>168</v>
      </c>
      <c r="B126" s="80" t="s">
        <v>7</v>
      </c>
      <c r="C126" s="81" t="s">
        <v>37</v>
      </c>
      <c r="D126" s="88" t="s">
        <v>7</v>
      </c>
      <c r="E126" s="89" t="s">
        <v>20</v>
      </c>
      <c r="F126" s="156" t="s">
        <v>143</v>
      </c>
      <c r="G126" s="90" t="s">
        <v>144</v>
      </c>
      <c r="H126" s="78"/>
      <c r="I126" s="79">
        <f>SUM(I127)</f>
        <v>330</v>
      </c>
    </row>
    <row r="127" spans="1:9" s="83" customFormat="1" ht="51.75">
      <c r="A127" s="67" t="s">
        <v>169</v>
      </c>
      <c r="B127" s="80" t="s">
        <v>7</v>
      </c>
      <c r="C127" s="81" t="s">
        <v>37</v>
      </c>
      <c r="D127" s="88" t="s">
        <v>7</v>
      </c>
      <c r="E127" s="89" t="s">
        <v>20</v>
      </c>
      <c r="F127" s="156" t="s">
        <v>1</v>
      </c>
      <c r="G127" s="90" t="s">
        <v>144</v>
      </c>
      <c r="H127" s="78"/>
      <c r="I127" s="79">
        <f>SUM(I128)</f>
        <v>330</v>
      </c>
    </row>
    <row r="128" spans="1:9" s="61" customFormat="1" ht="31.5">
      <c r="A128" s="58" t="s">
        <v>231</v>
      </c>
      <c r="B128" s="59" t="s">
        <v>7</v>
      </c>
      <c r="C128" s="63" t="s">
        <v>37</v>
      </c>
      <c r="D128" s="124" t="s">
        <v>7</v>
      </c>
      <c r="E128" s="125" t="s">
        <v>20</v>
      </c>
      <c r="F128" s="163" t="s">
        <v>1</v>
      </c>
      <c r="G128" s="126" t="s">
        <v>26</v>
      </c>
      <c r="H128" s="64" t="s">
        <v>62</v>
      </c>
      <c r="I128" s="60">
        <v>330</v>
      </c>
    </row>
    <row r="129" spans="1:9" s="61" customFormat="1" ht="49.5">
      <c r="A129" s="66" t="s">
        <v>198</v>
      </c>
      <c r="B129" s="108" t="s">
        <v>7</v>
      </c>
      <c r="C129" s="76" t="s">
        <v>37</v>
      </c>
      <c r="D129" s="76" t="s">
        <v>40</v>
      </c>
      <c r="E129" s="77" t="s">
        <v>142</v>
      </c>
      <c r="F129" s="154" t="s">
        <v>143</v>
      </c>
      <c r="G129" s="78" t="s">
        <v>144</v>
      </c>
      <c r="H129" s="123"/>
      <c r="I129" s="79">
        <f>SUM(I130)</f>
        <v>50</v>
      </c>
    </row>
    <row r="130" spans="1:9" s="61" customFormat="1" ht="21" customHeight="1">
      <c r="A130" s="66" t="s">
        <v>199</v>
      </c>
      <c r="B130" s="108" t="s">
        <v>7</v>
      </c>
      <c r="C130" s="76" t="s">
        <v>37</v>
      </c>
      <c r="D130" s="76" t="s">
        <v>40</v>
      </c>
      <c r="E130" s="77" t="s">
        <v>20</v>
      </c>
      <c r="F130" s="154" t="s">
        <v>143</v>
      </c>
      <c r="G130" s="78" t="s">
        <v>144</v>
      </c>
      <c r="H130" s="172"/>
      <c r="I130" s="79">
        <f>SUM(I131)</f>
        <v>50</v>
      </c>
    </row>
    <row r="131" spans="1:9" s="61" customFormat="1" ht="34.5">
      <c r="A131" s="67" t="s">
        <v>200</v>
      </c>
      <c r="B131" s="108" t="s">
        <v>7</v>
      </c>
      <c r="C131" s="76" t="s">
        <v>37</v>
      </c>
      <c r="D131" s="76" t="s">
        <v>40</v>
      </c>
      <c r="E131" s="77" t="s">
        <v>20</v>
      </c>
      <c r="F131" s="154" t="s">
        <v>1</v>
      </c>
      <c r="G131" s="78" t="s">
        <v>144</v>
      </c>
      <c r="H131" s="186"/>
      <c r="I131" s="79">
        <f>SUM(I132)</f>
        <v>50</v>
      </c>
    </row>
    <row r="132" spans="1:9" s="61" customFormat="1" ht="47.25">
      <c r="A132" s="58" t="s">
        <v>124</v>
      </c>
      <c r="B132" s="59" t="s">
        <v>7</v>
      </c>
      <c r="C132" s="63" t="s">
        <v>37</v>
      </c>
      <c r="D132" s="127" t="s">
        <v>40</v>
      </c>
      <c r="E132" s="128" t="s">
        <v>20</v>
      </c>
      <c r="F132" s="164" t="s">
        <v>1</v>
      </c>
      <c r="G132" s="129" t="s">
        <v>6</v>
      </c>
      <c r="H132" s="64" t="s">
        <v>66</v>
      </c>
      <c r="I132" s="60">
        <v>50</v>
      </c>
    </row>
    <row r="133" spans="1:9" s="56" customFormat="1" ht="18.75">
      <c r="A133" s="29" t="s">
        <v>83</v>
      </c>
      <c r="B133" s="170" t="s">
        <v>12</v>
      </c>
      <c r="C133" s="225"/>
      <c r="D133" s="226"/>
      <c r="E133" s="226"/>
      <c r="F133" s="226"/>
      <c r="G133" s="227"/>
      <c r="H133" s="55"/>
      <c r="I133" s="20">
        <f>SUM(I134+I139)</f>
        <v>51691.700000000004</v>
      </c>
    </row>
    <row r="134" spans="1:9" s="43" customFormat="1" ht="17.25">
      <c r="A134" s="21" t="s">
        <v>314</v>
      </c>
      <c r="B134" s="34" t="s">
        <v>12</v>
      </c>
      <c r="C134" s="22" t="s">
        <v>2</v>
      </c>
      <c r="D134" s="228"/>
      <c r="E134" s="229"/>
      <c r="F134" s="229"/>
      <c r="G134" s="230"/>
      <c r="H134" s="30"/>
      <c r="I134" s="31">
        <f>SUM(I135)</f>
        <v>2278.8000000000002</v>
      </c>
    </row>
    <row r="135" spans="1:9" s="83" customFormat="1" ht="33">
      <c r="A135" s="66" t="s">
        <v>383</v>
      </c>
      <c r="B135" s="80" t="s">
        <v>12</v>
      </c>
      <c r="C135" s="81" t="s">
        <v>2</v>
      </c>
      <c r="D135" s="76" t="s">
        <v>387</v>
      </c>
      <c r="E135" s="77" t="s">
        <v>142</v>
      </c>
      <c r="F135" s="154" t="s">
        <v>143</v>
      </c>
      <c r="G135" s="78" t="s">
        <v>144</v>
      </c>
      <c r="H135" s="78"/>
      <c r="I135" s="79">
        <f>SUM(I136)</f>
        <v>2278.8000000000002</v>
      </c>
    </row>
    <row r="136" spans="1:9" s="83" customFormat="1" ht="49.5">
      <c r="A136" s="66" t="s">
        <v>384</v>
      </c>
      <c r="B136" s="80" t="s">
        <v>12</v>
      </c>
      <c r="C136" s="81" t="s">
        <v>2</v>
      </c>
      <c r="D136" s="76" t="s">
        <v>387</v>
      </c>
      <c r="E136" s="77" t="s">
        <v>20</v>
      </c>
      <c r="F136" s="154" t="s">
        <v>143</v>
      </c>
      <c r="G136" s="78" t="s">
        <v>144</v>
      </c>
      <c r="H136" s="78"/>
      <c r="I136" s="79">
        <f>SUM(I137)</f>
        <v>2278.8000000000002</v>
      </c>
    </row>
    <row r="137" spans="1:9" s="83" customFormat="1" ht="34.5">
      <c r="A137" s="131" t="s">
        <v>385</v>
      </c>
      <c r="B137" s="80" t="s">
        <v>12</v>
      </c>
      <c r="C137" s="81" t="s">
        <v>2</v>
      </c>
      <c r="D137" s="76" t="s">
        <v>387</v>
      </c>
      <c r="E137" s="77" t="s">
        <v>20</v>
      </c>
      <c r="F137" s="154" t="s">
        <v>2</v>
      </c>
      <c r="G137" s="78" t="s">
        <v>144</v>
      </c>
      <c r="H137" s="78"/>
      <c r="I137" s="79">
        <f>SUM(I138:I138)</f>
        <v>2278.8000000000002</v>
      </c>
    </row>
    <row r="138" spans="1:9" s="61" customFormat="1" ht="31.5">
      <c r="A138" s="130" t="s">
        <v>386</v>
      </c>
      <c r="B138" s="212" t="s">
        <v>12</v>
      </c>
      <c r="C138" s="137" t="s">
        <v>2</v>
      </c>
      <c r="D138" s="137" t="s">
        <v>387</v>
      </c>
      <c r="E138" s="138" t="s">
        <v>20</v>
      </c>
      <c r="F138" s="165" t="s">
        <v>2</v>
      </c>
      <c r="G138" s="139" t="s">
        <v>388</v>
      </c>
      <c r="H138" s="64" t="s">
        <v>67</v>
      </c>
      <c r="I138" s="60">
        <v>2278.8000000000002</v>
      </c>
    </row>
    <row r="139" spans="1:9" s="43" customFormat="1" ht="17.25">
      <c r="A139" s="21" t="s">
        <v>84</v>
      </c>
      <c r="B139" s="34" t="s">
        <v>12</v>
      </c>
      <c r="C139" s="22" t="s">
        <v>12</v>
      </c>
      <c r="D139" s="228"/>
      <c r="E139" s="229"/>
      <c r="F139" s="229"/>
      <c r="G139" s="230"/>
      <c r="H139" s="30"/>
      <c r="I139" s="31">
        <f>SUM(I140+I147+I151+I155)</f>
        <v>49412.9</v>
      </c>
    </row>
    <row r="140" spans="1:9" s="83" customFormat="1" ht="49.5">
      <c r="A140" s="66" t="s">
        <v>163</v>
      </c>
      <c r="B140" s="91" t="s">
        <v>12</v>
      </c>
      <c r="C140" s="81" t="s">
        <v>12</v>
      </c>
      <c r="D140" s="88" t="s">
        <v>17</v>
      </c>
      <c r="E140" s="89" t="s">
        <v>142</v>
      </c>
      <c r="F140" s="156" t="s">
        <v>143</v>
      </c>
      <c r="G140" s="90" t="s">
        <v>144</v>
      </c>
      <c r="H140" s="78"/>
      <c r="I140" s="79">
        <f>SUM(I141)</f>
        <v>23927</v>
      </c>
    </row>
    <row r="141" spans="1:9" s="83" customFormat="1" ht="17.25">
      <c r="A141" s="66" t="s">
        <v>170</v>
      </c>
      <c r="B141" s="91" t="s">
        <v>12</v>
      </c>
      <c r="C141" s="81" t="s">
        <v>12</v>
      </c>
      <c r="D141" s="88" t="s">
        <v>17</v>
      </c>
      <c r="E141" s="89" t="s">
        <v>31</v>
      </c>
      <c r="F141" s="156" t="s">
        <v>143</v>
      </c>
      <c r="G141" s="90" t="s">
        <v>144</v>
      </c>
      <c r="H141" s="78"/>
      <c r="I141" s="79">
        <f>SUM(I142)</f>
        <v>23927</v>
      </c>
    </row>
    <row r="142" spans="1:9" s="83" customFormat="1" ht="17.25">
      <c r="A142" s="67" t="s">
        <v>171</v>
      </c>
      <c r="B142" s="91" t="s">
        <v>12</v>
      </c>
      <c r="C142" s="81" t="s">
        <v>12</v>
      </c>
      <c r="D142" s="88" t="s">
        <v>17</v>
      </c>
      <c r="E142" s="89" t="s">
        <v>31</v>
      </c>
      <c r="F142" s="156" t="s">
        <v>3</v>
      </c>
      <c r="G142" s="90" t="s">
        <v>144</v>
      </c>
      <c r="H142" s="78"/>
      <c r="I142" s="79">
        <f>SUM(I143:I146)</f>
        <v>23927</v>
      </c>
    </row>
    <row r="143" spans="1:9" s="61" customFormat="1" ht="63">
      <c r="A143" s="58" t="s">
        <v>370</v>
      </c>
      <c r="B143" s="59" t="s">
        <v>12</v>
      </c>
      <c r="C143" s="63" t="s">
        <v>12</v>
      </c>
      <c r="D143" s="63" t="s">
        <v>17</v>
      </c>
      <c r="E143" s="65" t="s">
        <v>31</v>
      </c>
      <c r="F143" s="153" t="s">
        <v>3</v>
      </c>
      <c r="G143" s="64" t="s">
        <v>341</v>
      </c>
      <c r="H143" s="64" t="s">
        <v>64</v>
      </c>
      <c r="I143" s="60">
        <v>2097</v>
      </c>
    </row>
    <row r="144" spans="1:9" s="61" customFormat="1" ht="63">
      <c r="A144" s="58" t="s">
        <v>367</v>
      </c>
      <c r="B144" s="59" t="s">
        <v>12</v>
      </c>
      <c r="C144" s="63" t="s">
        <v>12</v>
      </c>
      <c r="D144" s="63" t="s">
        <v>17</v>
      </c>
      <c r="E144" s="65" t="s">
        <v>31</v>
      </c>
      <c r="F144" s="153" t="s">
        <v>3</v>
      </c>
      <c r="G144" s="64" t="s">
        <v>341</v>
      </c>
      <c r="H144" s="64" t="s">
        <v>64</v>
      </c>
      <c r="I144" s="60">
        <v>3562.8</v>
      </c>
    </row>
    <row r="145" spans="1:9" s="61" customFormat="1" ht="31.5">
      <c r="A145" s="58" t="s">
        <v>281</v>
      </c>
      <c r="B145" s="59" t="s">
        <v>12</v>
      </c>
      <c r="C145" s="63" t="s">
        <v>12</v>
      </c>
      <c r="D145" s="63" t="s">
        <v>17</v>
      </c>
      <c r="E145" s="65" t="s">
        <v>31</v>
      </c>
      <c r="F145" s="153" t="s">
        <v>3</v>
      </c>
      <c r="G145" s="64" t="s">
        <v>334</v>
      </c>
      <c r="H145" s="64" t="s">
        <v>64</v>
      </c>
      <c r="I145" s="60">
        <v>6060.4</v>
      </c>
    </row>
    <row r="146" spans="1:9" s="61" customFormat="1" ht="31.5">
      <c r="A146" s="58" t="s">
        <v>281</v>
      </c>
      <c r="B146" s="59" t="s">
        <v>12</v>
      </c>
      <c r="C146" s="63" t="s">
        <v>12</v>
      </c>
      <c r="D146" s="63" t="s">
        <v>17</v>
      </c>
      <c r="E146" s="65" t="s">
        <v>31</v>
      </c>
      <c r="F146" s="153" t="s">
        <v>3</v>
      </c>
      <c r="G146" s="64" t="s">
        <v>29</v>
      </c>
      <c r="H146" s="64" t="s">
        <v>64</v>
      </c>
      <c r="I146" s="60">
        <v>12206.8</v>
      </c>
    </row>
    <row r="147" spans="1:9" s="83" customFormat="1" ht="49.5">
      <c r="A147" s="66" t="s">
        <v>298</v>
      </c>
      <c r="B147" s="91" t="s">
        <v>12</v>
      </c>
      <c r="C147" s="81" t="s">
        <v>12</v>
      </c>
      <c r="D147" s="76" t="s">
        <v>52</v>
      </c>
      <c r="E147" s="77" t="s">
        <v>142</v>
      </c>
      <c r="F147" s="154" t="s">
        <v>143</v>
      </c>
      <c r="G147" s="78" t="s">
        <v>144</v>
      </c>
      <c r="H147" s="78"/>
      <c r="I147" s="79">
        <f>SUM(I148)</f>
        <v>6600</v>
      </c>
    </row>
    <row r="148" spans="1:9" s="83" customFormat="1" ht="17.25">
      <c r="A148" s="66" t="s">
        <v>369</v>
      </c>
      <c r="B148" s="91" t="s">
        <v>12</v>
      </c>
      <c r="C148" s="81" t="s">
        <v>12</v>
      </c>
      <c r="D148" s="76" t="s">
        <v>52</v>
      </c>
      <c r="E148" s="77" t="s">
        <v>31</v>
      </c>
      <c r="F148" s="154" t="s">
        <v>143</v>
      </c>
      <c r="G148" s="78" t="s">
        <v>144</v>
      </c>
      <c r="H148" s="78"/>
      <c r="I148" s="79">
        <f>SUM(I149)</f>
        <v>6600</v>
      </c>
    </row>
    <row r="149" spans="1:9" s="83" customFormat="1" ht="28.9" customHeight="1">
      <c r="A149" s="67" t="s">
        <v>307</v>
      </c>
      <c r="B149" s="91" t="s">
        <v>12</v>
      </c>
      <c r="C149" s="81" t="s">
        <v>12</v>
      </c>
      <c r="D149" s="76" t="s">
        <v>52</v>
      </c>
      <c r="E149" s="77" t="s">
        <v>31</v>
      </c>
      <c r="F149" s="154" t="s">
        <v>1</v>
      </c>
      <c r="G149" s="78" t="s">
        <v>144</v>
      </c>
      <c r="H149" s="78"/>
      <c r="I149" s="79">
        <f>SUM(I150:I150)</f>
        <v>6600</v>
      </c>
    </row>
    <row r="150" spans="1:9" s="61" customFormat="1" ht="31.5">
      <c r="A150" s="58" t="s">
        <v>281</v>
      </c>
      <c r="B150" s="59" t="s">
        <v>12</v>
      </c>
      <c r="C150" s="63" t="s">
        <v>12</v>
      </c>
      <c r="D150" s="137" t="s">
        <v>52</v>
      </c>
      <c r="E150" s="138" t="s">
        <v>31</v>
      </c>
      <c r="F150" s="165" t="s">
        <v>1</v>
      </c>
      <c r="G150" s="139" t="s">
        <v>29</v>
      </c>
      <c r="H150" s="64" t="s">
        <v>64</v>
      </c>
      <c r="I150" s="60">
        <v>6600</v>
      </c>
    </row>
    <row r="151" spans="1:9" s="83" customFormat="1" ht="49.5">
      <c r="A151" s="66" t="s">
        <v>412</v>
      </c>
      <c r="B151" s="91" t="s">
        <v>12</v>
      </c>
      <c r="C151" s="81" t="s">
        <v>12</v>
      </c>
      <c r="D151" s="76" t="s">
        <v>323</v>
      </c>
      <c r="E151" s="77" t="s">
        <v>142</v>
      </c>
      <c r="F151" s="154" t="s">
        <v>143</v>
      </c>
      <c r="G151" s="78" t="s">
        <v>144</v>
      </c>
      <c r="H151" s="78"/>
      <c r="I151" s="79">
        <f>SUM(I152)</f>
        <v>3800</v>
      </c>
    </row>
    <row r="152" spans="1:9" s="83" customFormat="1" ht="49.5">
      <c r="A152" s="66" t="s">
        <v>413</v>
      </c>
      <c r="B152" s="91" t="s">
        <v>12</v>
      </c>
      <c r="C152" s="81" t="s">
        <v>12</v>
      </c>
      <c r="D152" s="76" t="s">
        <v>323</v>
      </c>
      <c r="E152" s="77" t="s">
        <v>59</v>
      </c>
      <c r="F152" s="154" t="s">
        <v>143</v>
      </c>
      <c r="G152" s="78" t="s">
        <v>144</v>
      </c>
      <c r="H152" s="78"/>
      <c r="I152" s="79">
        <f>SUM(I153)</f>
        <v>3800</v>
      </c>
    </row>
    <row r="153" spans="1:9" s="83" customFormat="1" ht="53.25" customHeight="1">
      <c r="A153" s="67" t="s">
        <v>414</v>
      </c>
      <c r="B153" s="91" t="s">
        <v>12</v>
      </c>
      <c r="C153" s="81" t="s">
        <v>12</v>
      </c>
      <c r="D153" s="76" t="s">
        <v>323</v>
      </c>
      <c r="E153" s="77" t="s">
        <v>59</v>
      </c>
      <c r="F153" s="154" t="s">
        <v>5</v>
      </c>
      <c r="G153" s="78" t="s">
        <v>144</v>
      </c>
      <c r="H153" s="78"/>
      <c r="I153" s="79">
        <f>SUM(I154:I154)</f>
        <v>3800</v>
      </c>
    </row>
    <row r="154" spans="1:9" s="61" customFormat="1" ht="47.25">
      <c r="A154" s="130" t="s">
        <v>415</v>
      </c>
      <c r="B154" s="59" t="s">
        <v>12</v>
      </c>
      <c r="C154" s="63" t="s">
        <v>12</v>
      </c>
      <c r="D154" s="137" t="s">
        <v>323</v>
      </c>
      <c r="E154" s="138" t="s">
        <v>59</v>
      </c>
      <c r="F154" s="165" t="s">
        <v>5</v>
      </c>
      <c r="G154" s="139" t="s">
        <v>341</v>
      </c>
      <c r="H154" s="64" t="s">
        <v>64</v>
      </c>
      <c r="I154" s="60">
        <v>3800</v>
      </c>
    </row>
    <row r="155" spans="1:9" s="83" customFormat="1" ht="49.5">
      <c r="A155" s="66" t="s">
        <v>329</v>
      </c>
      <c r="B155" s="80" t="s">
        <v>12</v>
      </c>
      <c r="C155" s="80" t="s">
        <v>12</v>
      </c>
      <c r="D155" s="75" t="s">
        <v>333</v>
      </c>
      <c r="E155" s="92" t="s">
        <v>142</v>
      </c>
      <c r="F155" s="92" t="s">
        <v>143</v>
      </c>
      <c r="G155" s="93" t="s">
        <v>144</v>
      </c>
      <c r="H155" s="206"/>
      <c r="I155" s="79">
        <f>SUM(I156)</f>
        <v>15085.9</v>
      </c>
    </row>
    <row r="156" spans="1:9" s="83" customFormat="1" ht="33">
      <c r="A156" s="66" t="s">
        <v>330</v>
      </c>
      <c r="B156" s="80" t="s">
        <v>12</v>
      </c>
      <c r="C156" s="80" t="s">
        <v>12</v>
      </c>
      <c r="D156" s="75" t="s">
        <v>333</v>
      </c>
      <c r="E156" s="92" t="s">
        <v>20</v>
      </c>
      <c r="F156" s="92" t="s">
        <v>143</v>
      </c>
      <c r="G156" s="93" t="s">
        <v>144</v>
      </c>
      <c r="H156" s="206"/>
      <c r="I156" s="79">
        <f>SUM(I157)</f>
        <v>15085.9</v>
      </c>
    </row>
    <row r="157" spans="1:9" s="83" customFormat="1" ht="38.25" customHeight="1">
      <c r="A157" s="67" t="s">
        <v>331</v>
      </c>
      <c r="B157" s="207" t="s">
        <v>12</v>
      </c>
      <c r="C157" s="207" t="s">
        <v>12</v>
      </c>
      <c r="D157" s="208" t="s">
        <v>333</v>
      </c>
      <c r="E157" s="209" t="s">
        <v>20</v>
      </c>
      <c r="F157" s="209" t="s">
        <v>5</v>
      </c>
      <c r="G157" s="210" t="s">
        <v>144</v>
      </c>
      <c r="H157" s="211"/>
      <c r="I157" s="205">
        <f>SUM(I158)</f>
        <v>15085.9</v>
      </c>
    </row>
    <row r="158" spans="1:9" s="61" customFormat="1" ht="47.25">
      <c r="A158" s="130" t="s">
        <v>332</v>
      </c>
      <c r="B158" s="212" t="s">
        <v>12</v>
      </c>
      <c r="C158" s="137" t="s">
        <v>12</v>
      </c>
      <c r="D158" s="137" t="s">
        <v>333</v>
      </c>
      <c r="E158" s="138" t="s">
        <v>20</v>
      </c>
      <c r="F158" s="138" t="s">
        <v>5</v>
      </c>
      <c r="G158" s="139" t="s">
        <v>334</v>
      </c>
      <c r="H158" s="139" t="s">
        <v>67</v>
      </c>
      <c r="I158" s="213">
        <v>15085.9</v>
      </c>
    </row>
    <row r="159" spans="1:9" s="56" customFormat="1" ht="18.75">
      <c r="A159" s="29" t="s">
        <v>85</v>
      </c>
      <c r="B159" s="47" t="s">
        <v>15</v>
      </c>
      <c r="C159" s="225"/>
      <c r="D159" s="226"/>
      <c r="E159" s="226"/>
      <c r="F159" s="226"/>
      <c r="G159" s="227"/>
      <c r="H159" s="55"/>
      <c r="I159" s="20">
        <f>SUM(I160+I178+I202+I219+I234)</f>
        <v>1240685.0999999999</v>
      </c>
    </row>
    <row r="160" spans="1:9" s="43" customFormat="1" ht="17.25">
      <c r="A160" s="21" t="s">
        <v>86</v>
      </c>
      <c r="B160" s="22" t="s">
        <v>15</v>
      </c>
      <c r="C160" s="22" t="s">
        <v>1</v>
      </c>
      <c r="D160" s="228"/>
      <c r="E160" s="229"/>
      <c r="F160" s="229"/>
      <c r="G160" s="230"/>
      <c r="H160" s="30"/>
      <c r="I160" s="31">
        <f>SUM(I161)</f>
        <v>288585.10000000003</v>
      </c>
    </row>
    <row r="161" spans="1:10" s="83" customFormat="1" ht="17.25">
      <c r="A161" s="66" t="s">
        <v>172</v>
      </c>
      <c r="B161" s="80" t="s">
        <v>15</v>
      </c>
      <c r="C161" s="81" t="s">
        <v>1</v>
      </c>
      <c r="D161" s="88" t="s">
        <v>143</v>
      </c>
      <c r="E161" s="89" t="s">
        <v>142</v>
      </c>
      <c r="F161" s="156" t="s">
        <v>143</v>
      </c>
      <c r="G161" s="90" t="s">
        <v>144</v>
      </c>
      <c r="H161" s="78"/>
      <c r="I161" s="79">
        <f>SUM(I162+I173)</f>
        <v>288585.10000000003</v>
      </c>
    </row>
    <row r="162" spans="1:10" s="83" customFormat="1" ht="17.25">
      <c r="A162" s="66" t="s">
        <v>173</v>
      </c>
      <c r="B162" s="80" t="s">
        <v>15</v>
      </c>
      <c r="C162" s="81" t="s">
        <v>1</v>
      </c>
      <c r="D162" s="88" t="s">
        <v>5</v>
      </c>
      <c r="E162" s="89" t="s">
        <v>20</v>
      </c>
      <c r="F162" s="156" t="s">
        <v>143</v>
      </c>
      <c r="G162" s="90" t="s">
        <v>144</v>
      </c>
      <c r="H162" s="78"/>
      <c r="I162" s="79">
        <f>SUM(I163)</f>
        <v>288585.10000000003</v>
      </c>
    </row>
    <row r="163" spans="1:10" s="83" customFormat="1" ht="19.5" customHeight="1">
      <c r="A163" s="67" t="s">
        <v>174</v>
      </c>
      <c r="B163" s="80" t="s">
        <v>15</v>
      </c>
      <c r="C163" s="81" t="s">
        <v>1</v>
      </c>
      <c r="D163" s="88" t="s">
        <v>5</v>
      </c>
      <c r="E163" s="89" t="s">
        <v>20</v>
      </c>
      <c r="F163" s="156" t="s">
        <v>1</v>
      </c>
      <c r="G163" s="90" t="s">
        <v>144</v>
      </c>
      <c r="H163" s="78"/>
      <c r="I163" s="79">
        <f>SUM(I164:I172)</f>
        <v>288585.10000000003</v>
      </c>
    </row>
    <row r="164" spans="1:10" s="61" customFormat="1" ht="47.25">
      <c r="A164" s="58" t="s">
        <v>271</v>
      </c>
      <c r="B164" s="59" t="s">
        <v>15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6</v>
      </c>
      <c r="H164" s="64" t="s">
        <v>61</v>
      </c>
      <c r="I164" s="60">
        <v>25694.2</v>
      </c>
    </row>
    <row r="165" spans="1:10" s="61" customFormat="1" ht="31.5">
      <c r="A165" s="58" t="s">
        <v>121</v>
      </c>
      <c r="B165" s="59" t="s">
        <v>15</v>
      </c>
      <c r="C165" s="63" t="s">
        <v>1</v>
      </c>
      <c r="D165" s="97" t="s">
        <v>5</v>
      </c>
      <c r="E165" s="98">
        <v>1</v>
      </c>
      <c r="F165" s="158" t="s">
        <v>1</v>
      </c>
      <c r="G165" s="99" t="s">
        <v>6</v>
      </c>
      <c r="H165" s="64" t="s">
        <v>60</v>
      </c>
      <c r="I165" s="60">
        <v>89276</v>
      </c>
    </row>
    <row r="166" spans="1:10" s="61" customFormat="1" ht="31.5">
      <c r="A166" s="58" t="s">
        <v>125</v>
      </c>
      <c r="B166" s="59" t="s">
        <v>15</v>
      </c>
      <c r="C166" s="63" t="s">
        <v>1</v>
      </c>
      <c r="D166" s="97" t="s">
        <v>5</v>
      </c>
      <c r="E166" s="98">
        <v>1</v>
      </c>
      <c r="F166" s="158" t="s">
        <v>1</v>
      </c>
      <c r="G166" s="99" t="s">
        <v>6</v>
      </c>
      <c r="H166" s="64" t="s">
        <v>62</v>
      </c>
      <c r="I166" s="60">
        <v>1609.7</v>
      </c>
    </row>
    <row r="167" spans="1:10" s="61" customFormat="1" ht="47.25">
      <c r="A167" s="58" t="s">
        <v>282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6</v>
      </c>
      <c r="H167" s="64" t="s">
        <v>66</v>
      </c>
      <c r="I167" s="60">
        <v>17065</v>
      </c>
    </row>
    <row r="168" spans="1:10" s="61" customFormat="1" ht="31.5">
      <c r="A168" s="58" t="s">
        <v>401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400</v>
      </c>
      <c r="H168" s="64" t="s">
        <v>60</v>
      </c>
      <c r="I168" s="60">
        <v>30</v>
      </c>
    </row>
    <row r="169" spans="1:10" s="61" customFormat="1" ht="47.25">
      <c r="A169" s="58" t="s">
        <v>402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 t="s">
        <v>400</v>
      </c>
      <c r="H169" s="64" t="s">
        <v>66</v>
      </c>
      <c r="I169" s="60">
        <v>100</v>
      </c>
    </row>
    <row r="170" spans="1:10" s="61" customFormat="1" ht="63">
      <c r="A170" s="58" t="s">
        <v>272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>
        <v>78290</v>
      </c>
      <c r="H170" s="64" t="s">
        <v>61</v>
      </c>
      <c r="I170" s="60">
        <v>129751.3</v>
      </c>
    </row>
    <row r="171" spans="1:10" s="61" customFormat="1" ht="47.25">
      <c r="A171" s="58" t="s">
        <v>126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>
        <v>78290</v>
      </c>
      <c r="H171" s="64" t="s">
        <v>60</v>
      </c>
      <c r="I171" s="60">
        <v>7116.2</v>
      </c>
    </row>
    <row r="172" spans="1:10" s="61" customFormat="1" ht="63">
      <c r="A172" s="58" t="s">
        <v>297</v>
      </c>
      <c r="B172" s="59" t="s">
        <v>15</v>
      </c>
      <c r="C172" s="63" t="s">
        <v>1</v>
      </c>
      <c r="D172" s="97" t="s">
        <v>5</v>
      </c>
      <c r="E172" s="98">
        <v>1</v>
      </c>
      <c r="F172" s="158" t="s">
        <v>1</v>
      </c>
      <c r="G172" s="99">
        <v>78290</v>
      </c>
      <c r="H172" s="64" t="s">
        <v>66</v>
      </c>
      <c r="I172" s="60">
        <v>17942.7</v>
      </c>
    </row>
    <row r="173" spans="1:10" s="61" customFormat="1" ht="16.5" hidden="1">
      <c r="A173" s="66" t="s">
        <v>360</v>
      </c>
      <c r="B173" s="68" t="s">
        <v>15</v>
      </c>
      <c r="C173" s="69" t="s">
        <v>1</v>
      </c>
      <c r="D173" s="214" t="s">
        <v>7</v>
      </c>
      <c r="E173" s="215" t="s">
        <v>142</v>
      </c>
      <c r="F173" s="216" t="s">
        <v>143</v>
      </c>
      <c r="G173" s="217" t="s">
        <v>144</v>
      </c>
      <c r="H173" s="85"/>
      <c r="I173" s="86">
        <f>SUM(I174)</f>
        <v>0</v>
      </c>
      <c r="J173" s="87"/>
    </row>
    <row r="174" spans="1:10" s="83" customFormat="1" ht="49.5" hidden="1">
      <c r="A174" s="66" t="s">
        <v>361</v>
      </c>
      <c r="B174" s="80" t="s">
        <v>15</v>
      </c>
      <c r="C174" s="81" t="s">
        <v>1</v>
      </c>
      <c r="D174" s="88" t="s">
        <v>7</v>
      </c>
      <c r="E174" s="89" t="s">
        <v>20</v>
      </c>
      <c r="F174" s="156" t="s">
        <v>143</v>
      </c>
      <c r="G174" s="90" t="s">
        <v>144</v>
      </c>
      <c r="H174" s="78"/>
      <c r="I174" s="79">
        <f>SUM(I175)</f>
        <v>0</v>
      </c>
    </row>
    <row r="175" spans="1:10" s="83" customFormat="1" ht="19.149999999999999" hidden="1" customHeight="1">
      <c r="A175" s="67" t="s">
        <v>362</v>
      </c>
      <c r="B175" s="80" t="s">
        <v>15</v>
      </c>
      <c r="C175" s="81" t="s">
        <v>1</v>
      </c>
      <c r="D175" s="88" t="s">
        <v>7</v>
      </c>
      <c r="E175" s="89" t="s">
        <v>20</v>
      </c>
      <c r="F175" s="156" t="s">
        <v>32</v>
      </c>
      <c r="G175" s="90" t="s">
        <v>144</v>
      </c>
      <c r="H175" s="78"/>
      <c r="I175" s="79">
        <f>SUM(I176:I177)</f>
        <v>0</v>
      </c>
    </row>
    <row r="176" spans="1:10" s="61" customFormat="1" ht="47.25" hidden="1">
      <c r="A176" s="58" t="s">
        <v>358</v>
      </c>
      <c r="B176" s="59" t="s">
        <v>15</v>
      </c>
      <c r="C176" s="63" t="s">
        <v>1</v>
      </c>
      <c r="D176" s="97" t="s">
        <v>7</v>
      </c>
      <c r="E176" s="98">
        <v>1</v>
      </c>
      <c r="F176" s="158" t="s">
        <v>32</v>
      </c>
      <c r="G176" s="99" t="s">
        <v>357</v>
      </c>
      <c r="H176" s="64" t="s">
        <v>66</v>
      </c>
      <c r="I176" s="60">
        <v>0</v>
      </c>
    </row>
    <row r="177" spans="1:17" s="61" customFormat="1" ht="63" hidden="1">
      <c r="A177" s="58" t="s">
        <v>359</v>
      </c>
      <c r="B177" s="59" t="s">
        <v>15</v>
      </c>
      <c r="C177" s="63" t="s">
        <v>1</v>
      </c>
      <c r="D177" s="97" t="s">
        <v>7</v>
      </c>
      <c r="E177" s="98">
        <v>1</v>
      </c>
      <c r="F177" s="158" t="s">
        <v>32</v>
      </c>
      <c r="G177" s="99" t="s">
        <v>357</v>
      </c>
      <c r="H177" s="64" t="s">
        <v>66</v>
      </c>
      <c r="I177" s="60">
        <v>0</v>
      </c>
    </row>
    <row r="178" spans="1:17" s="43" customFormat="1" ht="17.25">
      <c r="A178" s="132" t="s">
        <v>87</v>
      </c>
      <c r="B178" s="22" t="s">
        <v>15</v>
      </c>
      <c r="C178" s="22" t="s">
        <v>5</v>
      </c>
      <c r="D178" s="234"/>
      <c r="E178" s="235"/>
      <c r="F178" s="235"/>
      <c r="G178" s="236"/>
      <c r="H178" s="30"/>
      <c r="I178" s="31">
        <f>SUM(I179+I198)</f>
        <v>728528.9</v>
      </c>
    </row>
    <row r="179" spans="1:17" s="83" customFormat="1" ht="17.25">
      <c r="A179" s="66" t="s">
        <v>172</v>
      </c>
      <c r="B179" s="80" t="s">
        <v>15</v>
      </c>
      <c r="C179" s="81" t="s">
        <v>5</v>
      </c>
      <c r="D179" s="105" t="s">
        <v>5</v>
      </c>
      <c r="E179" s="106" t="s">
        <v>142</v>
      </c>
      <c r="F179" s="160" t="s">
        <v>143</v>
      </c>
      <c r="G179" s="107" t="s">
        <v>144</v>
      </c>
      <c r="H179" s="78"/>
      <c r="I179" s="79">
        <f>SUM(I180)</f>
        <v>727521.9</v>
      </c>
    </row>
    <row r="180" spans="1:17" s="83" customFormat="1" ht="17.25">
      <c r="A180" s="66" t="s">
        <v>175</v>
      </c>
      <c r="B180" s="80" t="s">
        <v>15</v>
      </c>
      <c r="C180" s="81" t="s">
        <v>5</v>
      </c>
      <c r="D180" s="105" t="s">
        <v>5</v>
      </c>
      <c r="E180" s="106" t="s">
        <v>31</v>
      </c>
      <c r="F180" s="160" t="s">
        <v>143</v>
      </c>
      <c r="G180" s="107" t="s">
        <v>144</v>
      </c>
      <c r="H180" s="78"/>
      <c r="I180" s="79">
        <f>SUM(I181)</f>
        <v>727521.9</v>
      </c>
    </row>
    <row r="181" spans="1:17" s="83" customFormat="1" ht="34.5">
      <c r="A181" s="67" t="s">
        <v>176</v>
      </c>
      <c r="B181" s="80" t="s">
        <v>15</v>
      </c>
      <c r="C181" s="81" t="s">
        <v>5</v>
      </c>
      <c r="D181" s="105" t="s">
        <v>5</v>
      </c>
      <c r="E181" s="106" t="s">
        <v>31</v>
      </c>
      <c r="F181" s="160" t="s">
        <v>2</v>
      </c>
      <c r="G181" s="107" t="s">
        <v>144</v>
      </c>
      <c r="H181" s="78"/>
      <c r="I181" s="79">
        <f>SUM(I182:I197)</f>
        <v>727521.9</v>
      </c>
    </row>
    <row r="182" spans="1:17" s="61" customFormat="1" ht="31.5">
      <c r="A182" s="58" t="s">
        <v>121</v>
      </c>
      <c r="B182" s="59" t="s">
        <v>15</v>
      </c>
      <c r="C182" s="63" t="s">
        <v>5</v>
      </c>
      <c r="D182" s="97" t="s">
        <v>5</v>
      </c>
      <c r="E182" s="98">
        <v>2</v>
      </c>
      <c r="F182" s="158" t="s">
        <v>2</v>
      </c>
      <c r="G182" s="99" t="s">
        <v>6</v>
      </c>
      <c r="H182" s="64" t="s">
        <v>60</v>
      </c>
      <c r="I182" s="60">
        <v>198969.5</v>
      </c>
    </row>
    <row r="183" spans="1:17" s="61" customFormat="1" ht="31.5">
      <c r="A183" s="58" t="s">
        <v>125</v>
      </c>
      <c r="B183" s="59" t="s">
        <v>15</v>
      </c>
      <c r="C183" s="63" t="s">
        <v>5</v>
      </c>
      <c r="D183" s="97" t="s">
        <v>5</v>
      </c>
      <c r="E183" s="98">
        <v>2</v>
      </c>
      <c r="F183" s="158" t="s">
        <v>2</v>
      </c>
      <c r="G183" s="99" t="s">
        <v>6</v>
      </c>
      <c r="H183" s="64" t="s">
        <v>62</v>
      </c>
      <c r="I183" s="60">
        <v>5198.8999999999996</v>
      </c>
      <c r="J183" s="119"/>
      <c r="K183" s="119"/>
      <c r="L183" s="119"/>
      <c r="M183" s="119"/>
      <c r="N183" s="119"/>
      <c r="O183" s="119"/>
      <c r="P183" s="119"/>
      <c r="Q183" s="119"/>
    </row>
    <row r="184" spans="1:17" s="61" customFormat="1" ht="47.25">
      <c r="A184" s="58" t="s">
        <v>282</v>
      </c>
      <c r="B184" s="59" t="s">
        <v>15</v>
      </c>
      <c r="C184" s="63" t="s">
        <v>5</v>
      </c>
      <c r="D184" s="97" t="s">
        <v>5</v>
      </c>
      <c r="E184" s="98">
        <v>2</v>
      </c>
      <c r="F184" s="158" t="s">
        <v>2</v>
      </c>
      <c r="G184" s="99" t="s">
        <v>6</v>
      </c>
      <c r="H184" s="64" t="s">
        <v>66</v>
      </c>
      <c r="I184" s="60">
        <v>21783.7</v>
      </c>
      <c r="J184" s="119"/>
      <c r="K184" s="119"/>
      <c r="L184" s="119"/>
      <c r="M184" s="119"/>
      <c r="N184" s="119"/>
      <c r="O184" s="119"/>
      <c r="P184" s="119"/>
      <c r="Q184" s="119"/>
    </row>
    <row r="185" spans="1:17" s="61" customFormat="1" ht="31.5">
      <c r="A185" s="58" t="s">
        <v>401</v>
      </c>
      <c r="B185" s="59" t="s">
        <v>15</v>
      </c>
      <c r="C185" s="63" t="s">
        <v>5</v>
      </c>
      <c r="D185" s="97" t="s">
        <v>5</v>
      </c>
      <c r="E185" s="98">
        <v>2</v>
      </c>
      <c r="F185" s="158" t="s">
        <v>2</v>
      </c>
      <c r="G185" s="99" t="s">
        <v>400</v>
      </c>
      <c r="H185" s="64" t="s">
        <v>60</v>
      </c>
      <c r="I185" s="60">
        <v>175</v>
      </c>
      <c r="J185" s="119"/>
      <c r="K185" s="119"/>
      <c r="L185" s="119"/>
      <c r="M185" s="119"/>
      <c r="N185" s="119"/>
      <c r="O185" s="119"/>
      <c r="P185" s="119"/>
      <c r="Q185" s="119"/>
    </row>
    <row r="186" spans="1:17" s="61" customFormat="1" ht="47.25">
      <c r="A186" s="58" t="s">
        <v>410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 t="s">
        <v>409</v>
      </c>
      <c r="H186" s="64" t="s">
        <v>60</v>
      </c>
      <c r="I186" s="60">
        <v>100</v>
      </c>
      <c r="J186" s="121"/>
      <c r="K186" s="121"/>
      <c r="L186" s="121"/>
      <c r="M186" s="120"/>
      <c r="N186" s="119"/>
      <c r="O186" s="119"/>
      <c r="P186" s="119"/>
      <c r="Q186" s="119"/>
    </row>
    <row r="187" spans="1:17" s="61" customFormat="1" ht="63">
      <c r="A187" s="58" t="s">
        <v>273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>
        <v>78120</v>
      </c>
      <c r="H187" s="64" t="s">
        <v>61</v>
      </c>
      <c r="I187" s="60">
        <v>416855.9</v>
      </c>
      <c r="J187" s="121"/>
      <c r="K187" s="121"/>
      <c r="L187" s="121"/>
      <c r="M187" s="120"/>
      <c r="N187" s="119"/>
      <c r="O187" s="119"/>
      <c r="P187" s="119"/>
      <c r="Q187" s="119"/>
    </row>
    <row r="188" spans="1:17" s="61" customFormat="1" ht="47.25">
      <c r="A188" s="58" t="s">
        <v>127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>
        <v>78120</v>
      </c>
      <c r="H188" s="64" t="s">
        <v>60</v>
      </c>
      <c r="I188" s="60">
        <v>16715.900000000001</v>
      </c>
      <c r="J188" s="121"/>
      <c r="K188" s="121"/>
      <c r="L188" s="121"/>
      <c r="M188" s="120"/>
      <c r="N188" s="119"/>
      <c r="O188" s="119"/>
      <c r="P188" s="119"/>
      <c r="Q188" s="119"/>
    </row>
    <row r="189" spans="1:17" s="61" customFormat="1" ht="54" customHeight="1">
      <c r="A189" s="58" t="s">
        <v>230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>
        <v>78120</v>
      </c>
      <c r="H189" s="64" t="s">
        <v>66</v>
      </c>
      <c r="I189" s="60">
        <v>57657</v>
      </c>
      <c r="J189" s="121"/>
      <c r="K189" s="121"/>
      <c r="L189" s="121"/>
      <c r="M189" s="120"/>
      <c r="N189" s="119"/>
      <c r="O189" s="119"/>
      <c r="P189" s="119"/>
      <c r="Q189" s="119"/>
    </row>
    <row r="190" spans="1:17" s="61" customFormat="1" ht="31.5">
      <c r="A190" s="58" t="s">
        <v>316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 t="s">
        <v>317</v>
      </c>
      <c r="H190" s="64" t="s">
        <v>60</v>
      </c>
      <c r="I190" s="60">
        <v>3839.7</v>
      </c>
      <c r="J190" s="121"/>
      <c r="K190" s="121"/>
      <c r="L190" s="121"/>
      <c r="M190" s="120"/>
      <c r="N190" s="119"/>
      <c r="O190" s="119"/>
      <c r="P190" s="119"/>
      <c r="Q190" s="119"/>
    </row>
    <row r="191" spans="1:17" s="61" customFormat="1" ht="31.5">
      <c r="A191" s="58" t="s">
        <v>316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 t="s">
        <v>342</v>
      </c>
      <c r="H191" s="64" t="s">
        <v>60</v>
      </c>
      <c r="I191" s="60">
        <v>3839.7</v>
      </c>
      <c r="J191" s="121"/>
      <c r="K191" s="121"/>
      <c r="L191" s="121"/>
      <c r="M191" s="120"/>
      <c r="N191" s="119"/>
      <c r="O191" s="119"/>
      <c r="P191" s="119"/>
      <c r="Q191" s="119"/>
    </row>
    <row r="192" spans="1:17" s="61" customFormat="1" ht="47.25">
      <c r="A192" s="58" t="s">
        <v>344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 t="s">
        <v>317</v>
      </c>
      <c r="H192" s="64" t="s">
        <v>66</v>
      </c>
      <c r="I192" s="60">
        <v>388.3</v>
      </c>
      <c r="J192" s="121"/>
      <c r="K192" s="121"/>
      <c r="L192" s="121"/>
      <c r="M192" s="120"/>
      <c r="N192" s="119"/>
      <c r="O192" s="119"/>
      <c r="P192" s="119"/>
      <c r="Q192" s="119"/>
    </row>
    <row r="193" spans="1:17" s="61" customFormat="1" ht="47.25">
      <c r="A193" s="58" t="s">
        <v>343</v>
      </c>
      <c r="B193" s="59" t="s">
        <v>15</v>
      </c>
      <c r="C193" s="63" t="s">
        <v>5</v>
      </c>
      <c r="D193" s="97" t="s">
        <v>5</v>
      </c>
      <c r="E193" s="98">
        <v>2</v>
      </c>
      <c r="F193" s="158" t="s">
        <v>2</v>
      </c>
      <c r="G193" s="99" t="s">
        <v>342</v>
      </c>
      <c r="H193" s="64" t="s">
        <v>66</v>
      </c>
      <c r="I193" s="60">
        <v>388.3</v>
      </c>
      <c r="J193" s="121"/>
      <c r="K193" s="121"/>
      <c r="L193" s="121"/>
      <c r="M193" s="120"/>
      <c r="N193" s="119"/>
      <c r="O193" s="119"/>
      <c r="P193" s="119"/>
      <c r="Q193" s="119"/>
    </row>
    <row r="194" spans="1:17" s="61" customFormat="1" ht="63">
      <c r="A194" s="58" t="s">
        <v>297</v>
      </c>
      <c r="B194" s="59" t="s">
        <v>15</v>
      </c>
      <c r="C194" s="63" t="s">
        <v>5</v>
      </c>
      <c r="D194" s="97" t="s">
        <v>5</v>
      </c>
      <c r="E194" s="98">
        <v>2</v>
      </c>
      <c r="F194" s="158" t="s">
        <v>2</v>
      </c>
      <c r="G194" s="99" t="s">
        <v>411</v>
      </c>
      <c r="H194" s="64" t="s">
        <v>66</v>
      </c>
      <c r="I194" s="60">
        <v>95</v>
      </c>
      <c r="J194" s="121"/>
      <c r="K194" s="121"/>
      <c r="L194" s="121"/>
      <c r="M194" s="120"/>
      <c r="N194" s="119"/>
      <c r="O194" s="119"/>
      <c r="P194" s="119"/>
      <c r="Q194" s="119"/>
    </row>
    <row r="195" spans="1:17" s="61" customFormat="1" ht="47.25">
      <c r="A195" s="58" t="s">
        <v>407</v>
      </c>
      <c r="B195" s="59" t="s">
        <v>15</v>
      </c>
      <c r="C195" s="63" t="s">
        <v>5</v>
      </c>
      <c r="D195" s="97" t="s">
        <v>5</v>
      </c>
      <c r="E195" s="98">
        <v>2</v>
      </c>
      <c r="F195" s="158" t="s">
        <v>2</v>
      </c>
      <c r="G195" s="99" t="s">
        <v>345</v>
      </c>
      <c r="H195" s="64" t="s">
        <v>60</v>
      </c>
      <c r="I195" s="60">
        <v>1170</v>
      </c>
      <c r="J195" s="121"/>
      <c r="K195" s="121"/>
      <c r="L195" s="121"/>
      <c r="M195" s="120"/>
      <c r="N195" s="119"/>
      <c r="O195" s="119"/>
      <c r="P195" s="119"/>
      <c r="Q195" s="119"/>
    </row>
    <row r="196" spans="1:17" s="61" customFormat="1" ht="47.25">
      <c r="A196" s="58" t="s">
        <v>408</v>
      </c>
      <c r="B196" s="59" t="s">
        <v>15</v>
      </c>
      <c r="C196" s="63" t="s">
        <v>5</v>
      </c>
      <c r="D196" s="97" t="s">
        <v>5</v>
      </c>
      <c r="E196" s="98">
        <v>2</v>
      </c>
      <c r="F196" s="158" t="s">
        <v>2</v>
      </c>
      <c r="G196" s="99" t="s">
        <v>345</v>
      </c>
      <c r="H196" s="64" t="s">
        <v>60</v>
      </c>
      <c r="I196" s="60">
        <v>330</v>
      </c>
      <c r="J196" s="121"/>
      <c r="K196" s="121"/>
      <c r="L196" s="121"/>
      <c r="M196" s="120"/>
      <c r="N196" s="119"/>
      <c r="O196" s="119"/>
      <c r="P196" s="119"/>
      <c r="Q196" s="119"/>
    </row>
    <row r="197" spans="1:17" s="61" customFormat="1" ht="47.25">
      <c r="A197" s="58" t="s">
        <v>326</v>
      </c>
      <c r="B197" s="59" t="s">
        <v>15</v>
      </c>
      <c r="C197" s="63" t="s">
        <v>5</v>
      </c>
      <c r="D197" s="97" t="s">
        <v>5</v>
      </c>
      <c r="E197" s="98">
        <v>2</v>
      </c>
      <c r="F197" s="158" t="s">
        <v>2</v>
      </c>
      <c r="G197" s="99" t="s">
        <v>345</v>
      </c>
      <c r="H197" s="64" t="s">
        <v>60</v>
      </c>
      <c r="I197" s="60">
        <v>15</v>
      </c>
      <c r="J197" s="121"/>
      <c r="K197" s="121"/>
      <c r="L197" s="121"/>
      <c r="M197" s="120"/>
      <c r="N197" s="119"/>
      <c r="O197" s="119"/>
      <c r="P197" s="119"/>
      <c r="Q197" s="119"/>
    </row>
    <row r="198" spans="1:17" s="95" customFormat="1" ht="33">
      <c r="A198" s="66" t="s">
        <v>184</v>
      </c>
      <c r="B198" s="74" t="s">
        <v>15</v>
      </c>
      <c r="C198" s="75" t="s">
        <v>5</v>
      </c>
      <c r="D198" s="75" t="s">
        <v>37</v>
      </c>
      <c r="E198" s="92" t="s">
        <v>142</v>
      </c>
      <c r="F198" s="157" t="s">
        <v>143</v>
      </c>
      <c r="G198" s="93" t="s">
        <v>144</v>
      </c>
      <c r="H198" s="93"/>
      <c r="I198" s="94">
        <f t="shared" ref="I198:I199" si="8">SUM(I199)</f>
        <v>1007</v>
      </c>
    </row>
    <row r="199" spans="1:17" s="95" customFormat="1" ht="16.5">
      <c r="A199" s="66" t="s">
        <v>185</v>
      </c>
      <c r="B199" s="74" t="s">
        <v>15</v>
      </c>
      <c r="C199" s="75" t="s">
        <v>5</v>
      </c>
      <c r="D199" s="75" t="s">
        <v>37</v>
      </c>
      <c r="E199" s="92" t="s">
        <v>20</v>
      </c>
      <c r="F199" s="157" t="s">
        <v>143</v>
      </c>
      <c r="G199" s="93" t="s">
        <v>144</v>
      </c>
      <c r="H199" s="93"/>
      <c r="I199" s="94">
        <f t="shared" si="8"/>
        <v>1007</v>
      </c>
    </row>
    <row r="200" spans="1:17" s="95" customFormat="1" ht="17.25">
      <c r="A200" s="67" t="s">
        <v>244</v>
      </c>
      <c r="B200" s="74" t="s">
        <v>15</v>
      </c>
      <c r="C200" s="75" t="s">
        <v>5</v>
      </c>
      <c r="D200" s="75" t="s">
        <v>37</v>
      </c>
      <c r="E200" s="92" t="s">
        <v>20</v>
      </c>
      <c r="F200" s="157" t="s">
        <v>1</v>
      </c>
      <c r="G200" s="93" t="s">
        <v>144</v>
      </c>
      <c r="H200" s="93"/>
      <c r="I200" s="94">
        <f>SUM(I201)</f>
        <v>1007</v>
      </c>
    </row>
    <row r="201" spans="1:17" s="61" customFormat="1" ht="31.5">
      <c r="A201" s="58" t="s">
        <v>283</v>
      </c>
      <c r="B201" s="59" t="s">
        <v>15</v>
      </c>
      <c r="C201" s="63" t="s">
        <v>5</v>
      </c>
      <c r="D201" s="63" t="s">
        <v>37</v>
      </c>
      <c r="E201" s="65" t="s">
        <v>20</v>
      </c>
      <c r="F201" s="153" t="s">
        <v>1</v>
      </c>
      <c r="G201" s="64" t="s">
        <v>6</v>
      </c>
      <c r="H201" s="64" t="s">
        <v>60</v>
      </c>
      <c r="I201" s="60">
        <v>1007</v>
      </c>
    </row>
    <row r="202" spans="1:17" s="57" customFormat="1" ht="17.25">
      <c r="A202" s="133" t="s">
        <v>296</v>
      </c>
      <c r="B202" s="23" t="s">
        <v>15</v>
      </c>
      <c r="C202" s="171" t="s">
        <v>2</v>
      </c>
      <c r="D202" s="173"/>
      <c r="E202" s="174"/>
      <c r="F202" s="166"/>
      <c r="G202" s="175"/>
      <c r="H202" s="172"/>
      <c r="I202" s="31">
        <f>SUM(I203+I213)</f>
        <v>120124</v>
      </c>
      <c r="J202" s="135"/>
      <c r="K202" s="135"/>
      <c r="L202" s="135"/>
      <c r="M202" s="134"/>
      <c r="N202" s="136"/>
      <c r="O202" s="136"/>
      <c r="P202" s="136"/>
      <c r="Q202" s="136"/>
    </row>
    <row r="203" spans="1:17" s="83" customFormat="1" ht="17.25">
      <c r="A203" s="66" t="s">
        <v>172</v>
      </c>
      <c r="B203" s="80" t="s">
        <v>15</v>
      </c>
      <c r="C203" s="81" t="s">
        <v>2</v>
      </c>
      <c r="D203" s="105" t="s">
        <v>5</v>
      </c>
      <c r="E203" s="106" t="s">
        <v>142</v>
      </c>
      <c r="F203" s="160" t="s">
        <v>143</v>
      </c>
      <c r="G203" s="107" t="s">
        <v>144</v>
      </c>
      <c r="H203" s="78"/>
      <c r="I203" s="79">
        <f>SUM(I204)</f>
        <v>71063</v>
      </c>
    </row>
    <row r="204" spans="1:17" s="95" customFormat="1" ht="16.5">
      <c r="A204" s="66" t="s">
        <v>177</v>
      </c>
      <c r="B204" s="74" t="s">
        <v>15</v>
      </c>
      <c r="C204" s="75" t="s">
        <v>2</v>
      </c>
      <c r="D204" s="102" t="s">
        <v>5</v>
      </c>
      <c r="E204" s="103" t="s">
        <v>35</v>
      </c>
      <c r="F204" s="159" t="s">
        <v>143</v>
      </c>
      <c r="G204" s="104" t="s">
        <v>144</v>
      </c>
      <c r="H204" s="93"/>
      <c r="I204" s="94">
        <f>SUM(I205+I209+I211)</f>
        <v>71063</v>
      </c>
      <c r="J204" s="122"/>
      <c r="K204" s="122"/>
      <c r="L204" s="122"/>
      <c r="M204" s="122"/>
      <c r="N204" s="122"/>
      <c r="O204" s="122"/>
      <c r="P204" s="122"/>
      <c r="Q204" s="122"/>
    </row>
    <row r="205" spans="1:17" s="95" customFormat="1" ht="34.5">
      <c r="A205" s="67" t="s">
        <v>178</v>
      </c>
      <c r="B205" s="74" t="s">
        <v>15</v>
      </c>
      <c r="C205" s="75" t="s">
        <v>2</v>
      </c>
      <c r="D205" s="102" t="s">
        <v>5</v>
      </c>
      <c r="E205" s="103" t="s">
        <v>35</v>
      </c>
      <c r="F205" s="159" t="s">
        <v>1</v>
      </c>
      <c r="G205" s="104" t="s">
        <v>144</v>
      </c>
      <c r="H205" s="93"/>
      <c r="I205" s="94">
        <f>SUM(I206:I208)</f>
        <v>21424</v>
      </c>
      <c r="J205" s="122"/>
      <c r="K205" s="122"/>
      <c r="L205" s="122"/>
      <c r="M205" s="122"/>
      <c r="N205" s="122"/>
      <c r="O205" s="122"/>
      <c r="P205" s="122"/>
      <c r="Q205" s="122"/>
    </row>
    <row r="206" spans="1:17" s="61" customFormat="1" ht="47.25">
      <c r="A206" s="58" t="s">
        <v>128</v>
      </c>
      <c r="B206" s="59" t="s">
        <v>15</v>
      </c>
      <c r="C206" s="63" t="s">
        <v>2</v>
      </c>
      <c r="D206" s="97" t="s">
        <v>5</v>
      </c>
      <c r="E206" s="98">
        <v>3</v>
      </c>
      <c r="F206" s="158" t="s">
        <v>1</v>
      </c>
      <c r="G206" s="99" t="s">
        <v>6</v>
      </c>
      <c r="H206" s="64" t="s">
        <v>60</v>
      </c>
      <c r="I206" s="60">
        <v>21117</v>
      </c>
      <c r="J206" s="119"/>
      <c r="K206" s="119"/>
      <c r="L206" s="119"/>
      <c r="M206" s="119"/>
      <c r="N206" s="119"/>
      <c r="O206" s="119"/>
      <c r="P206" s="119"/>
      <c r="Q206" s="119"/>
    </row>
    <row r="207" spans="1:17" s="61" customFormat="1" ht="47.25">
      <c r="A207" s="58" t="s">
        <v>129</v>
      </c>
      <c r="B207" s="59" t="s">
        <v>15</v>
      </c>
      <c r="C207" s="63" t="s">
        <v>2</v>
      </c>
      <c r="D207" s="97" t="s">
        <v>5</v>
      </c>
      <c r="E207" s="98">
        <v>3</v>
      </c>
      <c r="F207" s="158" t="s">
        <v>1</v>
      </c>
      <c r="G207" s="99" t="s">
        <v>6</v>
      </c>
      <c r="H207" s="64" t="s">
        <v>62</v>
      </c>
      <c r="I207" s="60">
        <v>177</v>
      </c>
    </row>
    <row r="208" spans="1:17" s="61" customFormat="1" ht="31.5">
      <c r="A208" s="58" t="s">
        <v>401</v>
      </c>
      <c r="B208" s="59" t="s">
        <v>15</v>
      </c>
      <c r="C208" s="63" t="s">
        <v>2</v>
      </c>
      <c r="D208" s="97" t="s">
        <v>5</v>
      </c>
      <c r="E208" s="98">
        <v>3</v>
      </c>
      <c r="F208" s="158" t="s">
        <v>1</v>
      </c>
      <c r="G208" s="99" t="s">
        <v>400</v>
      </c>
      <c r="H208" s="64" t="s">
        <v>60</v>
      </c>
      <c r="I208" s="60">
        <v>130</v>
      </c>
    </row>
    <row r="209" spans="1:9" s="95" customFormat="1" ht="17.25">
      <c r="A209" s="67" t="s">
        <v>179</v>
      </c>
      <c r="B209" s="74" t="s">
        <v>15</v>
      </c>
      <c r="C209" s="75" t="s">
        <v>2</v>
      </c>
      <c r="D209" s="102" t="s">
        <v>5</v>
      </c>
      <c r="E209" s="103" t="s">
        <v>35</v>
      </c>
      <c r="F209" s="159" t="s">
        <v>5</v>
      </c>
      <c r="G209" s="104" t="s">
        <v>144</v>
      </c>
      <c r="H209" s="93"/>
      <c r="I209" s="94">
        <f>SUM(I210)</f>
        <v>47064</v>
      </c>
    </row>
    <row r="210" spans="1:9" s="61" customFormat="1" ht="63">
      <c r="A210" s="58" t="s">
        <v>274</v>
      </c>
      <c r="B210" s="59" t="s">
        <v>15</v>
      </c>
      <c r="C210" s="63" t="s">
        <v>2</v>
      </c>
      <c r="D210" s="97" t="s">
        <v>5</v>
      </c>
      <c r="E210" s="98">
        <v>3</v>
      </c>
      <c r="F210" s="158" t="s">
        <v>5</v>
      </c>
      <c r="G210" s="99" t="s">
        <v>6</v>
      </c>
      <c r="H210" s="64" t="s">
        <v>61</v>
      </c>
      <c r="I210" s="60">
        <v>47064</v>
      </c>
    </row>
    <row r="211" spans="1:9" s="95" customFormat="1" ht="34.5">
      <c r="A211" s="67" t="s">
        <v>180</v>
      </c>
      <c r="B211" s="74" t="s">
        <v>15</v>
      </c>
      <c r="C211" s="75" t="s">
        <v>2</v>
      </c>
      <c r="D211" s="102" t="s">
        <v>5</v>
      </c>
      <c r="E211" s="103" t="s">
        <v>35</v>
      </c>
      <c r="F211" s="159" t="s">
        <v>2</v>
      </c>
      <c r="G211" s="104" t="s">
        <v>144</v>
      </c>
      <c r="H211" s="93"/>
      <c r="I211" s="94">
        <f>SUM(I212)</f>
        <v>2575</v>
      </c>
    </row>
    <row r="212" spans="1:9" s="61" customFormat="1" ht="47.25">
      <c r="A212" s="58" t="s">
        <v>130</v>
      </c>
      <c r="B212" s="59" t="s">
        <v>15</v>
      </c>
      <c r="C212" s="63" t="s">
        <v>2</v>
      </c>
      <c r="D212" s="97" t="s">
        <v>5</v>
      </c>
      <c r="E212" s="98">
        <v>3</v>
      </c>
      <c r="F212" s="158" t="s">
        <v>2</v>
      </c>
      <c r="G212" s="99" t="s">
        <v>6</v>
      </c>
      <c r="H212" s="64" t="s">
        <v>60</v>
      </c>
      <c r="I212" s="60">
        <v>2575</v>
      </c>
    </row>
    <row r="213" spans="1:9" s="95" customFormat="1" ht="33">
      <c r="A213" s="66" t="s">
        <v>181</v>
      </c>
      <c r="B213" s="74" t="s">
        <v>15</v>
      </c>
      <c r="C213" s="75" t="s">
        <v>2</v>
      </c>
      <c r="D213" s="102" t="s">
        <v>34</v>
      </c>
      <c r="E213" s="103" t="s">
        <v>142</v>
      </c>
      <c r="F213" s="159" t="s">
        <v>143</v>
      </c>
      <c r="G213" s="104" t="s">
        <v>144</v>
      </c>
      <c r="H213" s="93"/>
      <c r="I213" s="94">
        <f>SUM(I214)</f>
        <v>49061</v>
      </c>
    </row>
    <row r="214" spans="1:9" s="95" customFormat="1" ht="16.5">
      <c r="A214" s="66" t="s">
        <v>182</v>
      </c>
      <c r="B214" s="74" t="s">
        <v>15</v>
      </c>
      <c r="C214" s="75" t="s">
        <v>2</v>
      </c>
      <c r="D214" s="102" t="s">
        <v>34</v>
      </c>
      <c r="E214" s="103" t="s">
        <v>35</v>
      </c>
      <c r="F214" s="159" t="s">
        <v>143</v>
      </c>
      <c r="G214" s="104" t="s">
        <v>144</v>
      </c>
      <c r="H214" s="93"/>
      <c r="I214" s="94">
        <f>SUM(I215)</f>
        <v>49061</v>
      </c>
    </row>
    <row r="215" spans="1:9" s="95" customFormat="1" ht="51.75">
      <c r="A215" s="67" t="s">
        <v>183</v>
      </c>
      <c r="B215" s="74" t="s">
        <v>15</v>
      </c>
      <c r="C215" s="75" t="s">
        <v>2</v>
      </c>
      <c r="D215" s="102" t="s">
        <v>34</v>
      </c>
      <c r="E215" s="103" t="s">
        <v>35</v>
      </c>
      <c r="F215" s="159" t="s">
        <v>1</v>
      </c>
      <c r="G215" s="104" t="s">
        <v>144</v>
      </c>
      <c r="H215" s="93"/>
      <c r="I215" s="94">
        <f>SUM(I216:I218)</f>
        <v>49061</v>
      </c>
    </row>
    <row r="216" spans="1:9" s="61" customFormat="1" ht="63">
      <c r="A216" s="58" t="s">
        <v>275</v>
      </c>
      <c r="B216" s="59" t="s">
        <v>15</v>
      </c>
      <c r="C216" s="63" t="s">
        <v>2</v>
      </c>
      <c r="D216" s="63" t="s">
        <v>34</v>
      </c>
      <c r="E216" s="65" t="s">
        <v>35</v>
      </c>
      <c r="F216" s="153" t="s">
        <v>1</v>
      </c>
      <c r="G216" s="64" t="s">
        <v>6</v>
      </c>
      <c r="H216" s="64" t="s">
        <v>61</v>
      </c>
      <c r="I216" s="60">
        <v>36318</v>
      </c>
    </row>
    <row r="217" spans="1:9" s="61" customFormat="1" ht="47.25">
      <c r="A217" s="58" t="s">
        <v>132</v>
      </c>
      <c r="B217" s="59" t="s">
        <v>15</v>
      </c>
      <c r="C217" s="63" t="s">
        <v>2</v>
      </c>
      <c r="D217" s="63" t="s">
        <v>34</v>
      </c>
      <c r="E217" s="65" t="s">
        <v>35</v>
      </c>
      <c r="F217" s="153" t="s">
        <v>1</v>
      </c>
      <c r="G217" s="64" t="s">
        <v>6</v>
      </c>
      <c r="H217" s="64" t="s">
        <v>60</v>
      </c>
      <c r="I217" s="60">
        <v>12566</v>
      </c>
    </row>
    <row r="218" spans="1:9" s="61" customFormat="1" ht="47.25">
      <c r="A218" s="58" t="s">
        <v>131</v>
      </c>
      <c r="B218" s="59" t="s">
        <v>15</v>
      </c>
      <c r="C218" s="63" t="s">
        <v>2</v>
      </c>
      <c r="D218" s="63" t="s">
        <v>34</v>
      </c>
      <c r="E218" s="65" t="s">
        <v>35</v>
      </c>
      <c r="F218" s="153" t="s">
        <v>1</v>
      </c>
      <c r="G218" s="64" t="s">
        <v>6</v>
      </c>
      <c r="H218" s="64" t="s">
        <v>62</v>
      </c>
      <c r="I218" s="60">
        <v>177</v>
      </c>
    </row>
    <row r="219" spans="1:9" s="43" customFormat="1" ht="17.25">
      <c r="A219" s="21" t="s">
        <v>88</v>
      </c>
      <c r="B219" s="22" t="s">
        <v>15</v>
      </c>
      <c r="C219" s="22" t="s">
        <v>15</v>
      </c>
      <c r="D219" s="228"/>
      <c r="E219" s="229"/>
      <c r="F219" s="229"/>
      <c r="G219" s="230"/>
      <c r="H219" s="30"/>
      <c r="I219" s="31">
        <f>SUM(I220)</f>
        <v>8486.9000000000015</v>
      </c>
    </row>
    <row r="220" spans="1:9" s="95" customFormat="1" ht="16.5">
      <c r="A220" s="66" t="s">
        <v>172</v>
      </c>
      <c r="B220" s="74" t="s">
        <v>15</v>
      </c>
      <c r="C220" s="75" t="s">
        <v>15</v>
      </c>
      <c r="D220" s="102" t="s">
        <v>5</v>
      </c>
      <c r="E220" s="103" t="s">
        <v>142</v>
      </c>
      <c r="F220" s="159" t="s">
        <v>143</v>
      </c>
      <c r="G220" s="104" t="s">
        <v>144</v>
      </c>
      <c r="H220" s="93"/>
      <c r="I220" s="94">
        <f>SUM(I221+I231)</f>
        <v>8486.9000000000015</v>
      </c>
    </row>
    <row r="221" spans="1:9" s="95" customFormat="1" ht="16.5">
      <c r="A221" s="66" t="s">
        <v>186</v>
      </c>
      <c r="B221" s="74" t="s">
        <v>15</v>
      </c>
      <c r="C221" s="75" t="s">
        <v>15</v>
      </c>
      <c r="D221" s="102" t="s">
        <v>5</v>
      </c>
      <c r="E221" s="103" t="s">
        <v>36</v>
      </c>
      <c r="F221" s="159" t="s">
        <v>143</v>
      </c>
      <c r="G221" s="104" t="s">
        <v>144</v>
      </c>
      <c r="H221" s="93"/>
      <c r="I221" s="94">
        <f>SUM(I222)</f>
        <v>8186.9000000000005</v>
      </c>
    </row>
    <row r="222" spans="1:9" s="95" customFormat="1" ht="34.5">
      <c r="A222" s="67" t="s">
        <v>245</v>
      </c>
      <c r="B222" s="74" t="s">
        <v>15</v>
      </c>
      <c r="C222" s="75" t="s">
        <v>15</v>
      </c>
      <c r="D222" s="102" t="s">
        <v>5</v>
      </c>
      <c r="E222" s="103" t="s">
        <v>36</v>
      </c>
      <c r="F222" s="159" t="s">
        <v>2</v>
      </c>
      <c r="G222" s="104" t="s">
        <v>144</v>
      </c>
      <c r="H222" s="93"/>
      <c r="I222" s="94">
        <f>SUM(I223:I230)</f>
        <v>8186.9000000000005</v>
      </c>
    </row>
    <row r="223" spans="1:9" s="61" customFormat="1" ht="31.5">
      <c r="A223" s="58" t="s">
        <v>246</v>
      </c>
      <c r="B223" s="59" t="s">
        <v>15</v>
      </c>
      <c r="C223" s="63" t="s">
        <v>15</v>
      </c>
      <c r="D223" s="97" t="s">
        <v>5</v>
      </c>
      <c r="E223" s="98">
        <v>4</v>
      </c>
      <c r="F223" s="158" t="s">
        <v>2</v>
      </c>
      <c r="G223" s="99">
        <v>80280</v>
      </c>
      <c r="H223" s="64" t="s">
        <v>60</v>
      </c>
      <c r="I223" s="60">
        <v>74</v>
      </c>
    </row>
    <row r="224" spans="1:9" s="61" customFormat="1" ht="31.5">
      <c r="A224" s="58" t="s">
        <v>290</v>
      </c>
      <c r="B224" s="59" t="s">
        <v>15</v>
      </c>
      <c r="C224" s="63" t="s">
        <v>15</v>
      </c>
      <c r="D224" s="97" t="s">
        <v>5</v>
      </c>
      <c r="E224" s="98">
        <v>4</v>
      </c>
      <c r="F224" s="158" t="s">
        <v>2</v>
      </c>
      <c r="G224" s="99">
        <v>80280</v>
      </c>
      <c r="H224" s="64" t="s">
        <v>62</v>
      </c>
      <c r="I224" s="60">
        <v>8.5</v>
      </c>
    </row>
    <row r="225" spans="1:9" s="61" customFormat="1" ht="31.5">
      <c r="A225" s="58" t="s">
        <v>319</v>
      </c>
      <c r="B225" s="59" t="s">
        <v>15</v>
      </c>
      <c r="C225" s="63" t="s">
        <v>15</v>
      </c>
      <c r="D225" s="97" t="s">
        <v>5</v>
      </c>
      <c r="E225" s="98">
        <v>4</v>
      </c>
      <c r="F225" s="158" t="s">
        <v>2</v>
      </c>
      <c r="G225" s="99" t="s">
        <v>318</v>
      </c>
      <c r="H225" s="64" t="s">
        <v>60</v>
      </c>
      <c r="I225" s="60">
        <v>4437.6000000000004</v>
      </c>
    </row>
    <row r="226" spans="1:9" s="61" customFormat="1" ht="47.25">
      <c r="A226" s="58" t="s">
        <v>352</v>
      </c>
      <c r="B226" s="59" t="s">
        <v>15</v>
      </c>
      <c r="C226" s="63" t="s">
        <v>15</v>
      </c>
      <c r="D226" s="97" t="s">
        <v>5</v>
      </c>
      <c r="E226" s="98">
        <v>4</v>
      </c>
      <c r="F226" s="158" t="s">
        <v>2</v>
      </c>
      <c r="G226" s="99" t="s">
        <v>318</v>
      </c>
      <c r="H226" s="64" t="s">
        <v>66</v>
      </c>
      <c r="I226" s="60">
        <v>186.3</v>
      </c>
    </row>
    <row r="227" spans="1:9" s="61" customFormat="1" ht="31.5">
      <c r="A227" s="58" t="s">
        <v>347</v>
      </c>
      <c r="B227" s="59" t="s">
        <v>15</v>
      </c>
      <c r="C227" s="63" t="s">
        <v>15</v>
      </c>
      <c r="D227" s="97" t="s">
        <v>5</v>
      </c>
      <c r="E227" s="98">
        <v>4</v>
      </c>
      <c r="F227" s="158" t="s">
        <v>2</v>
      </c>
      <c r="G227" s="99" t="s">
        <v>346</v>
      </c>
      <c r="H227" s="64" t="s">
        <v>62</v>
      </c>
      <c r="I227" s="60">
        <v>2613</v>
      </c>
    </row>
    <row r="228" spans="1:9" s="61" customFormat="1" ht="31.5">
      <c r="A228" s="58" t="s">
        <v>349</v>
      </c>
      <c r="B228" s="59" t="s">
        <v>15</v>
      </c>
      <c r="C228" s="63" t="s">
        <v>15</v>
      </c>
      <c r="D228" s="97" t="s">
        <v>5</v>
      </c>
      <c r="E228" s="98">
        <v>4</v>
      </c>
      <c r="F228" s="158" t="s">
        <v>2</v>
      </c>
      <c r="G228" s="99" t="s">
        <v>348</v>
      </c>
      <c r="H228" s="64" t="s">
        <v>60</v>
      </c>
      <c r="I228" s="60">
        <v>714.7</v>
      </c>
    </row>
    <row r="229" spans="1:9" s="61" customFormat="1" ht="31.5">
      <c r="A229" s="58" t="s">
        <v>349</v>
      </c>
      <c r="B229" s="59" t="s">
        <v>15</v>
      </c>
      <c r="C229" s="63" t="s">
        <v>15</v>
      </c>
      <c r="D229" s="97" t="s">
        <v>5</v>
      </c>
      <c r="E229" s="98" t="s">
        <v>36</v>
      </c>
      <c r="F229" s="158" t="s">
        <v>2</v>
      </c>
      <c r="G229" s="99" t="s">
        <v>348</v>
      </c>
      <c r="H229" s="64" t="s">
        <v>66</v>
      </c>
      <c r="I229" s="60">
        <v>11.3</v>
      </c>
    </row>
    <row r="230" spans="1:9" s="61" customFormat="1" ht="31.5">
      <c r="A230" s="58" t="s">
        <v>351</v>
      </c>
      <c r="B230" s="59" t="s">
        <v>15</v>
      </c>
      <c r="C230" s="63" t="s">
        <v>15</v>
      </c>
      <c r="D230" s="97" t="s">
        <v>5</v>
      </c>
      <c r="E230" s="98">
        <v>4</v>
      </c>
      <c r="F230" s="158" t="s">
        <v>2</v>
      </c>
      <c r="G230" s="99" t="s">
        <v>350</v>
      </c>
      <c r="H230" s="64" t="s">
        <v>60</v>
      </c>
      <c r="I230" s="60">
        <v>141.5</v>
      </c>
    </row>
    <row r="231" spans="1:9" s="95" customFormat="1" ht="33">
      <c r="A231" s="66" t="s">
        <v>187</v>
      </c>
      <c r="B231" s="74" t="s">
        <v>15</v>
      </c>
      <c r="C231" s="75" t="s">
        <v>15</v>
      </c>
      <c r="D231" s="102" t="s">
        <v>5</v>
      </c>
      <c r="E231" s="103" t="s">
        <v>59</v>
      </c>
      <c r="F231" s="159" t="s">
        <v>143</v>
      </c>
      <c r="G231" s="104" t="s">
        <v>144</v>
      </c>
      <c r="H231" s="93"/>
      <c r="I231" s="94">
        <f>SUM(I232)</f>
        <v>300</v>
      </c>
    </row>
    <row r="232" spans="1:9" s="95" customFormat="1" ht="51.75">
      <c r="A232" s="131" t="s">
        <v>291</v>
      </c>
      <c r="B232" s="74" t="s">
        <v>15</v>
      </c>
      <c r="C232" s="75" t="s">
        <v>15</v>
      </c>
      <c r="D232" s="102" t="s">
        <v>5</v>
      </c>
      <c r="E232" s="103" t="s">
        <v>59</v>
      </c>
      <c r="F232" s="159" t="s">
        <v>2</v>
      </c>
      <c r="G232" s="104" t="s">
        <v>144</v>
      </c>
      <c r="H232" s="93"/>
      <c r="I232" s="94">
        <f>SUM(I233)</f>
        <v>300</v>
      </c>
    </row>
    <row r="233" spans="1:9" s="61" customFormat="1" ht="31.5">
      <c r="A233" s="130" t="s">
        <v>292</v>
      </c>
      <c r="B233" s="59" t="s">
        <v>15</v>
      </c>
      <c r="C233" s="63" t="s">
        <v>15</v>
      </c>
      <c r="D233" s="97" t="s">
        <v>5</v>
      </c>
      <c r="E233" s="98" t="s">
        <v>59</v>
      </c>
      <c r="F233" s="158" t="s">
        <v>2</v>
      </c>
      <c r="G233" s="99" t="s">
        <v>63</v>
      </c>
      <c r="H233" s="64" t="s">
        <v>60</v>
      </c>
      <c r="I233" s="60">
        <v>300</v>
      </c>
    </row>
    <row r="234" spans="1:9" s="43" customFormat="1" ht="17.25">
      <c r="A234" s="21" t="s">
        <v>89</v>
      </c>
      <c r="B234" s="22" t="s">
        <v>15</v>
      </c>
      <c r="C234" s="22" t="s">
        <v>19</v>
      </c>
      <c r="D234" s="234"/>
      <c r="E234" s="235"/>
      <c r="F234" s="235"/>
      <c r="G234" s="236"/>
      <c r="H234" s="30"/>
      <c r="I234" s="31">
        <f>SUM(I235)</f>
        <v>94960.200000000012</v>
      </c>
    </row>
    <row r="235" spans="1:9" s="83" customFormat="1" ht="17.25">
      <c r="A235" s="66" t="s">
        <v>172</v>
      </c>
      <c r="B235" s="80" t="s">
        <v>15</v>
      </c>
      <c r="C235" s="81" t="s">
        <v>19</v>
      </c>
      <c r="D235" s="105" t="s">
        <v>5</v>
      </c>
      <c r="E235" s="106" t="s">
        <v>142</v>
      </c>
      <c r="F235" s="160" t="s">
        <v>143</v>
      </c>
      <c r="G235" s="107" t="s">
        <v>144</v>
      </c>
      <c r="H235" s="78"/>
      <c r="I235" s="79">
        <f>SUM(I236+I245)</f>
        <v>94960.200000000012</v>
      </c>
    </row>
    <row r="236" spans="1:9" s="83" customFormat="1" ht="17.25">
      <c r="A236" s="66" t="s">
        <v>188</v>
      </c>
      <c r="B236" s="80" t="s">
        <v>15</v>
      </c>
      <c r="C236" s="81" t="s">
        <v>19</v>
      </c>
      <c r="D236" s="105" t="s">
        <v>5</v>
      </c>
      <c r="E236" s="106" t="s">
        <v>8</v>
      </c>
      <c r="F236" s="160" t="s">
        <v>143</v>
      </c>
      <c r="G236" s="107" t="s">
        <v>144</v>
      </c>
      <c r="H236" s="78"/>
      <c r="I236" s="79">
        <f>SUM(I237+I241)</f>
        <v>21501</v>
      </c>
    </row>
    <row r="237" spans="1:9" s="83" customFormat="1" ht="69">
      <c r="A237" s="67" t="s">
        <v>189</v>
      </c>
      <c r="B237" s="80" t="s">
        <v>15</v>
      </c>
      <c r="C237" s="81" t="s">
        <v>19</v>
      </c>
      <c r="D237" s="105" t="s">
        <v>5</v>
      </c>
      <c r="E237" s="106" t="s">
        <v>8</v>
      </c>
      <c r="F237" s="160" t="s">
        <v>1</v>
      </c>
      <c r="G237" s="107" t="s">
        <v>144</v>
      </c>
      <c r="H237" s="78"/>
      <c r="I237" s="79">
        <f>SUM(I238:I240)</f>
        <v>11472</v>
      </c>
    </row>
    <row r="238" spans="1:9" s="61" customFormat="1" ht="47.25">
      <c r="A238" s="58" t="s">
        <v>276</v>
      </c>
      <c r="B238" s="59" t="s">
        <v>15</v>
      </c>
      <c r="C238" s="63" t="s">
        <v>19</v>
      </c>
      <c r="D238" s="97" t="s">
        <v>5</v>
      </c>
      <c r="E238" s="98" t="s">
        <v>8</v>
      </c>
      <c r="F238" s="158" t="s">
        <v>1</v>
      </c>
      <c r="G238" s="99">
        <v>80300</v>
      </c>
      <c r="H238" s="64" t="s">
        <v>61</v>
      </c>
      <c r="I238" s="60">
        <v>9542</v>
      </c>
    </row>
    <row r="239" spans="1:9" s="61" customFormat="1" ht="31.5">
      <c r="A239" s="58" t="s">
        <v>277</v>
      </c>
      <c r="B239" s="59" t="s">
        <v>15</v>
      </c>
      <c r="C239" s="63" t="s">
        <v>19</v>
      </c>
      <c r="D239" s="97" t="s">
        <v>5</v>
      </c>
      <c r="E239" s="98" t="s">
        <v>8</v>
      </c>
      <c r="F239" s="158" t="s">
        <v>1</v>
      </c>
      <c r="G239" s="99">
        <v>80300</v>
      </c>
      <c r="H239" s="64" t="s">
        <v>60</v>
      </c>
      <c r="I239" s="60">
        <v>1930</v>
      </c>
    </row>
    <row r="240" spans="1:9" s="61" customFormat="1" ht="15.75">
      <c r="A240" s="58" t="s">
        <v>278</v>
      </c>
      <c r="B240" s="59" t="s">
        <v>15</v>
      </c>
      <c r="C240" s="63" t="s">
        <v>19</v>
      </c>
      <c r="D240" s="97" t="s">
        <v>5</v>
      </c>
      <c r="E240" s="98" t="s">
        <v>8</v>
      </c>
      <c r="F240" s="158" t="s">
        <v>1</v>
      </c>
      <c r="G240" s="99">
        <v>80300</v>
      </c>
      <c r="H240" s="64" t="s">
        <v>62</v>
      </c>
      <c r="I240" s="60"/>
    </row>
    <row r="241" spans="1:9" s="61" customFormat="1" ht="34.5">
      <c r="A241" s="67" t="s">
        <v>190</v>
      </c>
      <c r="B241" s="68" t="s">
        <v>15</v>
      </c>
      <c r="C241" s="69" t="s">
        <v>19</v>
      </c>
      <c r="D241" s="176" t="s">
        <v>5</v>
      </c>
      <c r="E241" s="177" t="s">
        <v>8</v>
      </c>
      <c r="F241" s="167" t="s">
        <v>5</v>
      </c>
      <c r="G241" s="178" t="s">
        <v>144</v>
      </c>
      <c r="H241" s="85"/>
      <c r="I241" s="86">
        <f>SUM(I242:I244)</f>
        <v>10029</v>
      </c>
    </row>
    <row r="242" spans="1:9" s="61" customFormat="1" ht="47.25">
      <c r="A242" s="58" t="s">
        <v>276</v>
      </c>
      <c r="B242" s="59" t="s">
        <v>15</v>
      </c>
      <c r="C242" s="63" t="s">
        <v>19</v>
      </c>
      <c r="D242" s="97" t="s">
        <v>5</v>
      </c>
      <c r="E242" s="98">
        <v>5</v>
      </c>
      <c r="F242" s="158" t="s">
        <v>5</v>
      </c>
      <c r="G242" s="99">
        <v>80300</v>
      </c>
      <c r="H242" s="64" t="s">
        <v>61</v>
      </c>
      <c r="I242" s="60">
        <v>8256</v>
      </c>
    </row>
    <row r="243" spans="1:9" s="61" customFormat="1" ht="31.5">
      <c r="A243" s="58" t="s">
        <v>279</v>
      </c>
      <c r="B243" s="59" t="s">
        <v>15</v>
      </c>
      <c r="C243" s="63" t="s">
        <v>19</v>
      </c>
      <c r="D243" s="97" t="s">
        <v>5</v>
      </c>
      <c r="E243" s="98">
        <v>5</v>
      </c>
      <c r="F243" s="158" t="s">
        <v>5</v>
      </c>
      <c r="G243" s="99">
        <v>80300</v>
      </c>
      <c r="H243" s="64" t="s">
        <v>60</v>
      </c>
      <c r="I243" s="60">
        <v>1770</v>
      </c>
    </row>
    <row r="244" spans="1:9" s="61" customFormat="1" ht="15.75">
      <c r="A244" s="58" t="s">
        <v>278</v>
      </c>
      <c r="B244" s="59" t="s">
        <v>15</v>
      </c>
      <c r="C244" s="63" t="s">
        <v>19</v>
      </c>
      <c r="D244" s="97" t="s">
        <v>5</v>
      </c>
      <c r="E244" s="98">
        <v>5</v>
      </c>
      <c r="F244" s="158" t="s">
        <v>5</v>
      </c>
      <c r="G244" s="99">
        <v>80300</v>
      </c>
      <c r="H244" s="64" t="s">
        <v>62</v>
      </c>
      <c r="I244" s="60">
        <v>3</v>
      </c>
    </row>
    <row r="245" spans="1:9" s="95" customFormat="1" ht="16.5">
      <c r="A245" s="66" t="s">
        <v>191</v>
      </c>
      <c r="B245" s="74" t="s">
        <v>15</v>
      </c>
      <c r="C245" s="75" t="s">
        <v>19</v>
      </c>
      <c r="D245" s="102" t="s">
        <v>5</v>
      </c>
      <c r="E245" s="103" t="s">
        <v>192</v>
      </c>
      <c r="F245" s="159" t="s">
        <v>143</v>
      </c>
      <c r="G245" s="104" t="s">
        <v>144</v>
      </c>
      <c r="H245" s="93"/>
      <c r="I245" s="94">
        <f>SUM(I246+I251)</f>
        <v>73459.200000000012</v>
      </c>
    </row>
    <row r="246" spans="1:9" s="95" customFormat="1" ht="34.5">
      <c r="A246" s="67" t="s">
        <v>193</v>
      </c>
      <c r="B246" s="74" t="s">
        <v>15</v>
      </c>
      <c r="C246" s="75" t="s">
        <v>19</v>
      </c>
      <c r="D246" s="102" t="s">
        <v>5</v>
      </c>
      <c r="E246" s="103" t="s">
        <v>192</v>
      </c>
      <c r="F246" s="159" t="s">
        <v>5</v>
      </c>
      <c r="G246" s="104" t="s">
        <v>144</v>
      </c>
      <c r="H246" s="93"/>
      <c r="I246" s="94">
        <f>+I247+I248+I249+I250</f>
        <v>56335.3</v>
      </c>
    </row>
    <row r="247" spans="1:9" s="61" customFormat="1" ht="47.25">
      <c r="A247" s="58" t="s">
        <v>247</v>
      </c>
      <c r="B247" s="59" t="s">
        <v>15</v>
      </c>
      <c r="C247" s="63" t="s">
        <v>19</v>
      </c>
      <c r="D247" s="97" t="s">
        <v>5</v>
      </c>
      <c r="E247" s="98">
        <v>6</v>
      </c>
      <c r="F247" s="158" t="s">
        <v>5</v>
      </c>
      <c r="G247" s="99" t="s">
        <v>334</v>
      </c>
      <c r="H247" s="64" t="s">
        <v>64</v>
      </c>
      <c r="I247" s="60">
        <v>12447.7</v>
      </c>
    </row>
    <row r="248" spans="1:9" s="61" customFormat="1" ht="31.5">
      <c r="A248" s="58" t="s">
        <v>279</v>
      </c>
      <c r="B248" s="59" t="s">
        <v>15</v>
      </c>
      <c r="C248" s="63" t="s">
        <v>19</v>
      </c>
      <c r="D248" s="97" t="s">
        <v>5</v>
      </c>
      <c r="E248" s="98" t="s">
        <v>192</v>
      </c>
      <c r="F248" s="158" t="s">
        <v>5</v>
      </c>
      <c r="G248" s="99" t="s">
        <v>416</v>
      </c>
      <c r="H248" s="64" t="s">
        <v>60</v>
      </c>
      <c r="I248" s="60">
        <v>30935.4</v>
      </c>
    </row>
    <row r="249" spans="1:9" s="61" customFormat="1" ht="47.25">
      <c r="A249" s="58" t="s">
        <v>247</v>
      </c>
      <c r="B249" s="59" t="s">
        <v>15</v>
      </c>
      <c r="C249" s="63" t="s">
        <v>19</v>
      </c>
      <c r="D249" s="97" t="s">
        <v>5</v>
      </c>
      <c r="E249" s="98">
        <v>6</v>
      </c>
      <c r="F249" s="158" t="s">
        <v>5</v>
      </c>
      <c r="G249" s="99">
        <v>88100</v>
      </c>
      <c r="H249" s="64" t="s">
        <v>64</v>
      </c>
      <c r="I249" s="60">
        <v>8133.7</v>
      </c>
    </row>
    <row r="250" spans="1:9" s="61" customFormat="1" ht="47.25">
      <c r="A250" s="58" t="s">
        <v>247</v>
      </c>
      <c r="B250" s="59" t="s">
        <v>15</v>
      </c>
      <c r="C250" s="63" t="s">
        <v>19</v>
      </c>
      <c r="D250" s="97" t="s">
        <v>5</v>
      </c>
      <c r="E250" s="98" t="s">
        <v>192</v>
      </c>
      <c r="F250" s="158" t="s">
        <v>5</v>
      </c>
      <c r="G250" s="99" t="s">
        <v>405</v>
      </c>
      <c r="H250" s="64" t="s">
        <v>64</v>
      </c>
      <c r="I250" s="60">
        <v>4818.5</v>
      </c>
    </row>
    <row r="251" spans="1:9" s="87" customFormat="1" ht="39">
      <c r="A251" s="147" t="s">
        <v>306</v>
      </c>
      <c r="B251" s="68" t="s">
        <v>15</v>
      </c>
      <c r="C251" s="69" t="s">
        <v>19</v>
      </c>
      <c r="D251" s="176" t="s">
        <v>5</v>
      </c>
      <c r="E251" s="177" t="s">
        <v>192</v>
      </c>
      <c r="F251" s="167" t="s">
        <v>2</v>
      </c>
      <c r="G251" s="178" t="s">
        <v>144</v>
      </c>
      <c r="H251" s="85"/>
      <c r="I251" s="86">
        <f>SUM(I252)</f>
        <v>17123.900000000001</v>
      </c>
    </row>
    <row r="252" spans="1:9" s="61" customFormat="1" ht="31.5">
      <c r="A252" s="58" t="s">
        <v>281</v>
      </c>
      <c r="B252" s="59" t="s">
        <v>15</v>
      </c>
      <c r="C252" s="63" t="s">
        <v>19</v>
      </c>
      <c r="D252" s="97" t="s">
        <v>5</v>
      </c>
      <c r="E252" s="98" t="s">
        <v>192</v>
      </c>
      <c r="F252" s="158" t="s">
        <v>2</v>
      </c>
      <c r="G252" s="99" t="s">
        <v>29</v>
      </c>
      <c r="H252" s="64" t="s">
        <v>64</v>
      </c>
      <c r="I252" s="60">
        <v>17123.900000000001</v>
      </c>
    </row>
    <row r="253" spans="1:9" s="56" customFormat="1" ht="18.75">
      <c r="A253" s="29" t="s">
        <v>90</v>
      </c>
      <c r="B253" s="47" t="s">
        <v>17</v>
      </c>
      <c r="C253" s="225"/>
      <c r="D253" s="226"/>
      <c r="E253" s="226"/>
      <c r="F253" s="226"/>
      <c r="G253" s="227"/>
      <c r="H253" s="55"/>
      <c r="I253" s="20">
        <f>SUM(I254+I296)</f>
        <v>86635.700000000012</v>
      </c>
    </row>
    <row r="254" spans="1:9" s="43" customFormat="1" ht="17.25">
      <c r="A254" s="21" t="s">
        <v>91</v>
      </c>
      <c r="B254" s="22" t="s">
        <v>17</v>
      </c>
      <c r="C254" s="22" t="s">
        <v>1</v>
      </c>
      <c r="D254" s="228"/>
      <c r="E254" s="229"/>
      <c r="F254" s="229"/>
      <c r="G254" s="230"/>
      <c r="H254" s="30"/>
      <c r="I254" s="31">
        <f>SUM(I255+I283+I287)</f>
        <v>86630.700000000012</v>
      </c>
    </row>
    <row r="255" spans="1:9" s="83" customFormat="1" ht="33">
      <c r="A255" s="66" t="s">
        <v>181</v>
      </c>
      <c r="B255" s="80" t="s">
        <v>17</v>
      </c>
      <c r="C255" s="81" t="s">
        <v>1</v>
      </c>
      <c r="D255" s="88" t="s">
        <v>34</v>
      </c>
      <c r="E255" s="89" t="s">
        <v>142</v>
      </c>
      <c r="F255" s="156" t="s">
        <v>143</v>
      </c>
      <c r="G255" s="90" t="s">
        <v>144</v>
      </c>
      <c r="H255" s="78"/>
      <c r="I255" s="79">
        <f>SUM(I256+I264+I270+I279)</f>
        <v>86251.900000000009</v>
      </c>
    </row>
    <row r="256" spans="1:9" s="83" customFormat="1" ht="17.25">
      <c r="A256" s="66" t="s">
        <v>194</v>
      </c>
      <c r="B256" s="80" t="s">
        <v>17</v>
      </c>
      <c r="C256" s="81" t="s">
        <v>1</v>
      </c>
      <c r="D256" s="88" t="s">
        <v>34</v>
      </c>
      <c r="E256" s="89" t="s">
        <v>20</v>
      </c>
      <c r="F256" s="156" t="s">
        <v>143</v>
      </c>
      <c r="G256" s="90" t="s">
        <v>144</v>
      </c>
      <c r="H256" s="78"/>
      <c r="I256" s="79">
        <f>SUM(I257)</f>
        <v>11175.300000000001</v>
      </c>
    </row>
    <row r="257" spans="1:9" s="83" customFormat="1" ht="34.5">
      <c r="A257" s="67" t="s">
        <v>195</v>
      </c>
      <c r="B257" s="80" t="s">
        <v>17</v>
      </c>
      <c r="C257" s="81" t="s">
        <v>1</v>
      </c>
      <c r="D257" s="88" t="s">
        <v>34</v>
      </c>
      <c r="E257" s="89" t="s">
        <v>20</v>
      </c>
      <c r="F257" s="156" t="s">
        <v>1</v>
      </c>
      <c r="G257" s="90" t="s">
        <v>144</v>
      </c>
      <c r="H257" s="78"/>
      <c r="I257" s="79">
        <f>SUM(I258:I263)</f>
        <v>11175.300000000001</v>
      </c>
    </row>
    <row r="258" spans="1:9" s="61" customFormat="1" ht="47.25">
      <c r="A258" s="58" t="s">
        <v>271</v>
      </c>
      <c r="B258" s="59" t="s">
        <v>17</v>
      </c>
      <c r="C258" s="63" t="s">
        <v>1</v>
      </c>
      <c r="D258" s="63" t="s">
        <v>34</v>
      </c>
      <c r="E258" s="65" t="s">
        <v>20</v>
      </c>
      <c r="F258" s="153" t="s">
        <v>1</v>
      </c>
      <c r="G258" s="64" t="s">
        <v>6</v>
      </c>
      <c r="H258" s="64" t="s">
        <v>61</v>
      </c>
      <c r="I258" s="60">
        <v>6418</v>
      </c>
    </row>
    <row r="259" spans="1:9" s="61" customFormat="1" ht="31.5">
      <c r="A259" s="58" t="s">
        <v>121</v>
      </c>
      <c r="B259" s="59" t="s">
        <v>17</v>
      </c>
      <c r="C259" s="63" t="s">
        <v>1</v>
      </c>
      <c r="D259" s="63" t="s">
        <v>34</v>
      </c>
      <c r="E259" s="65" t="s">
        <v>20</v>
      </c>
      <c r="F259" s="153" t="s">
        <v>1</v>
      </c>
      <c r="G259" s="64" t="s">
        <v>6</v>
      </c>
      <c r="H259" s="64" t="s">
        <v>60</v>
      </c>
      <c r="I259" s="60">
        <v>4697</v>
      </c>
    </row>
    <row r="260" spans="1:9" s="61" customFormat="1" ht="31.5">
      <c r="A260" s="58" t="s">
        <v>125</v>
      </c>
      <c r="B260" s="59" t="s">
        <v>17</v>
      </c>
      <c r="C260" s="63" t="s">
        <v>1</v>
      </c>
      <c r="D260" s="63" t="s">
        <v>34</v>
      </c>
      <c r="E260" s="65" t="s">
        <v>20</v>
      </c>
      <c r="F260" s="153" t="s">
        <v>1</v>
      </c>
      <c r="G260" s="64" t="s">
        <v>6</v>
      </c>
      <c r="H260" s="64" t="s">
        <v>62</v>
      </c>
      <c r="I260" s="60">
        <v>23</v>
      </c>
    </row>
    <row r="261" spans="1:9" s="61" customFormat="1" ht="47.25">
      <c r="A261" s="58" t="s">
        <v>372</v>
      </c>
      <c r="B261" s="59" t="s">
        <v>17</v>
      </c>
      <c r="C261" s="63" t="s">
        <v>1</v>
      </c>
      <c r="D261" s="63" t="s">
        <v>34</v>
      </c>
      <c r="E261" s="65" t="s">
        <v>20</v>
      </c>
      <c r="F261" s="153" t="s">
        <v>1</v>
      </c>
      <c r="G261" s="64" t="s">
        <v>403</v>
      </c>
      <c r="H261" s="64" t="s">
        <v>60</v>
      </c>
      <c r="I261" s="60">
        <v>28.7</v>
      </c>
    </row>
    <row r="262" spans="1:9" s="61" customFormat="1" ht="47.25">
      <c r="A262" s="58" t="s">
        <v>373</v>
      </c>
      <c r="B262" s="59" t="s">
        <v>17</v>
      </c>
      <c r="C262" s="63" t="s">
        <v>1</v>
      </c>
      <c r="D262" s="63" t="s">
        <v>34</v>
      </c>
      <c r="E262" s="65" t="s">
        <v>20</v>
      </c>
      <c r="F262" s="153" t="s">
        <v>1</v>
      </c>
      <c r="G262" s="64" t="s">
        <v>403</v>
      </c>
      <c r="H262" s="64" t="s">
        <v>60</v>
      </c>
      <c r="I262" s="60">
        <v>8.1</v>
      </c>
    </row>
    <row r="263" spans="1:9" s="61" customFormat="1" ht="31.5">
      <c r="A263" s="58" t="s">
        <v>133</v>
      </c>
      <c r="B263" s="59" t="s">
        <v>17</v>
      </c>
      <c r="C263" s="63" t="s">
        <v>1</v>
      </c>
      <c r="D263" s="63" t="s">
        <v>34</v>
      </c>
      <c r="E263" s="65" t="s">
        <v>20</v>
      </c>
      <c r="F263" s="153" t="s">
        <v>1</v>
      </c>
      <c r="G263" s="64" t="s">
        <v>403</v>
      </c>
      <c r="H263" s="64" t="s">
        <v>60</v>
      </c>
      <c r="I263" s="60">
        <v>0.5</v>
      </c>
    </row>
    <row r="264" spans="1:9" s="95" customFormat="1" ht="16.5">
      <c r="A264" s="66" t="s">
        <v>196</v>
      </c>
      <c r="B264" s="74" t="s">
        <v>17</v>
      </c>
      <c r="C264" s="75" t="s">
        <v>1</v>
      </c>
      <c r="D264" s="75" t="s">
        <v>34</v>
      </c>
      <c r="E264" s="92" t="s">
        <v>31</v>
      </c>
      <c r="F264" s="157" t="s">
        <v>143</v>
      </c>
      <c r="G264" s="93" t="s">
        <v>144</v>
      </c>
      <c r="H264" s="93"/>
      <c r="I264" s="94">
        <f>SUM(I265)</f>
        <v>7779</v>
      </c>
    </row>
    <row r="265" spans="1:9" s="95" customFormat="1" ht="34.5">
      <c r="A265" s="67" t="s">
        <v>195</v>
      </c>
      <c r="B265" s="74" t="s">
        <v>17</v>
      </c>
      <c r="C265" s="75" t="s">
        <v>1</v>
      </c>
      <c r="D265" s="75" t="s">
        <v>34</v>
      </c>
      <c r="E265" s="92" t="s">
        <v>31</v>
      </c>
      <c r="F265" s="157" t="s">
        <v>1</v>
      </c>
      <c r="G265" s="93" t="s">
        <v>144</v>
      </c>
      <c r="H265" s="93"/>
      <c r="I265" s="94">
        <f>SUM(I266:I269)</f>
        <v>7779</v>
      </c>
    </row>
    <row r="266" spans="1:9" s="61" customFormat="1" ht="47.25">
      <c r="A266" s="58" t="s">
        <v>271</v>
      </c>
      <c r="B266" s="59" t="s">
        <v>17</v>
      </c>
      <c r="C266" s="63" t="s">
        <v>1</v>
      </c>
      <c r="D266" s="63" t="s">
        <v>34</v>
      </c>
      <c r="E266" s="65" t="s">
        <v>31</v>
      </c>
      <c r="F266" s="153" t="s">
        <v>1</v>
      </c>
      <c r="G266" s="64" t="s">
        <v>6</v>
      </c>
      <c r="H266" s="64" t="s">
        <v>61</v>
      </c>
      <c r="I266" s="60">
        <v>2514</v>
      </c>
    </row>
    <row r="267" spans="1:9" s="61" customFormat="1" ht="31.5">
      <c r="A267" s="58" t="s">
        <v>121</v>
      </c>
      <c r="B267" s="59" t="s">
        <v>17</v>
      </c>
      <c r="C267" s="63" t="s">
        <v>1</v>
      </c>
      <c r="D267" s="63" t="s">
        <v>34</v>
      </c>
      <c r="E267" s="65" t="s">
        <v>31</v>
      </c>
      <c r="F267" s="153" t="s">
        <v>1</v>
      </c>
      <c r="G267" s="64" t="s">
        <v>6</v>
      </c>
      <c r="H267" s="64" t="s">
        <v>60</v>
      </c>
      <c r="I267" s="60">
        <v>2264</v>
      </c>
    </row>
    <row r="268" spans="1:9" s="61" customFormat="1" ht="31.5">
      <c r="A268" s="58" t="s">
        <v>125</v>
      </c>
      <c r="B268" s="59" t="s">
        <v>17</v>
      </c>
      <c r="C268" s="63" t="s">
        <v>1</v>
      </c>
      <c r="D268" s="63" t="s">
        <v>34</v>
      </c>
      <c r="E268" s="65" t="s">
        <v>31</v>
      </c>
      <c r="F268" s="153" t="s">
        <v>1</v>
      </c>
      <c r="G268" s="64" t="s">
        <v>6</v>
      </c>
      <c r="H268" s="64" t="s">
        <v>62</v>
      </c>
      <c r="I268" s="60">
        <v>278</v>
      </c>
    </row>
    <row r="269" spans="1:9" s="61" customFormat="1" ht="31.5">
      <c r="A269" s="130" t="s">
        <v>288</v>
      </c>
      <c r="B269" s="59" t="s">
        <v>17</v>
      </c>
      <c r="C269" s="63" t="s">
        <v>1</v>
      </c>
      <c r="D269" s="63" t="s">
        <v>34</v>
      </c>
      <c r="E269" s="65" t="s">
        <v>31</v>
      </c>
      <c r="F269" s="153" t="s">
        <v>1</v>
      </c>
      <c r="G269" s="64" t="s">
        <v>29</v>
      </c>
      <c r="H269" s="64" t="s">
        <v>64</v>
      </c>
      <c r="I269" s="60">
        <v>2723</v>
      </c>
    </row>
    <row r="270" spans="1:9" s="95" customFormat="1" ht="16.5">
      <c r="A270" s="66" t="s">
        <v>148</v>
      </c>
      <c r="B270" s="74" t="s">
        <v>17</v>
      </c>
      <c r="C270" s="75" t="s">
        <v>1</v>
      </c>
      <c r="D270" s="75" t="s">
        <v>34</v>
      </c>
      <c r="E270" s="92" t="s">
        <v>36</v>
      </c>
      <c r="F270" s="157" t="s">
        <v>143</v>
      </c>
      <c r="G270" s="93" t="s">
        <v>144</v>
      </c>
      <c r="H270" s="93"/>
      <c r="I270" s="94">
        <f>SUM(I271+I275)</f>
        <v>1440.5</v>
      </c>
    </row>
    <row r="271" spans="1:9" s="95" customFormat="1" ht="51.75">
      <c r="A271" s="67" t="s">
        <v>197</v>
      </c>
      <c r="B271" s="74" t="s">
        <v>17</v>
      </c>
      <c r="C271" s="75" t="s">
        <v>1</v>
      </c>
      <c r="D271" s="75" t="s">
        <v>34</v>
      </c>
      <c r="E271" s="92" t="s">
        <v>36</v>
      </c>
      <c r="F271" s="157" t="s">
        <v>1</v>
      </c>
      <c r="G271" s="93" t="s">
        <v>144</v>
      </c>
      <c r="H271" s="93"/>
      <c r="I271" s="94">
        <f>SUM(I272:I274)</f>
        <v>309.5</v>
      </c>
    </row>
    <row r="272" spans="1:9" s="61" customFormat="1" ht="47.25">
      <c r="A272" s="58" t="s">
        <v>280</v>
      </c>
      <c r="B272" s="59" t="s">
        <v>17</v>
      </c>
      <c r="C272" s="63" t="s">
        <v>1</v>
      </c>
      <c r="D272" s="63" t="s">
        <v>34</v>
      </c>
      <c r="E272" s="65" t="s">
        <v>36</v>
      </c>
      <c r="F272" s="153" t="s">
        <v>1</v>
      </c>
      <c r="G272" s="64" t="s">
        <v>28</v>
      </c>
      <c r="H272" s="64" t="s">
        <v>61</v>
      </c>
      <c r="I272" s="60">
        <v>259</v>
      </c>
    </row>
    <row r="273" spans="1:9" s="61" customFormat="1" ht="31.5">
      <c r="A273" s="58" t="s">
        <v>248</v>
      </c>
      <c r="B273" s="59" t="s">
        <v>17</v>
      </c>
      <c r="C273" s="63" t="s">
        <v>1</v>
      </c>
      <c r="D273" s="63" t="s">
        <v>34</v>
      </c>
      <c r="E273" s="65" t="s">
        <v>36</v>
      </c>
      <c r="F273" s="153" t="s">
        <v>1</v>
      </c>
      <c r="G273" s="64" t="s">
        <v>28</v>
      </c>
      <c r="H273" s="64" t="s">
        <v>60</v>
      </c>
      <c r="I273" s="60">
        <v>18.5</v>
      </c>
    </row>
    <row r="274" spans="1:9" s="61" customFormat="1" ht="31.5">
      <c r="A274" s="58" t="s">
        <v>315</v>
      </c>
      <c r="B274" s="59" t="s">
        <v>17</v>
      </c>
      <c r="C274" s="63" t="s">
        <v>1</v>
      </c>
      <c r="D274" s="63" t="s">
        <v>34</v>
      </c>
      <c r="E274" s="65" t="s">
        <v>36</v>
      </c>
      <c r="F274" s="153" t="s">
        <v>1</v>
      </c>
      <c r="G274" s="64" t="s">
        <v>28</v>
      </c>
      <c r="H274" s="64" t="s">
        <v>65</v>
      </c>
      <c r="I274" s="60">
        <v>32</v>
      </c>
    </row>
    <row r="275" spans="1:9" s="95" customFormat="1" ht="34.5">
      <c r="A275" s="67" t="s">
        <v>327</v>
      </c>
      <c r="B275" s="74" t="s">
        <v>17</v>
      </c>
      <c r="C275" s="75" t="s">
        <v>1</v>
      </c>
      <c r="D275" s="75" t="s">
        <v>34</v>
      </c>
      <c r="E275" s="92" t="s">
        <v>36</v>
      </c>
      <c r="F275" s="157" t="s">
        <v>5</v>
      </c>
      <c r="G275" s="93" t="s">
        <v>144</v>
      </c>
      <c r="H275" s="93"/>
      <c r="I275" s="94">
        <f>SUM(I276:I278)</f>
        <v>1131</v>
      </c>
    </row>
    <row r="276" spans="1:9" s="61" customFormat="1" ht="31.5">
      <c r="A276" s="58" t="s">
        <v>248</v>
      </c>
      <c r="B276" s="59" t="s">
        <v>17</v>
      </c>
      <c r="C276" s="63" t="s">
        <v>1</v>
      </c>
      <c r="D276" s="63" t="s">
        <v>34</v>
      </c>
      <c r="E276" s="65" t="s">
        <v>36</v>
      </c>
      <c r="F276" s="153" t="s">
        <v>5</v>
      </c>
      <c r="G276" s="64" t="s">
        <v>28</v>
      </c>
      <c r="H276" s="64" t="s">
        <v>60</v>
      </c>
      <c r="I276" s="60">
        <v>1105.7</v>
      </c>
    </row>
    <row r="277" spans="1:9" s="61" customFormat="1" ht="47.25">
      <c r="A277" s="62" t="s">
        <v>374</v>
      </c>
      <c r="B277" s="59" t="s">
        <v>17</v>
      </c>
      <c r="C277" s="63" t="s">
        <v>1</v>
      </c>
      <c r="D277" s="63" t="s">
        <v>34</v>
      </c>
      <c r="E277" s="65" t="s">
        <v>36</v>
      </c>
      <c r="F277" s="153" t="s">
        <v>5</v>
      </c>
      <c r="G277" s="64" t="s">
        <v>404</v>
      </c>
      <c r="H277" s="64" t="s">
        <v>60</v>
      </c>
      <c r="I277" s="60">
        <v>24</v>
      </c>
    </row>
    <row r="278" spans="1:9" s="61" customFormat="1" ht="47.25">
      <c r="A278" s="62" t="s">
        <v>406</v>
      </c>
      <c r="B278" s="59" t="s">
        <v>17</v>
      </c>
      <c r="C278" s="63" t="s">
        <v>1</v>
      </c>
      <c r="D278" s="63" t="s">
        <v>34</v>
      </c>
      <c r="E278" s="65" t="s">
        <v>36</v>
      </c>
      <c r="F278" s="153" t="s">
        <v>5</v>
      </c>
      <c r="G278" s="64" t="s">
        <v>404</v>
      </c>
      <c r="H278" s="64" t="s">
        <v>60</v>
      </c>
      <c r="I278" s="60">
        <v>1.3</v>
      </c>
    </row>
    <row r="279" spans="1:9" s="95" customFormat="1" ht="16.5">
      <c r="A279" s="66" t="s">
        <v>286</v>
      </c>
      <c r="B279" s="74" t="s">
        <v>17</v>
      </c>
      <c r="C279" s="75" t="s">
        <v>1</v>
      </c>
      <c r="D279" s="75" t="s">
        <v>34</v>
      </c>
      <c r="E279" s="92" t="s">
        <v>8</v>
      </c>
      <c r="F279" s="157" t="s">
        <v>143</v>
      </c>
      <c r="G279" s="93" t="s">
        <v>144</v>
      </c>
      <c r="H279" s="93"/>
      <c r="I279" s="94">
        <f>SUM(I280)</f>
        <v>65857.100000000006</v>
      </c>
    </row>
    <row r="280" spans="1:9" s="95" customFormat="1" ht="34.5">
      <c r="A280" s="67" t="s">
        <v>287</v>
      </c>
      <c r="B280" s="74" t="s">
        <v>17</v>
      </c>
      <c r="C280" s="75" t="s">
        <v>1</v>
      </c>
      <c r="D280" s="75" t="s">
        <v>34</v>
      </c>
      <c r="E280" s="92" t="s">
        <v>8</v>
      </c>
      <c r="F280" s="157" t="s">
        <v>1</v>
      </c>
      <c r="G280" s="93" t="s">
        <v>144</v>
      </c>
      <c r="H280" s="93"/>
      <c r="I280" s="94">
        <f>SUM(I281:I282)</f>
        <v>65857.100000000006</v>
      </c>
    </row>
    <row r="281" spans="1:9" s="61" customFormat="1" ht="31.5">
      <c r="A281" s="130" t="s">
        <v>288</v>
      </c>
      <c r="B281" s="59" t="s">
        <v>17</v>
      </c>
      <c r="C281" s="63" t="s">
        <v>1</v>
      </c>
      <c r="D281" s="63" t="s">
        <v>34</v>
      </c>
      <c r="E281" s="65" t="s">
        <v>8</v>
      </c>
      <c r="F281" s="153" t="s">
        <v>1</v>
      </c>
      <c r="G281" s="64" t="s">
        <v>29</v>
      </c>
      <c r="H281" s="64" t="s">
        <v>64</v>
      </c>
      <c r="I281" s="60">
        <v>64857.1</v>
      </c>
    </row>
    <row r="282" spans="1:9" s="61" customFormat="1" ht="63">
      <c r="A282" s="130" t="s">
        <v>354</v>
      </c>
      <c r="B282" s="59" t="s">
        <v>17</v>
      </c>
      <c r="C282" s="63" t="s">
        <v>1</v>
      </c>
      <c r="D282" s="63" t="s">
        <v>34</v>
      </c>
      <c r="E282" s="65" t="s">
        <v>8</v>
      </c>
      <c r="F282" s="153" t="s">
        <v>1</v>
      </c>
      <c r="G282" s="64" t="s">
        <v>353</v>
      </c>
      <c r="H282" s="64" t="s">
        <v>64</v>
      </c>
      <c r="I282" s="60">
        <v>1000</v>
      </c>
    </row>
    <row r="283" spans="1:9" s="95" customFormat="1" ht="33">
      <c r="A283" s="66" t="s">
        <v>184</v>
      </c>
      <c r="B283" s="74" t="s">
        <v>17</v>
      </c>
      <c r="C283" s="75" t="s">
        <v>1</v>
      </c>
      <c r="D283" s="75" t="s">
        <v>37</v>
      </c>
      <c r="E283" s="92" t="s">
        <v>142</v>
      </c>
      <c r="F283" s="157" t="s">
        <v>143</v>
      </c>
      <c r="G283" s="93" t="s">
        <v>144</v>
      </c>
      <c r="H283" s="93"/>
      <c r="I283" s="94">
        <f t="shared" ref="I283:I284" si="9">SUM(I284)</f>
        <v>10</v>
      </c>
    </row>
    <row r="284" spans="1:9" s="95" customFormat="1" ht="16.5">
      <c r="A284" s="66" t="s">
        <v>185</v>
      </c>
      <c r="B284" s="74" t="s">
        <v>17</v>
      </c>
      <c r="C284" s="75" t="s">
        <v>1</v>
      </c>
      <c r="D284" s="75" t="s">
        <v>37</v>
      </c>
      <c r="E284" s="92" t="s">
        <v>20</v>
      </c>
      <c r="F284" s="157" t="s">
        <v>143</v>
      </c>
      <c r="G284" s="93" t="s">
        <v>144</v>
      </c>
      <c r="H284" s="93"/>
      <c r="I284" s="94">
        <f t="shared" si="9"/>
        <v>10</v>
      </c>
    </row>
    <row r="285" spans="1:9" s="95" customFormat="1" ht="17.25">
      <c r="A285" s="67" t="s">
        <v>249</v>
      </c>
      <c r="B285" s="74" t="s">
        <v>17</v>
      </c>
      <c r="C285" s="75" t="s">
        <v>1</v>
      </c>
      <c r="D285" s="75" t="s">
        <v>37</v>
      </c>
      <c r="E285" s="92" t="s">
        <v>20</v>
      </c>
      <c r="F285" s="157" t="s">
        <v>1</v>
      </c>
      <c r="G285" s="93" t="s">
        <v>144</v>
      </c>
      <c r="H285" s="93"/>
      <c r="I285" s="94">
        <f>SUM(I286)</f>
        <v>10</v>
      </c>
    </row>
    <row r="286" spans="1:9" s="61" customFormat="1" ht="31.5">
      <c r="A286" s="58" t="s">
        <v>250</v>
      </c>
      <c r="B286" s="59" t="s">
        <v>17</v>
      </c>
      <c r="C286" s="63" t="s">
        <v>1</v>
      </c>
      <c r="D286" s="63" t="s">
        <v>37</v>
      </c>
      <c r="E286" s="65" t="s">
        <v>20</v>
      </c>
      <c r="F286" s="153" t="s">
        <v>1</v>
      </c>
      <c r="G286" s="64" t="s">
        <v>6</v>
      </c>
      <c r="H286" s="64" t="s">
        <v>60</v>
      </c>
      <c r="I286" s="60">
        <v>10</v>
      </c>
    </row>
    <row r="287" spans="1:9" s="83" customFormat="1" ht="33">
      <c r="A287" s="66" t="s">
        <v>418</v>
      </c>
      <c r="B287" s="80" t="s">
        <v>17</v>
      </c>
      <c r="C287" s="81" t="s">
        <v>1</v>
      </c>
      <c r="D287" s="88" t="s">
        <v>34</v>
      </c>
      <c r="E287" s="89" t="s">
        <v>142</v>
      </c>
      <c r="F287" s="156" t="s">
        <v>143</v>
      </c>
      <c r="G287" s="90" t="s">
        <v>144</v>
      </c>
      <c r="H287" s="78"/>
      <c r="I287" s="79">
        <f>SUM(I288+I292)</f>
        <v>368.79999999999995</v>
      </c>
    </row>
    <row r="288" spans="1:9" s="83" customFormat="1" ht="17.25">
      <c r="A288" s="66" t="s">
        <v>419</v>
      </c>
      <c r="B288" s="80" t="s">
        <v>17</v>
      </c>
      <c r="C288" s="81" t="s">
        <v>1</v>
      </c>
      <c r="D288" s="88" t="s">
        <v>34</v>
      </c>
      <c r="E288" s="89" t="s">
        <v>20</v>
      </c>
      <c r="F288" s="156" t="s">
        <v>143</v>
      </c>
      <c r="G288" s="90" t="s">
        <v>144</v>
      </c>
      <c r="H288" s="78"/>
      <c r="I288" s="79">
        <f>SUM(I289)</f>
        <v>213.79999999999998</v>
      </c>
    </row>
    <row r="289" spans="1:9" s="83" customFormat="1" ht="51.75">
      <c r="A289" s="67" t="s">
        <v>420</v>
      </c>
      <c r="B289" s="80" t="s">
        <v>17</v>
      </c>
      <c r="C289" s="81" t="s">
        <v>1</v>
      </c>
      <c r="D289" s="88" t="s">
        <v>34</v>
      </c>
      <c r="E289" s="89" t="s">
        <v>20</v>
      </c>
      <c r="F289" s="156" t="s">
        <v>7</v>
      </c>
      <c r="G289" s="90" t="s">
        <v>144</v>
      </c>
      <c r="H289" s="78"/>
      <c r="I289" s="79">
        <f>SUM(I290:I291)</f>
        <v>213.79999999999998</v>
      </c>
    </row>
    <row r="290" spans="1:9" s="61" customFormat="1" ht="31.5">
      <c r="A290" s="130" t="s">
        <v>421</v>
      </c>
      <c r="B290" s="59" t="s">
        <v>17</v>
      </c>
      <c r="C290" s="63" t="s">
        <v>1</v>
      </c>
      <c r="D290" s="63" t="s">
        <v>34</v>
      </c>
      <c r="E290" s="65" t="s">
        <v>20</v>
      </c>
      <c r="F290" s="153" t="s">
        <v>7</v>
      </c>
      <c r="G290" s="64" t="s">
        <v>371</v>
      </c>
      <c r="H290" s="64" t="s">
        <v>67</v>
      </c>
      <c r="I290" s="60">
        <v>166.7</v>
      </c>
    </row>
    <row r="291" spans="1:9" s="61" customFormat="1" ht="31.5">
      <c r="A291" s="58" t="s">
        <v>422</v>
      </c>
      <c r="B291" s="59" t="s">
        <v>17</v>
      </c>
      <c r="C291" s="63" t="s">
        <v>1</v>
      </c>
      <c r="D291" s="63" t="s">
        <v>34</v>
      </c>
      <c r="E291" s="65" t="s">
        <v>20</v>
      </c>
      <c r="F291" s="153" t="s">
        <v>7</v>
      </c>
      <c r="G291" s="64" t="s">
        <v>371</v>
      </c>
      <c r="H291" s="64" t="s">
        <v>67</v>
      </c>
      <c r="I291" s="60">
        <v>47.1</v>
      </c>
    </row>
    <row r="292" spans="1:9" s="83" customFormat="1" ht="17.25">
      <c r="A292" s="66" t="s">
        <v>423</v>
      </c>
      <c r="B292" s="80" t="s">
        <v>17</v>
      </c>
      <c r="C292" s="81" t="s">
        <v>1</v>
      </c>
      <c r="D292" s="88" t="s">
        <v>34</v>
      </c>
      <c r="E292" s="89" t="s">
        <v>36</v>
      </c>
      <c r="F292" s="156" t="s">
        <v>143</v>
      </c>
      <c r="G292" s="90" t="s">
        <v>144</v>
      </c>
      <c r="H292" s="78"/>
      <c r="I292" s="79">
        <f>SUM(I293)</f>
        <v>155</v>
      </c>
    </row>
    <row r="293" spans="1:9" s="83" customFormat="1" ht="34.5">
      <c r="A293" s="67" t="s">
        <v>424</v>
      </c>
      <c r="B293" s="80" t="s">
        <v>17</v>
      </c>
      <c r="C293" s="81" t="s">
        <v>1</v>
      </c>
      <c r="D293" s="88" t="s">
        <v>34</v>
      </c>
      <c r="E293" s="89" t="s">
        <v>36</v>
      </c>
      <c r="F293" s="156" t="s">
        <v>5</v>
      </c>
      <c r="G293" s="90" t="s">
        <v>144</v>
      </c>
      <c r="H293" s="78"/>
      <c r="I293" s="79">
        <f>SUM(I294:I295)</f>
        <v>155</v>
      </c>
    </row>
    <row r="294" spans="1:9" s="61" customFormat="1" ht="31.5">
      <c r="A294" s="130" t="s">
        <v>421</v>
      </c>
      <c r="B294" s="59" t="s">
        <v>17</v>
      </c>
      <c r="C294" s="63" t="s">
        <v>1</v>
      </c>
      <c r="D294" s="63" t="s">
        <v>34</v>
      </c>
      <c r="E294" s="65" t="s">
        <v>36</v>
      </c>
      <c r="F294" s="153" t="s">
        <v>5</v>
      </c>
      <c r="G294" s="64" t="s">
        <v>371</v>
      </c>
      <c r="H294" s="64" t="s">
        <v>67</v>
      </c>
      <c r="I294" s="60">
        <v>120.9</v>
      </c>
    </row>
    <row r="295" spans="1:9" s="61" customFormat="1" ht="31.5">
      <c r="A295" s="58" t="s">
        <v>422</v>
      </c>
      <c r="B295" s="59" t="s">
        <v>17</v>
      </c>
      <c r="C295" s="63" t="s">
        <v>1</v>
      </c>
      <c r="D295" s="63" t="s">
        <v>34</v>
      </c>
      <c r="E295" s="65" t="s">
        <v>36</v>
      </c>
      <c r="F295" s="153" t="s">
        <v>5</v>
      </c>
      <c r="G295" s="64" t="s">
        <v>371</v>
      </c>
      <c r="H295" s="64" t="s">
        <v>67</v>
      </c>
      <c r="I295" s="60">
        <v>34.1</v>
      </c>
    </row>
    <row r="296" spans="1:9" s="61" customFormat="1" ht="16.5">
      <c r="A296" s="21" t="s">
        <v>328</v>
      </c>
      <c r="B296" s="22" t="s">
        <v>17</v>
      </c>
      <c r="C296" s="22" t="s">
        <v>7</v>
      </c>
      <c r="D296" s="228"/>
      <c r="E296" s="229"/>
      <c r="F296" s="229"/>
      <c r="G296" s="230"/>
      <c r="H296" s="30"/>
      <c r="I296" s="31">
        <f>SUM(I297)</f>
        <v>5</v>
      </c>
    </row>
    <row r="297" spans="1:9" s="95" customFormat="1" ht="33">
      <c r="A297" s="66" t="s">
        <v>181</v>
      </c>
      <c r="B297" s="74" t="s">
        <v>17</v>
      </c>
      <c r="C297" s="75" t="s">
        <v>7</v>
      </c>
      <c r="D297" s="75" t="s">
        <v>34</v>
      </c>
      <c r="E297" s="92" t="s">
        <v>142</v>
      </c>
      <c r="F297" s="157" t="s">
        <v>143</v>
      </c>
      <c r="G297" s="93" t="s">
        <v>144</v>
      </c>
      <c r="H297" s="93"/>
      <c r="I297" s="94">
        <f>SUM(I298)</f>
        <v>5</v>
      </c>
    </row>
    <row r="298" spans="1:9" s="61" customFormat="1" ht="16.5">
      <c r="A298" s="66" t="s">
        <v>308</v>
      </c>
      <c r="B298" s="59" t="s">
        <v>17</v>
      </c>
      <c r="C298" s="63" t="s">
        <v>7</v>
      </c>
      <c r="D298" s="63" t="s">
        <v>34</v>
      </c>
      <c r="E298" s="65" t="s">
        <v>192</v>
      </c>
      <c r="F298" s="153" t="s">
        <v>143</v>
      </c>
      <c r="G298" s="64" t="s">
        <v>144</v>
      </c>
      <c r="H298" s="64"/>
      <c r="I298" s="60">
        <v>5</v>
      </c>
    </row>
    <row r="299" spans="1:9" s="61" customFormat="1" ht="34.5">
      <c r="A299" s="67" t="s">
        <v>309</v>
      </c>
      <c r="B299" s="59" t="s">
        <v>17</v>
      </c>
      <c r="C299" s="63" t="s">
        <v>7</v>
      </c>
      <c r="D299" s="63" t="s">
        <v>34</v>
      </c>
      <c r="E299" s="65" t="s">
        <v>192</v>
      </c>
      <c r="F299" s="153" t="s">
        <v>1</v>
      </c>
      <c r="G299" s="64" t="s">
        <v>28</v>
      </c>
      <c r="H299" s="64"/>
      <c r="I299" s="60">
        <v>5</v>
      </c>
    </row>
    <row r="300" spans="1:9" s="61" customFormat="1" ht="31.5">
      <c r="A300" s="58" t="s">
        <v>248</v>
      </c>
      <c r="B300" s="59" t="s">
        <v>17</v>
      </c>
      <c r="C300" s="63" t="s">
        <v>7</v>
      </c>
      <c r="D300" s="63" t="s">
        <v>34</v>
      </c>
      <c r="E300" s="65" t="s">
        <v>192</v>
      </c>
      <c r="F300" s="153" t="s">
        <v>1</v>
      </c>
      <c r="G300" s="64" t="s">
        <v>28</v>
      </c>
      <c r="H300" s="64" t="s">
        <v>60</v>
      </c>
      <c r="I300" s="60">
        <v>5</v>
      </c>
    </row>
    <row r="301" spans="1:9" s="56" customFormat="1" ht="18.75">
      <c r="A301" s="29" t="s">
        <v>92</v>
      </c>
      <c r="B301" s="47" t="s">
        <v>19</v>
      </c>
      <c r="C301" s="225"/>
      <c r="D301" s="226"/>
      <c r="E301" s="226"/>
      <c r="F301" s="226"/>
      <c r="G301" s="227"/>
      <c r="H301" s="55"/>
      <c r="I301" s="20">
        <f t="shared" ref="I301:I304" si="10">SUM(I302)</f>
        <v>1132</v>
      </c>
    </row>
    <row r="302" spans="1:9" s="43" customFormat="1" ht="17.25">
      <c r="A302" s="21" t="s">
        <v>93</v>
      </c>
      <c r="B302" s="22" t="s">
        <v>19</v>
      </c>
      <c r="C302" s="22" t="s">
        <v>19</v>
      </c>
      <c r="D302" s="257"/>
      <c r="E302" s="258"/>
      <c r="F302" s="258"/>
      <c r="G302" s="259"/>
      <c r="H302" s="30"/>
      <c r="I302" s="31">
        <f t="shared" si="10"/>
        <v>1132</v>
      </c>
    </row>
    <row r="303" spans="1:9" s="83" customFormat="1" ht="49.5">
      <c r="A303" s="66" t="s">
        <v>198</v>
      </c>
      <c r="B303" s="80" t="s">
        <v>19</v>
      </c>
      <c r="C303" s="80" t="s">
        <v>19</v>
      </c>
      <c r="D303" s="76" t="s">
        <v>40</v>
      </c>
      <c r="E303" s="77" t="s">
        <v>142</v>
      </c>
      <c r="F303" s="154" t="s">
        <v>143</v>
      </c>
      <c r="G303" s="78" t="s">
        <v>144</v>
      </c>
      <c r="H303" s="108"/>
      <c r="I303" s="79">
        <f t="shared" si="10"/>
        <v>1132</v>
      </c>
    </row>
    <row r="304" spans="1:9" s="83" customFormat="1" ht="33">
      <c r="A304" s="66" t="s">
        <v>199</v>
      </c>
      <c r="B304" s="80" t="s">
        <v>19</v>
      </c>
      <c r="C304" s="80" t="s">
        <v>19</v>
      </c>
      <c r="D304" s="76" t="s">
        <v>40</v>
      </c>
      <c r="E304" s="77" t="s">
        <v>20</v>
      </c>
      <c r="F304" s="154" t="s">
        <v>143</v>
      </c>
      <c r="G304" s="78" t="s">
        <v>144</v>
      </c>
      <c r="H304" s="108"/>
      <c r="I304" s="79">
        <f t="shared" si="10"/>
        <v>1132</v>
      </c>
    </row>
    <row r="305" spans="1:9" s="83" customFormat="1" ht="34.5">
      <c r="A305" s="67" t="s">
        <v>200</v>
      </c>
      <c r="B305" s="80" t="s">
        <v>19</v>
      </c>
      <c r="C305" s="80" t="s">
        <v>19</v>
      </c>
      <c r="D305" s="76" t="s">
        <v>40</v>
      </c>
      <c r="E305" s="89" t="s">
        <v>20</v>
      </c>
      <c r="F305" s="156" t="s">
        <v>1</v>
      </c>
      <c r="G305" s="90" t="s">
        <v>144</v>
      </c>
      <c r="H305" s="108"/>
      <c r="I305" s="79">
        <f>SUM(I306)</f>
        <v>1132</v>
      </c>
    </row>
    <row r="306" spans="1:9" s="61" customFormat="1" ht="31.5">
      <c r="A306" s="58" t="s">
        <v>281</v>
      </c>
      <c r="B306" s="59" t="s">
        <v>19</v>
      </c>
      <c r="C306" s="63" t="s">
        <v>19</v>
      </c>
      <c r="D306" s="63" t="s">
        <v>40</v>
      </c>
      <c r="E306" s="65" t="s">
        <v>20</v>
      </c>
      <c r="F306" s="153" t="s">
        <v>1</v>
      </c>
      <c r="G306" s="64" t="s">
        <v>29</v>
      </c>
      <c r="H306" s="64" t="s">
        <v>64</v>
      </c>
      <c r="I306" s="60">
        <v>1132</v>
      </c>
    </row>
    <row r="307" spans="1:9" s="56" customFormat="1" ht="18.75">
      <c r="A307" s="29" t="s">
        <v>94</v>
      </c>
      <c r="B307" s="170">
        <v>10</v>
      </c>
      <c r="C307" s="225"/>
      <c r="D307" s="226"/>
      <c r="E307" s="226"/>
      <c r="F307" s="226"/>
      <c r="G307" s="227"/>
      <c r="H307" s="55"/>
      <c r="I307" s="20">
        <f>SUM(I308+I313+I338+I359)</f>
        <v>68081.299999999988</v>
      </c>
    </row>
    <row r="308" spans="1:9" s="57" customFormat="1" ht="17.25">
      <c r="A308" s="35" t="s">
        <v>95</v>
      </c>
      <c r="B308" s="34">
        <v>10</v>
      </c>
      <c r="C308" s="22" t="s">
        <v>1</v>
      </c>
      <c r="D308" s="248"/>
      <c r="E308" s="249"/>
      <c r="F308" s="249"/>
      <c r="G308" s="250"/>
      <c r="H308" s="23"/>
      <c r="I308" s="31">
        <f t="shared" ref="I308:I310" si="11">SUM(I309)</f>
        <v>7000</v>
      </c>
    </row>
    <row r="309" spans="1:9" s="83" customFormat="1" ht="33">
      <c r="A309" s="66" t="s">
        <v>201</v>
      </c>
      <c r="B309" s="91" t="s">
        <v>32</v>
      </c>
      <c r="C309" s="80" t="s">
        <v>1</v>
      </c>
      <c r="D309" s="76" t="s">
        <v>2</v>
      </c>
      <c r="E309" s="77" t="s">
        <v>142</v>
      </c>
      <c r="F309" s="154" t="s">
        <v>143</v>
      </c>
      <c r="G309" s="78" t="s">
        <v>144</v>
      </c>
      <c r="H309" s="108"/>
      <c r="I309" s="79">
        <f t="shared" si="11"/>
        <v>7000</v>
      </c>
    </row>
    <row r="310" spans="1:9" s="83" customFormat="1" ht="17.25">
      <c r="A310" s="66" t="s">
        <v>202</v>
      </c>
      <c r="B310" s="91" t="s">
        <v>32</v>
      </c>
      <c r="C310" s="80" t="s">
        <v>1</v>
      </c>
      <c r="D310" s="76" t="s">
        <v>2</v>
      </c>
      <c r="E310" s="77" t="s">
        <v>20</v>
      </c>
      <c r="F310" s="154" t="s">
        <v>143</v>
      </c>
      <c r="G310" s="78" t="s">
        <v>144</v>
      </c>
      <c r="H310" s="108"/>
      <c r="I310" s="79">
        <f t="shared" si="11"/>
        <v>7000</v>
      </c>
    </row>
    <row r="311" spans="1:9" s="83" customFormat="1" ht="17.25">
      <c r="A311" s="67" t="s">
        <v>203</v>
      </c>
      <c r="B311" s="91" t="s">
        <v>32</v>
      </c>
      <c r="C311" s="80" t="s">
        <v>1</v>
      </c>
      <c r="D311" s="88" t="s">
        <v>2</v>
      </c>
      <c r="E311" s="89" t="s">
        <v>20</v>
      </c>
      <c r="F311" s="156" t="s">
        <v>1</v>
      </c>
      <c r="G311" s="90" t="s">
        <v>144</v>
      </c>
      <c r="H311" s="108"/>
      <c r="I311" s="79">
        <f>SUM(I312)</f>
        <v>7000</v>
      </c>
    </row>
    <row r="312" spans="1:9" s="61" customFormat="1" ht="31.5">
      <c r="A312" s="58" t="s">
        <v>251</v>
      </c>
      <c r="B312" s="59" t="s">
        <v>32</v>
      </c>
      <c r="C312" s="63" t="s">
        <v>1</v>
      </c>
      <c r="D312" s="97" t="s">
        <v>2</v>
      </c>
      <c r="E312" s="98" t="s">
        <v>20</v>
      </c>
      <c r="F312" s="158" t="s">
        <v>1</v>
      </c>
      <c r="G312" s="99" t="s">
        <v>21</v>
      </c>
      <c r="H312" s="64" t="s">
        <v>65</v>
      </c>
      <c r="I312" s="60">
        <v>7000</v>
      </c>
    </row>
    <row r="313" spans="1:9" s="57" customFormat="1" ht="17.25">
      <c r="A313" s="39" t="s">
        <v>96</v>
      </c>
      <c r="B313" s="34" t="s">
        <v>32</v>
      </c>
      <c r="C313" s="22" t="s">
        <v>2</v>
      </c>
      <c r="D313" s="260"/>
      <c r="E313" s="261"/>
      <c r="F313" s="261"/>
      <c r="G313" s="262"/>
      <c r="H313" s="23"/>
      <c r="I313" s="31">
        <f>SUM(I314+I322+I328+I332)</f>
        <v>19240.599999999999</v>
      </c>
    </row>
    <row r="314" spans="1:9" s="83" customFormat="1" ht="33">
      <c r="A314" s="66" t="s">
        <v>201</v>
      </c>
      <c r="B314" s="91" t="s">
        <v>32</v>
      </c>
      <c r="C314" s="81" t="s">
        <v>2</v>
      </c>
      <c r="D314" s="109" t="s">
        <v>2</v>
      </c>
      <c r="E314" s="110" t="s">
        <v>142</v>
      </c>
      <c r="F314" s="168" t="s">
        <v>143</v>
      </c>
      <c r="G314" s="111" t="s">
        <v>144</v>
      </c>
      <c r="H314" s="78"/>
      <c r="I314" s="79">
        <f>SUM(I315)</f>
        <v>4123</v>
      </c>
    </row>
    <row r="315" spans="1:9" s="83" customFormat="1" ht="17.25">
      <c r="A315" s="66" t="s">
        <v>202</v>
      </c>
      <c r="B315" s="91" t="s">
        <v>32</v>
      </c>
      <c r="C315" s="81" t="s">
        <v>2</v>
      </c>
      <c r="D315" s="109" t="s">
        <v>2</v>
      </c>
      <c r="E315" s="110" t="s">
        <v>20</v>
      </c>
      <c r="F315" s="168" t="s">
        <v>143</v>
      </c>
      <c r="G315" s="111" t="s">
        <v>144</v>
      </c>
      <c r="H315" s="78"/>
      <c r="I315" s="79">
        <f>SUM(I316+I318+I320)</f>
        <v>4123</v>
      </c>
    </row>
    <row r="316" spans="1:9" s="83" customFormat="1" ht="17.25">
      <c r="A316" s="67" t="s">
        <v>204</v>
      </c>
      <c r="B316" s="91" t="s">
        <v>32</v>
      </c>
      <c r="C316" s="81" t="s">
        <v>2</v>
      </c>
      <c r="D316" s="109" t="s">
        <v>2</v>
      </c>
      <c r="E316" s="110" t="s">
        <v>20</v>
      </c>
      <c r="F316" s="168" t="s">
        <v>5</v>
      </c>
      <c r="G316" s="111" t="s">
        <v>144</v>
      </c>
      <c r="H316" s="78"/>
      <c r="I316" s="79">
        <f>SUM(I317)</f>
        <v>500</v>
      </c>
    </row>
    <row r="317" spans="1:9" s="61" customFormat="1" ht="31.5">
      <c r="A317" s="58" t="s">
        <v>252</v>
      </c>
      <c r="B317" s="59" t="s">
        <v>32</v>
      </c>
      <c r="C317" s="63" t="s">
        <v>2</v>
      </c>
      <c r="D317" s="97" t="s">
        <v>2</v>
      </c>
      <c r="E317" s="98" t="s">
        <v>20</v>
      </c>
      <c r="F317" s="158" t="s">
        <v>5</v>
      </c>
      <c r="G317" s="99" t="s">
        <v>22</v>
      </c>
      <c r="H317" s="64" t="s">
        <v>65</v>
      </c>
      <c r="I317" s="60">
        <v>500</v>
      </c>
    </row>
    <row r="318" spans="1:9" s="95" customFormat="1" ht="17.25">
      <c r="A318" s="67" t="s">
        <v>205</v>
      </c>
      <c r="B318" s="91" t="s">
        <v>32</v>
      </c>
      <c r="C318" s="81" t="s">
        <v>2</v>
      </c>
      <c r="D318" s="109" t="s">
        <v>2</v>
      </c>
      <c r="E318" s="103" t="s">
        <v>20</v>
      </c>
      <c r="F318" s="159" t="s">
        <v>2</v>
      </c>
      <c r="G318" s="104" t="s">
        <v>144</v>
      </c>
      <c r="H318" s="93"/>
      <c r="I318" s="94">
        <f>SUM(I319)</f>
        <v>1750</v>
      </c>
    </row>
    <row r="319" spans="1:9" s="61" customFormat="1" ht="47.25">
      <c r="A319" s="58" t="s">
        <v>253</v>
      </c>
      <c r="B319" s="59" t="s">
        <v>32</v>
      </c>
      <c r="C319" s="63" t="s">
        <v>2</v>
      </c>
      <c r="D319" s="97" t="s">
        <v>2</v>
      </c>
      <c r="E319" s="98" t="s">
        <v>20</v>
      </c>
      <c r="F319" s="158" t="s">
        <v>2</v>
      </c>
      <c r="G319" s="99" t="s">
        <v>23</v>
      </c>
      <c r="H319" s="64" t="s">
        <v>65</v>
      </c>
      <c r="I319" s="60">
        <v>1750</v>
      </c>
    </row>
    <row r="320" spans="1:9" s="95" customFormat="1" ht="34.5">
      <c r="A320" s="67" t="s">
        <v>206</v>
      </c>
      <c r="B320" s="91" t="s">
        <v>32</v>
      </c>
      <c r="C320" s="81" t="s">
        <v>2</v>
      </c>
      <c r="D320" s="109" t="s">
        <v>2</v>
      </c>
      <c r="E320" s="103" t="s">
        <v>20</v>
      </c>
      <c r="F320" s="159" t="s">
        <v>7</v>
      </c>
      <c r="G320" s="104" t="s">
        <v>144</v>
      </c>
      <c r="H320" s="93"/>
      <c r="I320" s="94">
        <f>SUM(I321)</f>
        <v>1873</v>
      </c>
    </row>
    <row r="321" spans="1:9" s="61" customFormat="1" ht="47.25">
      <c r="A321" s="58" t="s">
        <v>254</v>
      </c>
      <c r="B321" s="59" t="s">
        <v>32</v>
      </c>
      <c r="C321" s="63" t="s">
        <v>2</v>
      </c>
      <c r="D321" s="97" t="s">
        <v>2</v>
      </c>
      <c r="E321" s="98" t="s">
        <v>20</v>
      </c>
      <c r="F321" s="158" t="s">
        <v>7</v>
      </c>
      <c r="G321" s="99" t="s">
        <v>24</v>
      </c>
      <c r="H321" s="64" t="s">
        <v>65</v>
      </c>
      <c r="I321" s="60">
        <v>1873</v>
      </c>
    </row>
    <row r="322" spans="1:9" s="95" customFormat="1" ht="49.5">
      <c r="A322" s="66" t="s">
        <v>163</v>
      </c>
      <c r="B322" s="74" t="s">
        <v>32</v>
      </c>
      <c r="C322" s="75" t="s">
        <v>2</v>
      </c>
      <c r="D322" s="102" t="s">
        <v>17</v>
      </c>
      <c r="E322" s="103" t="s">
        <v>142</v>
      </c>
      <c r="F322" s="159" t="s">
        <v>143</v>
      </c>
      <c r="G322" s="104" t="s">
        <v>144</v>
      </c>
      <c r="H322" s="93"/>
      <c r="I322" s="94">
        <f t="shared" ref="I322:I323" si="12">SUM(I323)</f>
        <v>9949</v>
      </c>
    </row>
    <row r="323" spans="1:9" s="95" customFormat="1" ht="16.5">
      <c r="A323" s="66" t="s">
        <v>170</v>
      </c>
      <c r="B323" s="74" t="s">
        <v>32</v>
      </c>
      <c r="C323" s="75" t="s">
        <v>2</v>
      </c>
      <c r="D323" s="102" t="s">
        <v>17</v>
      </c>
      <c r="E323" s="103" t="s">
        <v>31</v>
      </c>
      <c r="F323" s="159" t="s">
        <v>143</v>
      </c>
      <c r="G323" s="104" t="s">
        <v>144</v>
      </c>
      <c r="H323" s="93"/>
      <c r="I323" s="94">
        <f t="shared" si="12"/>
        <v>9949</v>
      </c>
    </row>
    <row r="324" spans="1:9" s="95" customFormat="1" ht="34.5">
      <c r="A324" s="67" t="s">
        <v>207</v>
      </c>
      <c r="B324" s="74" t="s">
        <v>32</v>
      </c>
      <c r="C324" s="75" t="s">
        <v>2</v>
      </c>
      <c r="D324" s="102" t="s">
        <v>17</v>
      </c>
      <c r="E324" s="103" t="s">
        <v>31</v>
      </c>
      <c r="F324" s="159" t="s">
        <v>1</v>
      </c>
      <c r="G324" s="104" t="s">
        <v>144</v>
      </c>
      <c r="H324" s="93"/>
      <c r="I324" s="94">
        <f>SUM(I325:I327)</f>
        <v>9949</v>
      </c>
    </row>
    <row r="325" spans="1:9" s="61" customFormat="1" ht="63">
      <c r="A325" s="58" t="s">
        <v>389</v>
      </c>
      <c r="B325" s="59" t="s">
        <v>32</v>
      </c>
      <c r="C325" s="63" t="s">
        <v>2</v>
      </c>
      <c r="D325" s="63" t="s">
        <v>17</v>
      </c>
      <c r="E325" s="65" t="s">
        <v>31</v>
      </c>
      <c r="F325" s="153" t="s">
        <v>1</v>
      </c>
      <c r="G325" s="64" t="s">
        <v>341</v>
      </c>
      <c r="H325" s="64" t="s">
        <v>65</v>
      </c>
      <c r="I325" s="60">
        <v>5548.5</v>
      </c>
    </row>
    <row r="326" spans="1:9" s="61" customFormat="1" ht="63">
      <c r="A326" s="58" t="s">
        <v>390</v>
      </c>
      <c r="B326" s="59" t="s">
        <v>32</v>
      </c>
      <c r="C326" s="63" t="s">
        <v>2</v>
      </c>
      <c r="D326" s="63" t="s">
        <v>17</v>
      </c>
      <c r="E326" s="65" t="s">
        <v>31</v>
      </c>
      <c r="F326" s="153" t="s">
        <v>1</v>
      </c>
      <c r="G326" s="64" t="s">
        <v>341</v>
      </c>
      <c r="H326" s="64" t="s">
        <v>65</v>
      </c>
      <c r="I326" s="60">
        <v>3700.5</v>
      </c>
    </row>
    <row r="327" spans="1:9" s="61" customFormat="1" ht="47.25">
      <c r="A327" s="58" t="s">
        <v>391</v>
      </c>
      <c r="B327" s="59" t="s">
        <v>32</v>
      </c>
      <c r="C327" s="63" t="s">
        <v>2</v>
      </c>
      <c r="D327" s="63" t="s">
        <v>17</v>
      </c>
      <c r="E327" s="65" t="s">
        <v>31</v>
      </c>
      <c r="F327" s="153" t="s">
        <v>1</v>
      </c>
      <c r="G327" s="64" t="s">
        <v>341</v>
      </c>
      <c r="H327" s="64" t="s">
        <v>65</v>
      </c>
      <c r="I327" s="60">
        <v>700</v>
      </c>
    </row>
    <row r="328" spans="1:9" s="95" customFormat="1" ht="33">
      <c r="A328" s="66" t="s">
        <v>165</v>
      </c>
      <c r="B328" s="74" t="s">
        <v>32</v>
      </c>
      <c r="C328" s="75" t="s">
        <v>2</v>
      </c>
      <c r="D328" s="102" t="s">
        <v>32</v>
      </c>
      <c r="E328" s="103" t="s">
        <v>142</v>
      </c>
      <c r="F328" s="159" t="s">
        <v>143</v>
      </c>
      <c r="G328" s="104" t="s">
        <v>144</v>
      </c>
      <c r="H328" s="93"/>
      <c r="I328" s="94">
        <f>SUM(I329)</f>
        <v>627</v>
      </c>
    </row>
    <row r="329" spans="1:9" s="95" customFormat="1" ht="33">
      <c r="A329" s="66" t="s">
        <v>166</v>
      </c>
      <c r="B329" s="74" t="s">
        <v>32</v>
      </c>
      <c r="C329" s="75" t="s">
        <v>2</v>
      </c>
      <c r="D329" s="102" t="s">
        <v>32</v>
      </c>
      <c r="E329" s="103" t="s">
        <v>31</v>
      </c>
      <c r="F329" s="159" t="s">
        <v>143</v>
      </c>
      <c r="G329" s="104" t="s">
        <v>144</v>
      </c>
      <c r="H329" s="93"/>
      <c r="I329" s="94">
        <f t="shared" ref="I329" si="13">SUM(I330)</f>
        <v>627</v>
      </c>
    </row>
    <row r="330" spans="1:9" s="95" customFormat="1" ht="17.25">
      <c r="A330" s="67" t="s">
        <v>368</v>
      </c>
      <c r="B330" s="74" t="s">
        <v>32</v>
      </c>
      <c r="C330" s="75" t="s">
        <v>2</v>
      </c>
      <c r="D330" s="102" t="s">
        <v>32</v>
      </c>
      <c r="E330" s="103" t="s">
        <v>31</v>
      </c>
      <c r="F330" s="159" t="s">
        <v>1</v>
      </c>
      <c r="G330" s="104" t="s">
        <v>144</v>
      </c>
      <c r="H330" s="93"/>
      <c r="I330" s="94">
        <f>SUM(I331)</f>
        <v>627</v>
      </c>
    </row>
    <row r="331" spans="1:9" s="61" customFormat="1" ht="31.5">
      <c r="A331" s="130" t="s">
        <v>366</v>
      </c>
      <c r="B331" s="59" t="s">
        <v>32</v>
      </c>
      <c r="C331" s="63" t="s">
        <v>2</v>
      </c>
      <c r="D331" s="63" t="s">
        <v>32</v>
      </c>
      <c r="E331" s="65" t="s">
        <v>31</v>
      </c>
      <c r="F331" s="153" t="s">
        <v>1</v>
      </c>
      <c r="G331" s="64" t="s">
        <v>33</v>
      </c>
      <c r="H331" s="64" t="s">
        <v>65</v>
      </c>
      <c r="I331" s="60">
        <v>627</v>
      </c>
    </row>
    <row r="332" spans="1:9" s="95" customFormat="1" ht="49.5">
      <c r="A332" s="66" t="s">
        <v>208</v>
      </c>
      <c r="B332" s="74" t="s">
        <v>32</v>
      </c>
      <c r="C332" s="75" t="s">
        <v>2</v>
      </c>
      <c r="D332" s="75" t="s">
        <v>52</v>
      </c>
      <c r="E332" s="92" t="s">
        <v>142</v>
      </c>
      <c r="F332" s="157" t="s">
        <v>143</v>
      </c>
      <c r="G332" s="93" t="s">
        <v>144</v>
      </c>
      <c r="H332" s="93"/>
      <c r="I332" s="94">
        <f t="shared" ref="I332:I333" si="14">SUM(I333)</f>
        <v>4541.6000000000004</v>
      </c>
    </row>
    <row r="333" spans="1:9" s="95" customFormat="1" ht="33">
      <c r="A333" s="66" t="s">
        <v>209</v>
      </c>
      <c r="B333" s="74" t="s">
        <v>32</v>
      </c>
      <c r="C333" s="75" t="s">
        <v>2</v>
      </c>
      <c r="D333" s="75" t="s">
        <v>52</v>
      </c>
      <c r="E333" s="92" t="s">
        <v>20</v>
      </c>
      <c r="F333" s="157" t="s">
        <v>143</v>
      </c>
      <c r="G333" s="93" t="s">
        <v>144</v>
      </c>
      <c r="H333" s="93"/>
      <c r="I333" s="94">
        <f t="shared" si="14"/>
        <v>4541.6000000000004</v>
      </c>
    </row>
    <row r="334" spans="1:9" s="95" customFormat="1" ht="34.5">
      <c r="A334" s="67" t="s">
        <v>210</v>
      </c>
      <c r="B334" s="74" t="s">
        <v>32</v>
      </c>
      <c r="C334" s="75" t="s">
        <v>2</v>
      </c>
      <c r="D334" s="75" t="s">
        <v>52</v>
      </c>
      <c r="E334" s="92" t="s">
        <v>20</v>
      </c>
      <c r="F334" s="157" t="s">
        <v>1</v>
      </c>
      <c r="G334" s="93" t="s">
        <v>144</v>
      </c>
      <c r="H334" s="93"/>
      <c r="I334" s="94">
        <f>SUM(I335:I337)</f>
        <v>4541.6000000000004</v>
      </c>
    </row>
    <row r="335" spans="1:9" s="61" customFormat="1" ht="31.5">
      <c r="A335" s="58" t="s">
        <v>392</v>
      </c>
      <c r="B335" s="59" t="s">
        <v>32</v>
      </c>
      <c r="C335" s="63" t="s">
        <v>2</v>
      </c>
      <c r="D335" s="63" t="s">
        <v>52</v>
      </c>
      <c r="E335" s="65" t="s">
        <v>20</v>
      </c>
      <c r="F335" s="153" t="s">
        <v>1</v>
      </c>
      <c r="G335" s="64" t="s">
        <v>335</v>
      </c>
      <c r="H335" s="64" t="s">
        <v>65</v>
      </c>
      <c r="I335" s="60">
        <v>1242.9000000000001</v>
      </c>
    </row>
    <row r="336" spans="1:9" s="61" customFormat="1" ht="31.5">
      <c r="A336" s="58" t="s">
        <v>393</v>
      </c>
      <c r="B336" s="59" t="s">
        <v>32</v>
      </c>
      <c r="C336" s="63" t="s">
        <v>2</v>
      </c>
      <c r="D336" s="63" t="s">
        <v>52</v>
      </c>
      <c r="E336" s="65" t="s">
        <v>20</v>
      </c>
      <c r="F336" s="153" t="s">
        <v>1</v>
      </c>
      <c r="G336" s="64" t="s">
        <v>335</v>
      </c>
      <c r="H336" s="64" t="s">
        <v>65</v>
      </c>
      <c r="I336" s="60">
        <v>2028.7</v>
      </c>
    </row>
    <row r="337" spans="1:9" s="61" customFormat="1" ht="31.5">
      <c r="A337" s="58" t="s">
        <v>394</v>
      </c>
      <c r="B337" s="59" t="s">
        <v>32</v>
      </c>
      <c r="C337" s="63" t="s">
        <v>2</v>
      </c>
      <c r="D337" s="63" t="s">
        <v>52</v>
      </c>
      <c r="E337" s="65" t="s">
        <v>20</v>
      </c>
      <c r="F337" s="153" t="s">
        <v>1</v>
      </c>
      <c r="G337" s="64" t="s">
        <v>335</v>
      </c>
      <c r="H337" s="64" t="s">
        <v>67</v>
      </c>
      <c r="I337" s="60">
        <v>1270</v>
      </c>
    </row>
    <row r="338" spans="1:9" s="57" customFormat="1" ht="17.25">
      <c r="A338" s="35" t="s">
        <v>97</v>
      </c>
      <c r="B338" s="34" t="s">
        <v>32</v>
      </c>
      <c r="C338" s="22" t="s">
        <v>7</v>
      </c>
      <c r="D338" s="263"/>
      <c r="E338" s="264"/>
      <c r="F338" s="264"/>
      <c r="G338" s="265"/>
      <c r="H338" s="23"/>
      <c r="I338" s="31">
        <f>SUM(I339)</f>
        <v>40646.699999999997</v>
      </c>
    </row>
    <row r="339" spans="1:9" s="83" customFormat="1" ht="17.25">
      <c r="A339" s="66" t="s">
        <v>172</v>
      </c>
      <c r="B339" s="91" t="s">
        <v>32</v>
      </c>
      <c r="C339" s="81" t="s">
        <v>7</v>
      </c>
      <c r="D339" s="88" t="s">
        <v>5</v>
      </c>
      <c r="E339" s="89" t="s">
        <v>142</v>
      </c>
      <c r="F339" s="156" t="s">
        <v>143</v>
      </c>
      <c r="G339" s="90" t="s">
        <v>144</v>
      </c>
      <c r="H339" s="78"/>
      <c r="I339" s="79">
        <f>SUM(I340)</f>
        <v>40646.699999999997</v>
      </c>
    </row>
    <row r="340" spans="1:9" s="83" customFormat="1" ht="33">
      <c r="A340" s="66" t="s">
        <v>211</v>
      </c>
      <c r="B340" s="91" t="s">
        <v>32</v>
      </c>
      <c r="C340" s="81" t="s">
        <v>7</v>
      </c>
      <c r="D340" s="88" t="s">
        <v>5</v>
      </c>
      <c r="E340" s="89" t="s">
        <v>9</v>
      </c>
      <c r="F340" s="156" t="s">
        <v>143</v>
      </c>
      <c r="G340" s="90" t="s">
        <v>144</v>
      </c>
      <c r="H340" s="78"/>
      <c r="I340" s="79">
        <f>SUM(I341+I343+I345+I347+I349+I353+I355+I357+I351)</f>
        <v>40646.699999999997</v>
      </c>
    </row>
    <row r="341" spans="1:9" s="83" customFormat="1" ht="34.5">
      <c r="A341" s="67" t="s">
        <v>212</v>
      </c>
      <c r="B341" s="91" t="s">
        <v>32</v>
      </c>
      <c r="C341" s="81" t="s">
        <v>7</v>
      </c>
      <c r="D341" s="88" t="s">
        <v>5</v>
      </c>
      <c r="E341" s="89" t="s">
        <v>9</v>
      </c>
      <c r="F341" s="156" t="s">
        <v>1</v>
      </c>
      <c r="G341" s="90" t="s">
        <v>144</v>
      </c>
      <c r="H341" s="78"/>
      <c r="I341" s="79">
        <f>SUM(I342)</f>
        <v>1141</v>
      </c>
    </row>
    <row r="342" spans="1:9" s="61" customFormat="1" ht="47.25">
      <c r="A342" s="58" t="s">
        <v>134</v>
      </c>
      <c r="B342" s="59" t="s">
        <v>32</v>
      </c>
      <c r="C342" s="63" t="s">
        <v>7</v>
      </c>
      <c r="D342" s="97" t="s">
        <v>5</v>
      </c>
      <c r="E342" s="98" t="s">
        <v>9</v>
      </c>
      <c r="F342" s="158" t="s">
        <v>1</v>
      </c>
      <c r="G342" s="99" t="s">
        <v>10</v>
      </c>
      <c r="H342" s="64" t="s">
        <v>65</v>
      </c>
      <c r="I342" s="60">
        <v>1141</v>
      </c>
    </row>
    <row r="343" spans="1:9" s="95" customFormat="1" ht="34.5">
      <c r="A343" s="67" t="s">
        <v>213</v>
      </c>
      <c r="B343" s="74" t="s">
        <v>32</v>
      </c>
      <c r="C343" s="75" t="s">
        <v>7</v>
      </c>
      <c r="D343" s="102" t="s">
        <v>5</v>
      </c>
      <c r="E343" s="103" t="s">
        <v>9</v>
      </c>
      <c r="F343" s="159" t="s">
        <v>7</v>
      </c>
      <c r="G343" s="104" t="s">
        <v>144</v>
      </c>
      <c r="H343" s="93"/>
      <c r="I343" s="94">
        <f>SUM(I344)</f>
        <v>6961</v>
      </c>
    </row>
    <row r="344" spans="1:9" s="61" customFormat="1" ht="31.5">
      <c r="A344" s="58" t="s">
        <v>255</v>
      </c>
      <c r="B344" s="59" t="s">
        <v>32</v>
      </c>
      <c r="C344" s="63" t="s">
        <v>7</v>
      </c>
      <c r="D344" s="97" t="s">
        <v>5</v>
      </c>
      <c r="E344" s="98" t="s">
        <v>9</v>
      </c>
      <c r="F344" s="158" t="s">
        <v>7</v>
      </c>
      <c r="G344" s="99" t="s">
        <v>11</v>
      </c>
      <c r="H344" s="64" t="s">
        <v>65</v>
      </c>
      <c r="I344" s="60">
        <v>6961</v>
      </c>
    </row>
    <row r="345" spans="1:9" s="95" customFormat="1" ht="17.25" hidden="1">
      <c r="A345" s="67"/>
      <c r="B345" s="74"/>
      <c r="C345" s="75"/>
      <c r="D345" s="102"/>
      <c r="E345" s="103"/>
      <c r="F345" s="159"/>
      <c r="G345" s="104"/>
      <c r="H345" s="93"/>
      <c r="I345" s="94"/>
    </row>
    <row r="346" spans="1:9" s="61" customFormat="1" ht="15.75" hidden="1">
      <c r="A346" s="58"/>
      <c r="B346" s="59"/>
      <c r="C346" s="63"/>
      <c r="D346" s="97"/>
      <c r="E346" s="98"/>
      <c r="F346" s="158"/>
      <c r="G346" s="99"/>
      <c r="H346" s="64"/>
      <c r="I346" s="60"/>
    </row>
    <row r="347" spans="1:9" s="95" customFormat="1" ht="17.25" hidden="1">
      <c r="A347" s="67"/>
      <c r="B347" s="74"/>
      <c r="C347" s="75"/>
      <c r="D347" s="102"/>
      <c r="E347" s="103"/>
      <c r="F347" s="159"/>
      <c r="G347" s="104"/>
      <c r="H347" s="93"/>
      <c r="I347" s="94"/>
    </row>
    <row r="348" spans="1:9" s="61" customFormat="1" ht="15.75" hidden="1">
      <c r="A348" s="58"/>
      <c r="B348" s="59"/>
      <c r="C348" s="63"/>
      <c r="D348" s="97"/>
      <c r="E348" s="98"/>
      <c r="F348" s="158"/>
      <c r="G348" s="99"/>
      <c r="H348" s="64"/>
      <c r="I348" s="60"/>
    </row>
    <row r="349" spans="1:9" s="95" customFormat="1" ht="34.5">
      <c r="A349" s="67" t="s">
        <v>214</v>
      </c>
      <c r="B349" s="74" t="s">
        <v>32</v>
      </c>
      <c r="C349" s="75" t="s">
        <v>7</v>
      </c>
      <c r="D349" s="102" t="s">
        <v>5</v>
      </c>
      <c r="E349" s="103" t="s">
        <v>9</v>
      </c>
      <c r="F349" s="159" t="s">
        <v>12</v>
      </c>
      <c r="G349" s="104" t="s">
        <v>144</v>
      </c>
      <c r="H349" s="93"/>
      <c r="I349" s="94">
        <f>SUM(I350)</f>
        <v>7410</v>
      </c>
    </row>
    <row r="350" spans="1:9" s="61" customFormat="1" ht="31.5">
      <c r="A350" s="58" t="s">
        <v>257</v>
      </c>
      <c r="B350" s="59" t="s">
        <v>32</v>
      </c>
      <c r="C350" s="63" t="s">
        <v>7</v>
      </c>
      <c r="D350" s="97" t="s">
        <v>5</v>
      </c>
      <c r="E350" s="98" t="s">
        <v>9</v>
      </c>
      <c r="F350" s="158" t="s">
        <v>12</v>
      </c>
      <c r="G350" s="99" t="s">
        <v>13</v>
      </c>
      <c r="H350" s="64" t="s">
        <v>65</v>
      </c>
      <c r="I350" s="60">
        <v>7410</v>
      </c>
    </row>
    <row r="351" spans="1:9" s="61" customFormat="1" ht="34.5">
      <c r="A351" s="67" t="s">
        <v>215</v>
      </c>
      <c r="B351" s="74" t="s">
        <v>32</v>
      </c>
      <c r="C351" s="75" t="s">
        <v>7</v>
      </c>
      <c r="D351" s="102" t="s">
        <v>5</v>
      </c>
      <c r="E351" s="103" t="s">
        <v>9</v>
      </c>
      <c r="F351" s="159" t="s">
        <v>3</v>
      </c>
      <c r="G351" s="104" t="s">
        <v>144</v>
      </c>
      <c r="H351" s="93"/>
      <c r="I351" s="94">
        <f>SUM(I352)</f>
        <v>20884</v>
      </c>
    </row>
    <row r="352" spans="1:9" s="61" customFormat="1" ht="31.5">
      <c r="A352" s="58" t="s">
        <v>256</v>
      </c>
      <c r="B352" s="59" t="s">
        <v>32</v>
      </c>
      <c r="C352" s="63" t="s">
        <v>7</v>
      </c>
      <c r="D352" s="97" t="s">
        <v>5</v>
      </c>
      <c r="E352" s="98" t="s">
        <v>9</v>
      </c>
      <c r="F352" s="158" t="s">
        <v>3</v>
      </c>
      <c r="G352" s="99" t="s">
        <v>14</v>
      </c>
      <c r="H352" s="64" t="s">
        <v>65</v>
      </c>
      <c r="I352" s="60">
        <v>20884</v>
      </c>
    </row>
    <row r="353" spans="1:9" s="95" customFormat="1" ht="34.5">
      <c r="A353" s="67" t="s">
        <v>216</v>
      </c>
      <c r="B353" s="74" t="s">
        <v>32</v>
      </c>
      <c r="C353" s="75" t="s">
        <v>7</v>
      </c>
      <c r="D353" s="102" t="s">
        <v>5</v>
      </c>
      <c r="E353" s="103" t="s">
        <v>9</v>
      </c>
      <c r="F353" s="159" t="s">
        <v>15</v>
      </c>
      <c r="G353" s="104" t="s">
        <v>144</v>
      </c>
      <c r="H353" s="93"/>
      <c r="I353" s="94">
        <f>SUM(I354)</f>
        <v>8.9</v>
      </c>
    </row>
    <row r="354" spans="1:9" s="61" customFormat="1" ht="31.5">
      <c r="A354" s="58" t="s">
        <v>258</v>
      </c>
      <c r="B354" s="59" t="s">
        <v>32</v>
      </c>
      <c r="C354" s="63" t="s">
        <v>7</v>
      </c>
      <c r="D354" s="97" t="s">
        <v>5</v>
      </c>
      <c r="E354" s="98" t="s">
        <v>9</v>
      </c>
      <c r="F354" s="158" t="s">
        <v>15</v>
      </c>
      <c r="G354" s="99" t="s">
        <v>16</v>
      </c>
      <c r="H354" s="64" t="s">
        <v>65</v>
      </c>
      <c r="I354" s="60">
        <v>8.9</v>
      </c>
    </row>
    <row r="355" spans="1:9" s="95" customFormat="1" ht="34.5">
      <c r="A355" s="112" t="s">
        <v>217</v>
      </c>
      <c r="B355" s="74" t="s">
        <v>32</v>
      </c>
      <c r="C355" s="75" t="s">
        <v>7</v>
      </c>
      <c r="D355" s="102" t="s">
        <v>5</v>
      </c>
      <c r="E355" s="103" t="s">
        <v>9</v>
      </c>
      <c r="F355" s="159" t="s">
        <v>17</v>
      </c>
      <c r="G355" s="104" t="s">
        <v>144</v>
      </c>
      <c r="H355" s="93"/>
      <c r="I355" s="94">
        <f>SUM(I356)</f>
        <v>110.8</v>
      </c>
    </row>
    <row r="356" spans="1:9" s="61" customFormat="1" ht="63">
      <c r="A356" s="58" t="s">
        <v>259</v>
      </c>
      <c r="B356" s="59" t="s">
        <v>32</v>
      </c>
      <c r="C356" s="63" t="s">
        <v>7</v>
      </c>
      <c r="D356" s="97" t="s">
        <v>5</v>
      </c>
      <c r="E356" s="98" t="s">
        <v>9</v>
      </c>
      <c r="F356" s="158" t="s">
        <v>17</v>
      </c>
      <c r="G356" s="99" t="s">
        <v>18</v>
      </c>
      <c r="H356" s="64" t="s">
        <v>65</v>
      </c>
      <c r="I356" s="60">
        <v>110.8</v>
      </c>
    </row>
    <row r="357" spans="1:9" s="95" customFormat="1" ht="69">
      <c r="A357" s="112" t="s">
        <v>293</v>
      </c>
      <c r="B357" s="74" t="s">
        <v>32</v>
      </c>
      <c r="C357" s="75" t="s">
        <v>7</v>
      </c>
      <c r="D357" s="102" t="s">
        <v>5</v>
      </c>
      <c r="E357" s="103" t="s">
        <v>9</v>
      </c>
      <c r="F357" s="159" t="s">
        <v>19</v>
      </c>
      <c r="G357" s="104" t="s">
        <v>144</v>
      </c>
      <c r="H357" s="93"/>
      <c r="I357" s="94">
        <f>SUM(I358)</f>
        <v>4131</v>
      </c>
    </row>
    <row r="358" spans="1:9" s="61" customFormat="1" ht="63">
      <c r="A358" s="130" t="s">
        <v>294</v>
      </c>
      <c r="B358" s="59" t="s">
        <v>32</v>
      </c>
      <c r="C358" s="63" t="s">
        <v>7</v>
      </c>
      <c r="D358" s="97" t="s">
        <v>5</v>
      </c>
      <c r="E358" s="98" t="s">
        <v>9</v>
      </c>
      <c r="F358" s="158" t="s">
        <v>19</v>
      </c>
      <c r="G358" s="99" t="s">
        <v>295</v>
      </c>
      <c r="H358" s="64" t="s">
        <v>65</v>
      </c>
      <c r="I358" s="60">
        <v>4131</v>
      </c>
    </row>
    <row r="359" spans="1:9" s="43" customFormat="1" ht="17.25">
      <c r="A359" s="21" t="s">
        <v>98</v>
      </c>
      <c r="B359" s="40">
        <v>10</v>
      </c>
      <c r="C359" s="22" t="s">
        <v>3</v>
      </c>
      <c r="D359" s="234"/>
      <c r="E359" s="235"/>
      <c r="F359" s="235"/>
      <c r="G359" s="236"/>
      <c r="H359" s="30"/>
      <c r="I359" s="31">
        <f>SUM(I360+I364)</f>
        <v>1194</v>
      </c>
    </row>
    <row r="360" spans="1:9" s="83" customFormat="1" ht="33">
      <c r="A360" s="66" t="s">
        <v>201</v>
      </c>
      <c r="B360" s="113">
        <v>10</v>
      </c>
      <c r="C360" s="81" t="s">
        <v>3</v>
      </c>
      <c r="D360" s="105" t="s">
        <v>2</v>
      </c>
      <c r="E360" s="106" t="s">
        <v>142</v>
      </c>
      <c r="F360" s="160" t="s">
        <v>143</v>
      </c>
      <c r="G360" s="107" t="s">
        <v>144</v>
      </c>
      <c r="H360" s="78"/>
      <c r="I360" s="79">
        <f t="shared" ref="I360:I361" si="15">SUM(I361)</f>
        <v>184</v>
      </c>
    </row>
    <row r="361" spans="1:9" s="83" customFormat="1" ht="17.25">
      <c r="A361" s="66" t="s">
        <v>202</v>
      </c>
      <c r="B361" s="113">
        <v>10</v>
      </c>
      <c r="C361" s="81" t="s">
        <v>3</v>
      </c>
      <c r="D361" s="105" t="s">
        <v>2</v>
      </c>
      <c r="E361" s="106" t="s">
        <v>20</v>
      </c>
      <c r="F361" s="160" t="s">
        <v>143</v>
      </c>
      <c r="G361" s="107" t="s">
        <v>144</v>
      </c>
      <c r="H361" s="78"/>
      <c r="I361" s="79">
        <f t="shared" si="15"/>
        <v>184</v>
      </c>
    </row>
    <row r="362" spans="1:9" s="83" customFormat="1" ht="17.25">
      <c r="A362" s="67" t="s">
        <v>218</v>
      </c>
      <c r="B362" s="113">
        <v>10</v>
      </c>
      <c r="C362" s="81" t="s">
        <v>3</v>
      </c>
      <c r="D362" s="105" t="s">
        <v>2</v>
      </c>
      <c r="E362" s="106" t="s">
        <v>20</v>
      </c>
      <c r="F362" s="160" t="s">
        <v>12</v>
      </c>
      <c r="G362" s="107" t="s">
        <v>144</v>
      </c>
      <c r="H362" s="78"/>
      <c r="I362" s="79">
        <f>SUM(I363)</f>
        <v>184</v>
      </c>
    </row>
    <row r="363" spans="1:9" s="61" customFormat="1" ht="42" customHeight="1">
      <c r="A363" s="58" t="s">
        <v>260</v>
      </c>
      <c r="B363" s="59" t="s">
        <v>32</v>
      </c>
      <c r="C363" s="63" t="s">
        <v>3</v>
      </c>
      <c r="D363" s="97" t="s">
        <v>2</v>
      </c>
      <c r="E363" s="98" t="s">
        <v>20</v>
      </c>
      <c r="F363" s="158" t="s">
        <v>12</v>
      </c>
      <c r="G363" s="99" t="s">
        <v>25</v>
      </c>
      <c r="H363" s="64" t="s">
        <v>66</v>
      </c>
      <c r="I363" s="60">
        <v>184</v>
      </c>
    </row>
    <row r="364" spans="1:9" s="83" customFormat="1" ht="17.25">
      <c r="A364" s="66" t="s">
        <v>360</v>
      </c>
      <c r="B364" s="80" t="s">
        <v>32</v>
      </c>
      <c r="C364" s="81" t="s">
        <v>3</v>
      </c>
      <c r="D364" s="109" t="s">
        <v>7</v>
      </c>
      <c r="E364" s="110" t="s">
        <v>142</v>
      </c>
      <c r="F364" s="168" t="s">
        <v>143</v>
      </c>
      <c r="G364" s="111" t="s">
        <v>144</v>
      </c>
      <c r="H364" s="78"/>
      <c r="I364" s="79">
        <f t="shared" ref="I364:I365" si="16">SUM(I365)</f>
        <v>1010</v>
      </c>
    </row>
    <row r="365" spans="1:9" s="83" customFormat="1" ht="49.5">
      <c r="A365" s="66" t="s">
        <v>363</v>
      </c>
      <c r="B365" s="80" t="s">
        <v>32</v>
      </c>
      <c r="C365" s="81" t="s">
        <v>3</v>
      </c>
      <c r="D365" s="109" t="s">
        <v>7</v>
      </c>
      <c r="E365" s="110" t="s">
        <v>20</v>
      </c>
      <c r="F365" s="168" t="s">
        <v>143</v>
      </c>
      <c r="G365" s="111" t="s">
        <v>144</v>
      </c>
      <c r="H365" s="78"/>
      <c r="I365" s="79">
        <f t="shared" si="16"/>
        <v>1010</v>
      </c>
    </row>
    <row r="366" spans="1:9" s="83" customFormat="1" ht="103.5">
      <c r="A366" s="67" t="s">
        <v>364</v>
      </c>
      <c r="B366" s="80" t="s">
        <v>32</v>
      </c>
      <c r="C366" s="81" t="s">
        <v>3</v>
      </c>
      <c r="D366" s="109" t="s">
        <v>7</v>
      </c>
      <c r="E366" s="110" t="s">
        <v>20</v>
      </c>
      <c r="F366" s="168" t="s">
        <v>32</v>
      </c>
      <c r="G366" s="111" t="s">
        <v>144</v>
      </c>
      <c r="H366" s="78"/>
      <c r="I366" s="79">
        <f>SUM(I367)</f>
        <v>1010</v>
      </c>
    </row>
    <row r="367" spans="1:9" s="61" customFormat="1" ht="42" customHeight="1">
      <c r="A367" s="130" t="s">
        <v>365</v>
      </c>
      <c r="B367" s="212" t="s">
        <v>32</v>
      </c>
      <c r="C367" s="137" t="s">
        <v>3</v>
      </c>
      <c r="D367" s="218" t="s">
        <v>7</v>
      </c>
      <c r="E367" s="219" t="s">
        <v>20</v>
      </c>
      <c r="F367" s="220" t="s">
        <v>32</v>
      </c>
      <c r="G367" s="221" t="s">
        <v>357</v>
      </c>
      <c r="H367" s="139" t="s">
        <v>66</v>
      </c>
      <c r="I367" s="213">
        <v>1010</v>
      </c>
    </row>
    <row r="368" spans="1:9" s="56" customFormat="1" ht="18.75">
      <c r="A368" s="29" t="s">
        <v>99</v>
      </c>
      <c r="B368" s="170">
        <v>11</v>
      </c>
      <c r="C368" s="225"/>
      <c r="D368" s="237"/>
      <c r="E368" s="237"/>
      <c r="F368" s="237"/>
      <c r="G368" s="238"/>
      <c r="H368" s="55"/>
      <c r="I368" s="20">
        <f>SUM(I369+I374+I379)</f>
        <v>101640.3</v>
      </c>
    </row>
    <row r="369" spans="1:9" s="43" customFormat="1" ht="17.25">
      <c r="A369" s="21" t="s">
        <v>100</v>
      </c>
      <c r="B369" s="34">
        <v>11</v>
      </c>
      <c r="C369" s="22" t="s">
        <v>1</v>
      </c>
      <c r="D369" s="234"/>
      <c r="E369" s="235"/>
      <c r="F369" s="235"/>
      <c r="G369" s="236"/>
      <c r="H369" s="30"/>
      <c r="I369" s="31">
        <f t="shared" ref="I369:I371" si="17">SUM(I370)</f>
        <v>1930</v>
      </c>
    </row>
    <row r="370" spans="1:9" s="83" customFormat="1" ht="33">
      <c r="A370" s="66" t="s">
        <v>219</v>
      </c>
      <c r="B370" s="91" t="s">
        <v>34</v>
      </c>
      <c r="C370" s="81" t="s">
        <v>1</v>
      </c>
      <c r="D370" s="105" t="s">
        <v>38</v>
      </c>
      <c r="E370" s="106" t="s">
        <v>142</v>
      </c>
      <c r="F370" s="160" t="s">
        <v>143</v>
      </c>
      <c r="G370" s="107" t="s">
        <v>144</v>
      </c>
      <c r="H370" s="78"/>
      <c r="I370" s="79">
        <f t="shared" si="17"/>
        <v>1930</v>
      </c>
    </row>
    <row r="371" spans="1:9" s="83" customFormat="1" ht="17.25">
      <c r="A371" s="114" t="s">
        <v>220</v>
      </c>
      <c r="B371" s="91" t="s">
        <v>34</v>
      </c>
      <c r="C371" s="81" t="s">
        <v>1</v>
      </c>
      <c r="D371" s="105" t="s">
        <v>38</v>
      </c>
      <c r="E371" s="106" t="s">
        <v>20</v>
      </c>
      <c r="F371" s="160" t="s">
        <v>143</v>
      </c>
      <c r="G371" s="107" t="s">
        <v>144</v>
      </c>
      <c r="H371" s="78"/>
      <c r="I371" s="79">
        <f t="shared" si="17"/>
        <v>1930</v>
      </c>
    </row>
    <row r="372" spans="1:9" s="83" customFormat="1" ht="17.25">
      <c r="A372" s="67" t="s">
        <v>221</v>
      </c>
      <c r="B372" s="91" t="s">
        <v>34</v>
      </c>
      <c r="C372" s="81" t="s">
        <v>1</v>
      </c>
      <c r="D372" s="105" t="s">
        <v>38</v>
      </c>
      <c r="E372" s="106" t="s">
        <v>20</v>
      </c>
      <c r="F372" s="160" t="s">
        <v>1</v>
      </c>
      <c r="G372" s="107" t="s">
        <v>144</v>
      </c>
      <c r="H372" s="78"/>
      <c r="I372" s="79">
        <f>SUM(I373)</f>
        <v>1930</v>
      </c>
    </row>
    <row r="373" spans="1:9" s="61" customFormat="1" ht="31.5">
      <c r="A373" s="58" t="s">
        <v>135</v>
      </c>
      <c r="B373" s="59" t="s">
        <v>34</v>
      </c>
      <c r="C373" s="63" t="s">
        <v>1</v>
      </c>
      <c r="D373" s="63" t="s">
        <v>38</v>
      </c>
      <c r="E373" s="65" t="s">
        <v>20</v>
      </c>
      <c r="F373" s="153" t="s">
        <v>1</v>
      </c>
      <c r="G373" s="64" t="s">
        <v>39</v>
      </c>
      <c r="H373" s="64" t="s">
        <v>60</v>
      </c>
      <c r="I373" s="60">
        <v>1930</v>
      </c>
    </row>
    <row r="374" spans="1:9" s="43" customFormat="1" ht="17.25">
      <c r="A374" s="21" t="s">
        <v>101</v>
      </c>
      <c r="B374" s="34" t="s">
        <v>34</v>
      </c>
      <c r="C374" s="22" t="s">
        <v>5</v>
      </c>
      <c r="D374" s="222"/>
      <c r="E374" s="223"/>
      <c r="F374" s="223"/>
      <c r="G374" s="224"/>
      <c r="H374" s="30"/>
      <c r="I374" s="31">
        <f t="shared" ref="I374:I376" si="18">SUM(I375)</f>
        <v>7412</v>
      </c>
    </row>
    <row r="375" spans="1:9" s="83" customFormat="1" ht="33">
      <c r="A375" s="66" t="s">
        <v>219</v>
      </c>
      <c r="B375" s="91" t="s">
        <v>34</v>
      </c>
      <c r="C375" s="81" t="s">
        <v>5</v>
      </c>
      <c r="D375" s="105" t="s">
        <v>38</v>
      </c>
      <c r="E375" s="106" t="s">
        <v>142</v>
      </c>
      <c r="F375" s="160" t="s">
        <v>143</v>
      </c>
      <c r="G375" s="107" t="s">
        <v>144</v>
      </c>
      <c r="H375" s="78"/>
      <c r="I375" s="79">
        <f t="shared" si="18"/>
        <v>7412</v>
      </c>
    </row>
    <row r="376" spans="1:9" s="83" customFormat="1" ht="17.25">
      <c r="A376" s="114" t="s">
        <v>220</v>
      </c>
      <c r="B376" s="91" t="s">
        <v>34</v>
      </c>
      <c r="C376" s="81" t="s">
        <v>5</v>
      </c>
      <c r="D376" s="105" t="s">
        <v>38</v>
      </c>
      <c r="E376" s="106" t="s">
        <v>20</v>
      </c>
      <c r="F376" s="160" t="s">
        <v>143</v>
      </c>
      <c r="G376" s="107" t="s">
        <v>144</v>
      </c>
      <c r="H376" s="78"/>
      <c r="I376" s="79">
        <f t="shared" si="18"/>
        <v>7412</v>
      </c>
    </row>
    <row r="377" spans="1:9" s="83" customFormat="1" ht="17.25">
      <c r="A377" s="67" t="s">
        <v>221</v>
      </c>
      <c r="B377" s="91" t="s">
        <v>34</v>
      </c>
      <c r="C377" s="81" t="s">
        <v>5</v>
      </c>
      <c r="D377" s="105" t="s">
        <v>38</v>
      </c>
      <c r="E377" s="106" t="s">
        <v>20</v>
      </c>
      <c r="F377" s="160" t="s">
        <v>1</v>
      </c>
      <c r="G377" s="107" t="s">
        <v>144</v>
      </c>
      <c r="H377" s="78"/>
      <c r="I377" s="79">
        <f>SUM(I378)</f>
        <v>7412</v>
      </c>
    </row>
    <row r="378" spans="1:9" s="61" customFormat="1" ht="47.25">
      <c r="A378" s="58" t="s">
        <v>261</v>
      </c>
      <c r="B378" s="59" t="s">
        <v>34</v>
      </c>
      <c r="C378" s="63" t="s">
        <v>5</v>
      </c>
      <c r="D378" s="63" t="s">
        <v>38</v>
      </c>
      <c r="E378" s="65" t="s">
        <v>20</v>
      </c>
      <c r="F378" s="153" t="s">
        <v>1</v>
      </c>
      <c r="G378" s="64" t="s">
        <v>30</v>
      </c>
      <c r="H378" s="64" t="s">
        <v>66</v>
      </c>
      <c r="I378" s="60">
        <v>7412</v>
      </c>
    </row>
    <row r="379" spans="1:9" s="43" customFormat="1" ht="17.25">
      <c r="A379" s="21" t="s">
        <v>102</v>
      </c>
      <c r="B379" s="34" t="s">
        <v>34</v>
      </c>
      <c r="C379" s="22" t="s">
        <v>12</v>
      </c>
      <c r="D379" s="222"/>
      <c r="E379" s="223"/>
      <c r="F379" s="223"/>
      <c r="G379" s="224"/>
      <c r="H379" s="30"/>
      <c r="I379" s="31">
        <f>SUM(I380)</f>
        <v>92298.3</v>
      </c>
    </row>
    <row r="380" spans="1:9" s="83" customFormat="1" ht="33">
      <c r="A380" s="66" t="s">
        <v>219</v>
      </c>
      <c r="B380" s="91" t="s">
        <v>34</v>
      </c>
      <c r="C380" s="81" t="s">
        <v>12</v>
      </c>
      <c r="D380" s="105" t="s">
        <v>38</v>
      </c>
      <c r="E380" s="106" t="s">
        <v>142</v>
      </c>
      <c r="F380" s="160" t="s">
        <v>143</v>
      </c>
      <c r="G380" s="107" t="s">
        <v>144</v>
      </c>
      <c r="H380" s="78"/>
      <c r="I380" s="79">
        <f t="shared" ref="I380" si="19">SUM(I381)</f>
        <v>92298.3</v>
      </c>
    </row>
    <row r="381" spans="1:9" s="83" customFormat="1" ht="17.25">
      <c r="A381" s="114" t="s">
        <v>220</v>
      </c>
      <c r="B381" s="91" t="s">
        <v>34</v>
      </c>
      <c r="C381" s="81" t="s">
        <v>12</v>
      </c>
      <c r="D381" s="105" t="s">
        <v>38</v>
      </c>
      <c r="E381" s="106" t="s">
        <v>20</v>
      </c>
      <c r="F381" s="160" t="s">
        <v>143</v>
      </c>
      <c r="G381" s="107" t="s">
        <v>144</v>
      </c>
      <c r="H381" s="78"/>
      <c r="I381" s="79">
        <f>SUM(I382)</f>
        <v>92298.3</v>
      </c>
    </row>
    <row r="382" spans="1:9" s="83" customFormat="1" ht="17.25">
      <c r="A382" s="67" t="s">
        <v>221</v>
      </c>
      <c r="B382" s="91" t="s">
        <v>34</v>
      </c>
      <c r="C382" s="81" t="s">
        <v>12</v>
      </c>
      <c r="D382" s="105" t="s">
        <v>38</v>
      </c>
      <c r="E382" s="106" t="s">
        <v>20</v>
      </c>
      <c r="F382" s="160" t="s">
        <v>1</v>
      </c>
      <c r="G382" s="107" t="s">
        <v>144</v>
      </c>
      <c r="H382" s="78"/>
      <c r="I382" s="79">
        <f>SUM(I383:I385)</f>
        <v>92298.3</v>
      </c>
    </row>
    <row r="383" spans="1:9" s="61" customFormat="1" ht="31.5">
      <c r="A383" s="58" t="s">
        <v>355</v>
      </c>
      <c r="B383" s="59" t="s">
        <v>34</v>
      </c>
      <c r="C383" s="63" t="s">
        <v>12</v>
      </c>
      <c r="D383" s="63" t="s">
        <v>38</v>
      </c>
      <c r="E383" s="65" t="s">
        <v>20</v>
      </c>
      <c r="F383" s="153" t="s">
        <v>1</v>
      </c>
      <c r="G383" s="64" t="s">
        <v>29</v>
      </c>
      <c r="H383" s="64" t="s">
        <v>60</v>
      </c>
      <c r="I383" s="60">
        <v>16328</v>
      </c>
    </row>
    <row r="384" spans="1:9" s="61" customFormat="1" ht="31.5">
      <c r="A384" s="58" t="s">
        <v>281</v>
      </c>
      <c r="B384" s="59" t="s">
        <v>34</v>
      </c>
      <c r="C384" s="63" t="s">
        <v>12</v>
      </c>
      <c r="D384" s="63" t="s">
        <v>38</v>
      </c>
      <c r="E384" s="65" t="s">
        <v>20</v>
      </c>
      <c r="F384" s="153" t="s">
        <v>1</v>
      </c>
      <c r="G384" s="64" t="s">
        <v>29</v>
      </c>
      <c r="H384" s="64" t="s">
        <v>64</v>
      </c>
      <c r="I384" s="60">
        <v>74970.3</v>
      </c>
    </row>
    <row r="385" spans="1:9" s="61" customFormat="1" ht="63">
      <c r="A385" s="58" t="s">
        <v>356</v>
      </c>
      <c r="B385" s="59" t="s">
        <v>34</v>
      </c>
      <c r="C385" s="63" t="s">
        <v>12</v>
      </c>
      <c r="D385" s="63" t="s">
        <v>38</v>
      </c>
      <c r="E385" s="65" t="s">
        <v>20</v>
      </c>
      <c r="F385" s="153" t="s">
        <v>1</v>
      </c>
      <c r="G385" s="64" t="s">
        <v>353</v>
      </c>
      <c r="H385" s="64" t="s">
        <v>64</v>
      </c>
      <c r="I385" s="60">
        <v>1000</v>
      </c>
    </row>
    <row r="386" spans="1:9" s="56" customFormat="1" ht="18.75">
      <c r="A386" s="29" t="s">
        <v>103</v>
      </c>
      <c r="B386" s="170" t="s">
        <v>38</v>
      </c>
      <c r="C386" s="225"/>
      <c r="D386" s="226"/>
      <c r="E386" s="226"/>
      <c r="F386" s="226"/>
      <c r="G386" s="227"/>
      <c r="H386" s="55"/>
      <c r="I386" s="20">
        <f t="shared" ref="I386:I389" si="20">SUM(I387)</f>
        <v>2000</v>
      </c>
    </row>
    <row r="387" spans="1:9" s="43" customFormat="1" ht="17.25">
      <c r="A387" s="21" t="s">
        <v>104</v>
      </c>
      <c r="B387" s="34" t="s">
        <v>38</v>
      </c>
      <c r="C387" s="22" t="s">
        <v>1</v>
      </c>
      <c r="D387" s="228"/>
      <c r="E387" s="229"/>
      <c r="F387" s="229"/>
      <c r="G387" s="230"/>
      <c r="H387" s="30"/>
      <c r="I387" s="31">
        <f t="shared" si="20"/>
        <v>2000</v>
      </c>
    </row>
    <row r="388" spans="1:9" s="83" customFormat="1" ht="66">
      <c r="A388" s="66" t="s">
        <v>147</v>
      </c>
      <c r="B388" s="91" t="s">
        <v>38</v>
      </c>
      <c r="C388" s="81" t="s">
        <v>1</v>
      </c>
      <c r="D388" s="88" t="s">
        <v>41</v>
      </c>
      <c r="E388" s="89" t="s">
        <v>142</v>
      </c>
      <c r="F388" s="156" t="s">
        <v>143</v>
      </c>
      <c r="G388" s="90" t="s">
        <v>144</v>
      </c>
      <c r="H388" s="78"/>
      <c r="I388" s="79">
        <f t="shared" si="20"/>
        <v>2000</v>
      </c>
    </row>
    <row r="389" spans="1:9" s="83" customFormat="1" ht="17.25">
      <c r="A389" s="66" t="s">
        <v>150</v>
      </c>
      <c r="B389" s="91" t="s">
        <v>38</v>
      </c>
      <c r="C389" s="81" t="s">
        <v>1</v>
      </c>
      <c r="D389" s="88" t="s">
        <v>41</v>
      </c>
      <c r="E389" s="89" t="s">
        <v>20</v>
      </c>
      <c r="F389" s="156" t="s">
        <v>143</v>
      </c>
      <c r="G389" s="90" t="s">
        <v>144</v>
      </c>
      <c r="H389" s="78"/>
      <c r="I389" s="79">
        <f t="shared" si="20"/>
        <v>2000</v>
      </c>
    </row>
    <row r="390" spans="1:9" s="83" customFormat="1" ht="17.25">
      <c r="A390" s="67" t="s">
        <v>222</v>
      </c>
      <c r="B390" s="91" t="s">
        <v>38</v>
      </c>
      <c r="C390" s="81" t="s">
        <v>1</v>
      </c>
      <c r="D390" s="88" t="s">
        <v>41</v>
      </c>
      <c r="E390" s="89" t="s">
        <v>20</v>
      </c>
      <c r="F390" s="156" t="s">
        <v>12</v>
      </c>
      <c r="G390" s="90" t="s">
        <v>144</v>
      </c>
      <c r="H390" s="78"/>
      <c r="I390" s="79">
        <f>SUM(I391)</f>
        <v>2000</v>
      </c>
    </row>
    <row r="391" spans="1:9" s="61" customFormat="1" ht="31.5">
      <c r="A391" s="58" t="s">
        <v>262</v>
      </c>
      <c r="B391" s="59" t="s">
        <v>38</v>
      </c>
      <c r="C391" s="63" t="s">
        <v>1</v>
      </c>
      <c r="D391" s="63" t="s">
        <v>41</v>
      </c>
      <c r="E391" s="65" t="s">
        <v>20</v>
      </c>
      <c r="F391" s="153" t="s">
        <v>12</v>
      </c>
      <c r="G391" s="64" t="s">
        <v>43</v>
      </c>
      <c r="H391" s="64" t="s">
        <v>68</v>
      </c>
      <c r="I391" s="60">
        <v>2000</v>
      </c>
    </row>
    <row r="392" spans="1:9" s="56" customFormat="1" ht="18.75">
      <c r="A392" s="29" t="s">
        <v>105</v>
      </c>
      <c r="B392" s="48" t="s">
        <v>40</v>
      </c>
      <c r="C392" s="231"/>
      <c r="D392" s="232"/>
      <c r="E392" s="232"/>
      <c r="F392" s="232"/>
      <c r="G392" s="233"/>
      <c r="H392" s="55"/>
      <c r="I392" s="20">
        <f>SUM(I393+I399+I404)</f>
        <v>168780</v>
      </c>
    </row>
    <row r="393" spans="1:9" s="43" customFormat="1" ht="33.75">
      <c r="A393" s="35" t="s">
        <v>106</v>
      </c>
      <c r="B393" s="41" t="s">
        <v>40</v>
      </c>
      <c r="C393" s="42" t="s">
        <v>1</v>
      </c>
      <c r="D393" s="228"/>
      <c r="E393" s="229"/>
      <c r="F393" s="229"/>
      <c r="G393" s="230"/>
      <c r="H393" s="30"/>
      <c r="I393" s="31">
        <f t="shared" ref="I393:I394" si="21">SUM(I394)</f>
        <v>35878</v>
      </c>
    </row>
    <row r="394" spans="1:9" s="83" customFormat="1" ht="66">
      <c r="A394" s="66" t="s">
        <v>147</v>
      </c>
      <c r="B394" s="116" t="s">
        <v>40</v>
      </c>
      <c r="C394" s="117" t="s">
        <v>1</v>
      </c>
      <c r="D394" s="88" t="s">
        <v>41</v>
      </c>
      <c r="E394" s="89" t="s">
        <v>142</v>
      </c>
      <c r="F394" s="156" t="s">
        <v>143</v>
      </c>
      <c r="G394" s="90" t="s">
        <v>144</v>
      </c>
      <c r="H394" s="78"/>
      <c r="I394" s="79">
        <f t="shared" si="21"/>
        <v>35878</v>
      </c>
    </row>
    <row r="395" spans="1:9" s="83" customFormat="1" ht="49.5">
      <c r="A395" s="66" t="s">
        <v>223</v>
      </c>
      <c r="B395" s="116" t="s">
        <v>40</v>
      </c>
      <c r="C395" s="117" t="s">
        <v>1</v>
      </c>
      <c r="D395" s="88" t="s">
        <v>41</v>
      </c>
      <c r="E395" s="89" t="s">
        <v>31</v>
      </c>
      <c r="F395" s="156" t="s">
        <v>143</v>
      </c>
      <c r="G395" s="90" t="s">
        <v>144</v>
      </c>
      <c r="H395" s="78"/>
      <c r="I395" s="79">
        <f>SUM(I396)</f>
        <v>35878</v>
      </c>
    </row>
    <row r="396" spans="1:9" s="83" customFormat="1" ht="34.5">
      <c r="A396" s="67" t="s">
        <v>224</v>
      </c>
      <c r="B396" s="116" t="s">
        <v>40</v>
      </c>
      <c r="C396" s="117" t="s">
        <v>1</v>
      </c>
      <c r="D396" s="88" t="s">
        <v>41</v>
      </c>
      <c r="E396" s="89" t="s">
        <v>31</v>
      </c>
      <c r="F396" s="156" t="s">
        <v>5</v>
      </c>
      <c r="G396" s="90" t="s">
        <v>144</v>
      </c>
      <c r="H396" s="78"/>
      <c r="I396" s="79">
        <f>SUM(I397:I398)</f>
        <v>35878</v>
      </c>
    </row>
    <row r="397" spans="1:9" s="61" customFormat="1" ht="31.5">
      <c r="A397" s="58" t="s">
        <v>263</v>
      </c>
      <c r="B397" s="59" t="s">
        <v>40</v>
      </c>
      <c r="C397" s="63" t="s">
        <v>1</v>
      </c>
      <c r="D397" s="63" t="s">
        <v>41</v>
      </c>
      <c r="E397" s="65" t="s">
        <v>31</v>
      </c>
      <c r="F397" s="153" t="s">
        <v>5</v>
      </c>
      <c r="G397" s="115" t="s">
        <v>138</v>
      </c>
      <c r="H397" s="64" t="s">
        <v>67</v>
      </c>
      <c r="I397" s="60">
        <v>13878</v>
      </c>
    </row>
    <row r="398" spans="1:9" s="61" customFormat="1" ht="15.75">
      <c r="A398" s="58" t="s">
        <v>136</v>
      </c>
      <c r="B398" s="59" t="s">
        <v>40</v>
      </c>
      <c r="C398" s="63" t="s">
        <v>1</v>
      </c>
      <c r="D398" s="63" t="s">
        <v>41</v>
      </c>
      <c r="E398" s="65" t="s">
        <v>31</v>
      </c>
      <c r="F398" s="153" t="s">
        <v>5</v>
      </c>
      <c r="G398" s="64" t="s">
        <v>44</v>
      </c>
      <c r="H398" s="64" t="s">
        <v>67</v>
      </c>
      <c r="I398" s="60">
        <v>22000</v>
      </c>
    </row>
    <row r="399" spans="1:9" s="43" customFormat="1" ht="17.25">
      <c r="A399" s="35" t="s">
        <v>107</v>
      </c>
      <c r="B399" s="41" t="s">
        <v>40</v>
      </c>
      <c r="C399" s="42" t="s">
        <v>5</v>
      </c>
      <c r="D399" s="222"/>
      <c r="E399" s="223"/>
      <c r="F399" s="223"/>
      <c r="G399" s="224"/>
      <c r="H399" s="30"/>
      <c r="I399" s="31">
        <f t="shared" ref="I399:I401" si="22">SUM(I400)</f>
        <v>132222</v>
      </c>
    </row>
    <row r="400" spans="1:9" s="83" customFormat="1" ht="66">
      <c r="A400" s="66" t="s">
        <v>147</v>
      </c>
      <c r="B400" s="116" t="s">
        <v>40</v>
      </c>
      <c r="C400" s="117" t="s">
        <v>5</v>
      </c>
      <c r="D400" s="76" t="s">
        <v>41</v>
      </c>
      <c r="E400" s="77" t="s">
        <v>142</v>
      </c>
      <c r="F400" s="154" t="s">
        <v>143</v>
      </c>
      <c r="G400" s="78" t="s">
        <v>144</v>
      </c>
      <c r="H400" s="78"/>
      <c r="I400" s="79">
        <f t="shared" si="22"/>
        <v>132222</v>
      </c>
    </row>
    <row r="401" spans="1:9" s="83" customFormat="1" ht="49.5">
      <c r="A401" s="66" t="s">
        <v>223</v>
      </c>
      <c r="B401" s="116" t="s">
        <v>40</v>
      </c>
      <c r="C401" s="117" t="s">
        <v>5</v>
      </c>
      <c r="D401" s="76" t="s">
        <v>41</v>
      </c>
      <c r="E401" s="77" t="s">
        <v>31</v>
      </c>
      <c r="F401" s="154" t="s">
        <v>143</v>
      </c>
      <c r="G401" s="78" t="s">
        <v>144</v>
      </c>
      <c r="H401" s="78"/>
      <c r="I401" s="79">
        <f t="shared" si="22"/>
        <v>132222</v>
      </c>
    </row>
    <row r="402" spans="1:9" s="83" customFormat="1" ht="51.75">
      <c r="A402" s="67" t="s">
        <v>225</v>
      </c>
      <c r="B402" s="116" t="s">
        <v>40</v>
      </c>
      <c r="C402" s="117" t="s">
        <v>5</v>
      </c>
      <c r="D402" s="76" t="s">
        <v>41</v>
      </c>
      <c r="E402" s="77" t="s">
        <v>31</v>
      </c>
      <c r="F402" s="154" t="s">
        <v>2</v>
      </c>
      <c r="G402" s="78" t="s">
        <v>144</v>
      </c>
      <c r="H402" s="78"/>
      <c r="I402" s="79">
        <f>SUM(I403)</f>
        <v>132222</v>
      </c>
    </row>
    <row r="403" spans="1:9" s="61" customFormat="1" ht="31.5">
      <c r="A403" s="58" t="s">
        <v>137</v>
      </c>
      <c r="B403" s="59" t="s">
        <v>40</v>
      </c>
      <c r="C403" s="63" t="s">
        <v>5</v>
      </c>
      <c r="D403" s="63" t="s">
        <v>41</v>
      </c>
      <c r="E403" s="65" t="s">
        <v>31</v>
      </c>
      <c r="F403" s="153" t="s">
        <v>2</v>
      </c>
      <c r="G403" s="64" t="s">
        <v>45</v>
      </c>
      <c r="H403" s="64" t="s">
        <v>67</v>
      </c>
      <c r="I403" s="60">
        <v>132222</v>
      </c>
    </row>
    <row r="404" spans="1:9" s="43" customFormat="1" ht="17.25">
      <c r="A404" s="35" t="s">
        <v>226</v>
      </c>
      <c r="B404" s="41" t="s">
        <v>40</v>
      </c>
      <c r="C404" s="42" t="s">
        <v>2</v>
      </c>
      <c r="D404" s="222"/>
      <c r="E404" s="223"/>
      <c r="F404" s="223"/>
      <c r="G404" s="224"/>
      <c r="H404" s="30"/>
      <c r="I404" s="31">
        <f>SUM(I405+I409)</f>
        <v>680</v>
      </c>
    </row>
    <row r="405" spans="1:9" s="83" customFormat="1" ht="66">
      <c r="A405" s="66" t="s">
        <v>147</v>
      </c>
      <c r="B405" s="116" t="s">
        <v>40</v>
      </c>
      <c r="C405" s="117" t="s">
        <v>2</v>
      </c>
      <c r="D405" s="76" t="s">
        <v>41</v>
      </c>
      <c r="E405" s="77" t="s">
        <v>142</v>
      </c>
      <c r="F405" s="154" t="s">
        <v>143</v>
      </c>
      <c r="G405" s="78" t="s">
        <v>144</v>
      </c>
      <c r="H405" s="78"/>
      <c r="I405" s="79">
        <f t="shared" ref="I405:I406" si="23">SUM(I406)</f>
        <v>270</v>
      </c>
    </row>
    <row r="406" spans="1:9" s="83" customFormat="1" ht="49.5">
      <c r="A406" s="66" t="s">
        <v>223</v>
      </c>
      <c r="B406" s="116" t="s">
        <v>40</v>
      </c>
      <c r="C406" s="117" t="s">
        <v>2</v>
      </c>
      <c r="D406" s="76" t="s">
        <v>41</v>
      </c>
      <c r="E406" s="77" t="s">
        <v>31</v>
      </c>
      <c r="F406" s="154" t="s">
        <v>143</v>
      </c>
      <c r="G406" s="78" t="s">
        <v>144</v>
      </c>
      <c r="H406" s="78"/>
      <c r="I406" s="79">
        <f t="shared" si="23"/>
        <v>270</v>
      </c>
    </row>
    <row r="407" spans="1:9" s="83" customFormat="1" ht="34.5">
      <c r="A407" s="67" t="s">
        <v>228</v>
      </c>
      <c r="B407" s="116" t="s">
        <v>40</v>
      </c>
      <c r="C407" s="117" t="s">
        <v>2</v>
      </c>
      <c r="D407" s="76" t="s">
        <v>41</v>
      </c>
      <c r="E407" s="77" t="s">
        <v>31</v>
      </c>
      <c r="F407" s="154" t="s">
        <v>7</v>
      </c>
      <c r="G407" s="78" t="s">
        <v>144</v>
      </c>
      <c r="H407" s="78"/>
      <c r="I407" s="79">
        <f>SUM(I408)</f>
        <v>270</v>
      </c>
    </row>
    <row r="408" spans="1:9" s="61" customFormat="1" ht="78.75">
      <c r="A408" s="62" t="s">
        <v>229</v>
      </c>
      <c r="B408" s="59" t="s">
        <v>40</v>
      </c>
      <c r="C408" s="63" t="s">
        <v>2</v>
      </c>
      <c r="D408" s="63" t="s">
        <v>41</v>
      </c>
      <c r="E408" s="65" t="s">
        <v>31</v>
      </c>
      <c r="F408" s="153" t="s">
        <v>7</v>
      </c>
      <c r="G408" s="64" t="s">
        <v>227</v>
      </c>
      <c r="H408" s="64" t="s">
        <v>67</v>
      </c>
      <c r="I408" s="60">
        <v>270</v>
      </c>
    </row>
    <row r="409" spans="1:9" s="83" customFormat="1" ht="82.5">
      <c r="A409" s="66" t="s">
        <v>395</v>
      </c>
      <c r="B409" s="116" t="s">
        <v>40</v>
      </c>
      <c r="C409" s="117" t="s">
        <v>2</v>
      </c>
      <c r="D409" s="76" t="s">
        <v>399</v>
      </c>
      <c r="E409" s="77" t="s">
        <v>142</v>
      </c>
      <c r="F409" s="154" t="s">
        <v>143</v>
      </c>
      <c r="G409" s="78" t="s">
        <v>144</v>
      </c>
      <c r="H409" s="78"/>
      <c r="I409" s="79">
        <f t="shared" ref="I409:I410" si="24">SUM(I410)</f>
        <v>410</v>
      </c>
    </row>
    <row r="410" spans="1:9" s="83" customFormat="1" ht="17.25">
      <c r="A410" s="66" t="s">
        <v>396</v>
      </c>
      <c r="B410" s="116" t="s">
        <v>40</v>
      </c>
      <c r="C410" s="117" t="s">
        <v>2</v>
      </c>
      <c r="D410" s="76" t="s">
        <v>399</v>
      </c>
      <c r="E410" s="77" t="s">
        <v>20</v>
      </c>
      <c r="F410" s="154" t="s">
        <v>143</v>
      </c>
      <c r="G410" s="78" t="s">
        <v>144</v>
      </c>
      <c r="H410" s="78"/>
      <c r="I410" s="79">
        <f t="shared" si="24"/>
        <v>410</v>
      </c>
    </row>
    <row r="411" spans="1:9" s="83" customFormat="1" ht="51.75">
      <c r="A411" s="67" t="s">
        <v>397</v>
      </c>
      <c r="B411" s="116" t="s">
        <v>40</v>
      </c>
      <c r="C411" s="117" t="s">
        <v>2</v>
      </c>
      <c r="D411" s="76" t="s">
        <v>399</v>
      </c>
      <c r="E411" s="77" t="s">
        <v>20</v>
      </c>
      <c r="F411" s="154" t="s">
        <v>7</v>
      </c>
      <c r="G411" s="78" t="s">
        <v>144</v>
      </c>
      <c r="H411" s="78"/>
      <c r="I411" s="79">
        <f>+I412+I413</f>
        <v>410</v>
      </c>
    </row>
    <row r="412" spans="1:9" s="83" customFormat="1" ht="78.75">
      <c r="A412" s="58" t="s">
        <v>417</v>
      </c>
      <c r="B412" s="212" t="s">
        <v>40</v>
      </c>
      <c r="C412" s="137" t="s">
        <v>2</v>
      </c>
      <c r="D412" s="137" t="s">
        <v>399</v>
      </c>
      <c r="E412" s="138" t="s">
        <v>20</v>
      </c>
      <c r="F412" s="165" t="s">
        <v>7</v>
      </c>
      <c r="G412" s="139" t="s">
        <v>400</v>
      </c>
      <c r="H412" s="64" t="s">
        <v>67</v>
      </c>
      <c r="I412" s="60">
        <v>100</v>
      </c>
    </row>
    <row r="413" spans="1:9" s="61" customFormat="1" ht="31.5">
      <c r="A413" s="130" t="s">
        <v>398</v>
      </c>
      <c r="B413" s="212" t="s">
        <v>40</v>
      </c>
      <c r="C413" s="137" t="s">
        <v>2</v>
      </c>
      <c r="D413" s="137" t="s">
        <v>399</v>
      </c>
      <c r="E413" s="138" t="s">
        <v>20</v>
      </c>
      <c r="F413" s="165" t="s">
        <v>7</v>
      </c>
      <c r="G413" s="139" t="s">
        <v>400</v>
      </c>
      <c r="H413" s="64" t="s">
        <v>67</v>
      </c>
      <c r="I413" s="60">
        <v>310</v>
      </c>
    </row>
  </sheetData>
  <mergeCells count="44">
    <mergeCell ref="C307:G307"/>
    <mergeCell ref="D308:G308"/>
    <mergeCell ref="D313:G313"/>
    <mergeCell ref="D338:G338"/>
    <mergeCell ref="D160:G160"/>
    <mergeCell ref="D178:G178"/>
    <mergeCell ref="D302:G302"/>
    <mergeCell ref="D219:G219"/>
    <mergeCell ref="D234:G234"/>
    <mergeCell ref="C253:G253"/>
    <mergeCell ref="D254:G254"/>
    <mergeCell ref="C301:G301"/>
    <mergeCell ref="D296:G296"/>
    <mergeCell ref="D91:G91"/>
    <mergeCell ref="D76:G76"/>
    <mergeCell ref="C90:G90"/>
    <mergeCell ref="C159:G159"/>
    <mergeCell ref="C133:G133"/>
    <mergeCell ref="D139:G139"/>
    <mergeCell ref="D110:G110"/>
    <mergeCell ref="D124:G124"/>
    <mergeCell ref="D134:G134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359:G359"/>
    <mergeCell ref="C368:G368"/>
    <mergeCell ref="D369:G369"/>
    <mergeCell ref="D374:G374"/>
    <mergeCell ref="D379:G379"/>
    <mergeCell ref="D404:G404"/>
    <mergeCell ref="C386:G386"/>
    <mergeCell ref="D387:G387"/>
    <mergeCell ref="C392:G392"/>
    <mergeCell ref="D393:G393"/>
    <mergeCell ref="D399:G39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2017-11-08T08:22:25Z</cp:lastPrinted>
  <dcterms:created xsi:type="dcterms:W3CDTF">2015-10-05T11:25:45Z</dcterms:created>
  <dcterms:modified xsi:type="dcterms:W3CDTF">2017-11-14T06:34:22Z</dcterms:modified>
</cp:coreProperties>
</file>