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программы!$A$1:$K$343</definedName>
  </definedNames>
  <calcPr calcId="125725"/>
</workbook>
</file>

<file path=xl/calcChain.xml><?xml version="1.0" encoding="utf-8"?>
<calcChain xmlns="http://schemas.openxmlformats.org/spreadsheetml/2006/main">
  <c r="K210" i="1"/>
  <c r="J210"/>
  <c r="I210"/>
  <c r="K313"/>
  <c r="J313"/>
  <c r="I313"/>
  <c r="K120" l="1"/>
  <c r="K119" s="1"/>
  <c r="K118" s="1"/>
  <c r="J120"/>
  <c r="I120"/>
  <c r="I119" s="1"/>
  <c r="I118" s="1"/>
  <c r="J119"/>
  <c r="J118" s="1"/>
  <c r="K130" l="1"/>
  <c r="J130"/>
  <c r="I130"/>
  <c r="K342" l="1"/>
  <c r="K341" s="1"/>
  <c r="K340" s="1"/>
  <c r="J342"/>
  <c r="I342"/>
  <c r="I341" s="1"/>
  <c r="I340" s="1"/>
  <c r="J341"/>
  <c r="J340" s="1"/>
  <c r="K36"/>
  <c r="J36"/>
  <c r="I36"/>
  <c r="I35" s="1"/>
  <c r="I34" s="1"/>
  <c r="J35"/>
  <c r="J34" s="1"/>
  <c r="K35"/>
  <c r="K34" s="1"/>
  <c r="K208" l="1"/>
  <c r="K207" s="1"/>
  <c r="J208"/>
  <c r="J207" s="1"/>
  <c r="I208"/>
  <c r="I207" s="1"/>
  <c r="K110" l="1"/>
  <c r="K109" s="1"/>
  <c r="K108" s="1"/>
  <c r="K107" s="1"/>
  <c r="J110"/>
  <c r="J109" s="1"/>
  <c r="I110"/>
  <c r="I109" s="1"/>
  <c r="K83"/>
  <c r="J83"/>
  <c r="I83"/>
  <c r="K238"/>
  <c r="J238"/>
  <c r="K237"/>
  <c r="J237"/>
  <c r="I238"/>
  <c r="I237" s="1"/>
  <c r="I236" s="1"/>
  <c r="I235" s="1"/>
  <c r="K105"/>
  <c r="K104" s="1"/>
  <c r="K103" s="1"/>
  <c r="K102" s="1"/>
  <c r="J105"/>
  <c r="J104" s="1"/>
  <c r="J103" s="1"/>
  <c r="J102" s="1"/>
  <c r="I105"/>
  <c r="K338"/>
  <c r="J338"/>
  <c r="K337"/>
  <c r="J337"/>
  <c r="K336"/>
  <c r="K335" s="1"/>
  <c r="J336"/>
  <c r="J335" s="1"/>
  <c r="K333"/>
  <c r="J333"/>
  <c r="K332"/>
  <c r="J332"/>
  <c r="K331"/>
  <c r="J331"/>
  <c r="K330"/>
  <c r="J330"/>
  <c r="K327"/>
  <c r="J327"/>
  <c r="K326"/>
  <c r="J326"/>
  <c r="K325"/>
  <c r="J325"/>
  <c r="K324"/>
  <c r="J324"/>
  <c r="K323"/>
  <c r="J323"/>
  <c r="K321"/>
  <c r="J321"/>
  <c r="K320"/>
  <c r="J320"/>
  <c r="K319"/>
  <c r="J319"/>
  <c r="K318"/>
  <c r="J318"/>
  <c r="K317"/>
  <c r="J317"/>
  <c r="K312"/>
  <c r="J312"/>
  <c r="K311"/>
  <c r="J311"/>
  <c r="J310" s="1"/>
  <c r="J299" s="1"/>
  <c r="K310"/>
  <c r="K308"/>
  <c r="J308"/>
  <c r="K307"/>
  <c r="J307"/>
  <c r="K306"/>
  <c r="J306"/>
  <c r="K305"/>
  <c r="J305"/>
  <c r="K303"/>
  <c r="J303"/>
  <c r="K302"/>
  <c r="J302"/>
  <c r="K301"/>
  <c r="J301"/>
  <c r="K300"/>
  <c r="J300"/>
  <c r="K299"/>
  <c r="K297"/>
  <c r="J297"/>
  <c r="K296"/>
  <c r="J296"/>
  <c r="K295"/>
  <c r="K294" s="1"/>
  <c r="J295"/>
  <c r="J294" s="1"/>
  <c r="K292"/>
  <c r="J292"/>
  <c r="K290"/>
  <c r="J290"/>
  <c r="K288"/>
  <c r="J288"/>
  <c r="K282"/>
  <c r="J282"/>
  <c r="K280"/>
  <c r="K279" s="1"/>
  <c r="J280"/>
  <c r="J279" s="1"/>
  <c r="K278"/>
  <c r="J278"/>
  <c r="K277"/>
  <c r="J277"/>
  <c r="K273"/>
  <c r="J273"/>
  <c r="K272"/>
  <c r="J272"/>
  <c r="K271"/>
  <c r="J271"/>
  <c r="K269"/>
  <c r="J269"/>
  <c r="K268"/>
  <c r="J268"/>
  <c r="K267"/>
  <c r="J267"/>
  <c r="K263"/>
  <c r="J263"/>
  <c r="K262"/>
  <c r="J262"/>
  <c r="K261"/>
  <c r="J261"/>
  <c r="K259"/>
  <c r="J259"/>
  <c r="K257"/>
  <c r="J257"/>
  <c r="K255"/>
  <c r="J255"/>
  <c r="K254"/>
  <c r="J254"/>
  <c r="K253"/>
  <c r="J253"/>
  <c r="K252"/>
  <c r="J252"/>
  <c r="K250"/>
  <c r="J250"/>
  <c r="K249"/>
  <c r="J249"/>
  <c r="K248"/>
  <c r="J248"/>
  <c r="K247"/>
  <c r="J247"/>
  <c r="K246"/>
  <c r="J246"/>
  <c r="K244"/>
  <c r="J244"/>
  <c r="K243"/>
  <c r="J243"/>
  <c r="K242"/>
  <c r="J242"/>
  <c r="K241"/>
  <c r="J241"/>
  <c r="K240"/>
  <c r="J240"/>
  <c r="K216"/>
  <c r="J216"/>
  <c r="K215"/>
  <c r="J215"/>
  <c r="K203"/>
  <c r="J203"/>
  <c r="K199"/>
  <c r="J199"/>
  <c r="K198"/>
  <c r="J198"/>
  <c r="K197"/>
  <c r="K196" s="1"/>
  <c r="J197"/>
  <c r="J196" s="1"/>
  <c r="K194"/>
  <c r="J194"/>
  <c r="K193"/>
  <c r="J193"/>
  <c r="K188"/>
  <c r="J188"/>
  <c r="K187"/>
  <c r="J187"/>
  <c r="K186"/>
  <c r="K185" s="1"/>
  <c r="K181"/>
  <c r="J181"/>
  <c r="K180"/>
  <c r="J180"/>
  <c r="K179"/>
  <c r="J179"/>
  <c r="K177"/>
  <c r="J177"/>
  <c r="K175"/>
  <c r="J175"/>
  <c r="K172"/>
  <c r="J172"/>
  <c r="K171"/>
  <c r="K170" s="1"/>
  <c r="K167"/>
  <c r="J167"/>
  <c r="K166"/>
  <c r="K165" s="1"/>
  <c r="J166"/>
  <c r="J165" s="1"/>
  <c r="K153"/>
  <c r="K152" s="1"/>
  <c r="K151" s="1"/>
  <c r="J153"/>
  <c r="J152" s="1"/>
  <c r="J151" s="1"/>
  <c r="K147"/>
  <c r="K146" s="1"/>
  <c r="K145" s="1"/>
  <c r="J147"/>
  <c r="J146" s="1"/>
  <c r="J145" s="1"/>
  <c r="K137"/>
  <c r="K136" s="1"/>
  <c r="J137"/>
  <c r="J136" s="1"/>
  <c r="K129"/>
  <c r="J129"/>
  <c r="K128"/>
  <c r="K127" s="1"/>
  <c r="K126" s="1"/>
  <c r="J128"/>
  <c r="J127" s="1"/>
  <c r="J126" s="1"/>
  <c r="K124"/>
  <c r="J124"/>
  <c r="K123"/>
  <c r="J123"/>
  <c r="K122"/>
  <c r="J122"/>
  <c r="K116"/>
  <c r="J116"/>
  <c r="J115" s="1"/>
  <c r="J114" s="1"/>
  <c r="K115"/>
  <c r="K114" s="1"/>
  <c r="K113" s="1"/>
  <c r="K101"/>
  <c r="J101"/>
  <c r="K99"/>
  <c r="J99"/>
  <c r="K98"/>
  <c r="J98"/>
  <c r="K97"/>
  <c r="J97"/>
  <c r="K95"/>
  <c r="J95"/>
  <c r="J94" s="1"/>
  <c r="J93" s="1"/>
  <c r="J92" s="1"/>
  <c r="K94"/>
  <c r="K93" s="1"/>
  <c r="K92" s="1"/>
  <c r="K89"/>
  <c r="J89"/>
  <c r="K87"/>
  <c r="J87"/>
  <c r="K86"/>
  <c r="J86"/>
  <c r="K84"/>
  <c r="J84"/>
  <c r="K79"/>
  <c r="J79"/>
  <c r="K78"/>
  <c r="K77" s="1"/>
  <c r="K76" s="1"/>
  <c r="J78"/>
  <c r="J77" s="1"/>
  <c r="J76" s="1"/>
  <c r="K73"/>
  <c r="J73"/>
  <c r="J72" s="1"/>
  <c r="J71" s="1"/>
  <c r="K72"/>
  <c r="K71" s="1"/>
  <c r="K67"/>
  <c r="J67"/>
  <c r="J66" s="1"/>
  <c r="K66"/>
  <c r="K57"/>
  <c r="K56" s="1"/>
  <c r="J57"/>
  <c r="J56" s="1"/>
  <c r="K53"/>
  <c r="K52" s="1"/>
  <c r="K51" s="1"/>
  <c r="J53"/>
  <c r="J52" s="1"/>
  <c r="J51" s="1"/>
  <c r="K48"/>
  <c r="J48"/>
  <c r="K47"/>
  <c r="K46" s="1"/>
  <c r="K45" s="1"/>
  <c r="J47"/>
  <c r="J46" s="1"/>
  <c r="J45" s="1"/>
  <c r="K41"/>
  <c r="K40" s="1"/>
  <c r="K39" s="1"/>
  <c r="K38" s="1"/>
  <c r="J41"/>
  <c r="J40" s="1"/>
  <c r="J39" s="1"/>
  <c r="J38" s="1"/>
  <c r="K30"/>
  <c r="K29" s="1"/>
  <c r="J30"/>
  <c r="J29" s="1"/>
  <c r="K27"/>
  <c r="K26" s="1"/>
  <c r="J27"/>
  <c r="J26" s="1"/>
  <c r="K23"/>
  <c r="K22" s="1"/>
  <c r="K21" s="1"/>
  <c r="J23"/>
  <c r="J22" s="1"/>
  <c r="J21" s="1"/>
  <c r="K16"/>
  <c r="K15" s="1"/>
  <c r="K14" s="1"/>
  <c r="K13" s="1"/>
  <c r="J16"/>
  <c r="J15" s="1"/>
  <c r="J14" s="1"/>
  <c r="J13" s="1"/>
  <c r="K11"/>
  <c r="K10" s="1"/>
  <c r="K9" s="1"/>
  <c r="K8" s="1"/>
  <c r="J11"/>
  <c r="J10" s="1"/>
  <c r="J9" s="1"/>
  <c r="J8" s="1"/>
  <c r="I216"/>
  <c r="I215" s="1"/>
  <c r="I175"/>
  <c r="I172"/>
  <c r="I104"/>
  <c r="I103" s="1"/>
  <c r="I102" s="1"/>
  <c r="I269"/>
  <c r="I268" s="1"/>
  <c r="I267" s="1"/>
  <c r="I147"/>
  <c r="I146" s="1"/>
  <c r="I145" s="1"/>
  <c r="I153"/>
  <c r="I152" s="1"/>
  <c r="I151" s="1"/>
  <c r="I273"/>
  <c r="I272" s="1"/>
  <c r="I271" s="1"/>
  <c r="I263"/>
  <c r="I188"/>
  <c r="I187" s="1"/>
  <c r="I129"/>
  <c r="I128" s="1"/>
  <c r="I127" s="1"/>
  <c r="I126" s="1"/>
  <c r="I99"/>
  <c r="I98" s="1"/>
  <c r="I97" s="1"/>
  <c r="I73"/>
  <c r="I72" s="1"/>
  <c r="I71" s="1"/>
  <c r="I290"/>
  <c r="I101"/>
  <c r="I137"/>
  <c r="I136" s="1"/>
  <c r="I177"/>
  <c r="I181"/>
  <c r="I180" s="1"/>
  <c r="I179" s="1"/>
  <c r="I11"/>
  <c r="I10" s="1"/>
  <c r="I9" s="1"/>
  <c r="I8" s="1"/>
  <c r="I16"/>
  <c r="I15" s="1"/>
  <c r="I14" s="1"/>
  <c r="I13" s="1"/>
  <c r="I23"/>
  <c r="I22" s="1"/>
  <c r="I21" s="1"/>
  <c r="I27"/>
  <c r="I26" s="1"/>
  <c r="I30"/>
  <c r="I29" s="1"/>
  <c r="I41"/>
  <c r="I40" s="1"/>
  <c r="I39" s="1"/>
  <c r="I38" s="1"/>
  <c r="I48"/>
  <c r="I47" s="1"/>
  <c r="I46" s="1"/>
  <c r="I45" s="1"/>
  <c r="I53"/>
  <c r="I52" s="1"/>
  <c r="I51" s="1"/>
  <c r="I57"/>
  <c r="I56" s="1"/>
  <c r="I67"/>
  <c r="I66" s="1"/>
  <c r="I116"/>
  <c r="I115" s="1"/>
  <c r="I114" s="1"/>
  <c r="I79"/>
  <c r="I78" s="1"/>
  <c r="I280"/>
  <c r="I282"/>
  <c r="I288"/>
  <c r="I292"/>
  <c r="I312"/>
  <c r="I311" s="1"/>
  <c r="I310" s="1"/>
  <c r="I89"/>
  <c r="I124"/>
  <c r="I123" s="1"/>
  <c r="I122" s="1"/>
  <c r="I86"/>
  <c r="I87"/>
  <c r="I203"/>
  <c r="I338"/>
  <c r="I337" s="1"/>
  <c r="I336" s="1"/>
  <c r="I335" s="1"/>
  <c r="I333"/>
  <c r="I332" s="1"/>
  <c r="I331" s="1"/>
  <c r="I330" s="1"/>
  <c r="I327"/>
  <c r="I326" s="1"/>
  <c r="I325" s="1"/>
  <c r="I324" s="1"/>
  <c r="I321"/>
  <c r="I320" s="1"/>
  <c r="I319" s="1"/>
  <c r="I318" s="1"/>
  <c r="I317" s="1"/>
  <c r="I303"/>
  <c r="I302" s="1"/>
  <c r="I301" s="1"/>
  <c r="I300" s="1"/>
  <c r="I308"/>
  <c r="I307" s="1"/>
  <c r="I306" s="1"/>
  <c r="I305" s="1"/>
  <c r="I297"/>
  <c r="I296" s="1"/>
  <c r="I295" s="1"/>
  <c r="I294" s="1"/>
  <c r="I255"/>
  <c r="I257"/>
  <c r="I259"/>
  <c r="I262"/>
  <c r="I261" s="1"/>
  <c r="I250"/>
  <c r="I249" s="1"/>
  <c r="I248" s="1"/>
  <c r="I247" s="1"/>
  <c r="I244"/>
  <c r="I243" s="1"/>
  <c r="I242" s="1"/>
  <c r="I241" s="1"/>
  <c r="I240" s="1"/>
  <c r="I199"/>
  <c r="I198" s="1"/>
  <c r="I194"/>
  <c r="I193" s="1"/>
  <c r="I167"/>
  <c r="I166" s="1"/>
  <c r="I165" s="1"/>
  <c r="I95"/>
  <c r="I94" s="1"/>
  <c r="I93" s="1"/>
  <c r="I84"/>
  <c r="K236"/>
  <c r="K235" s="1"/>
  <c r="K223"/>
  <c r="K222" s="1"/>
  <c r="I229"/>
  <c r="I228" s="1"/>
  <c r="J229"/>
  <c r="J228" s="1"/>
  <c r="K229"/>
  <c r="K228" s="1"/>
  <c r="I223"/>
  <c r="I222" s="1"/>
  <c r="J236"/>
  <c r="J235" s="1"/>
  <c r="K233"/>
  <c r="K232" s="1"/>
  <c r="K231" s="1"/>
  <c r="J233"/>
  <c r="J232" s="1"/>
  <c r="J231" s="1"/>
  <c r="J223"/>
  <c r="J222" s="1"/>
  <c r="I233"/>
  <c r="I232" s="1"/>
  <c r="I231" s="1"/>
  <c r="I113" l="1"/>
  <c r="J113"/>
  <c r="I77"/>
  <c r="I76" s="1"/>
  <c r="K214"/>
  <c r="I214"/>
  <c r="I213" s="1"/>
  <c r="I212" s="1"/>
  <c r="J82"/>
  <c r="J81" s="1"/>
  <c r="J75" s="1"/>
  <c r="J214"/>
  <c r="J213" s="1"/>
  <c r="J212" s="1"/>
  <c r="J186"/>
  <c r="J185" s="1"/>
  <c r="J150"/>
  <c r="J135"/>
  <c r="J134" s="1"/>
  <c r="K150"/>
  <c r="I279"/>
  <c r="I278" s="1"/>
  <c r="I277" s="1"/>
  <c r="K135"/>
  <c r="K134" s="1"/>
  <c r="K82"/>
  <c r="K81" s="1"/>
  <c r="K75" s="1"/>
  <c r="J171"/>
  <c r="J170" s="1"/>
  <c r="J169" s="1"/>
  <c r="K169"/>
  <c r="I92"/>
  <c r="K213"/>
  <c r="K212" s="1"/>
  <c r="I197"/>
  <c r="I196" s="1"/>
  <c r="I254"/>
  <c r="I253" s="1"/>
  <c r="I252" s="1"/>
  <c r="J20"/>
  <c r="I323"/>
  <c r="I55"/>
  <c r="I50" s="1"/>
  <c r="I171"/>
  <c r="I170" s="1"/>
  <c r="I169" s="1"/>
  <c r="I135"/>
  <c r="I134" s="1"/>
  <c r="I186"/>
  <c r="I185" s="1"/>
  <c r="J55"/>
  <c r="J50" s="1"/>
  <c r="J108"/>
  <c r="K91"/>
  <c r="I108"/>
  <c r="I107" s="1"/>
  <c r="I299"/>
  <c r="I150"/>
  <c r="K55"/>
  <c r="K50" s="1"/>
  <c r="I82"/>
  <c r="I81" s="1"/>
  <c r="K20"/>
  <c r="I20"/>
  <c r="I75" l="1"/>
  <c r="J133"/>
  <c r="K7"/>
  <c r="I7"/>
  <c r="J7"/>
  <c r="K133"/>
  <c r="K6" s="1"/>
  <c r="J107"/>
  <c r="J91" s="1"/>
  <c r="I246"/>
  <c r="I133"/>
  <c r="I91"/>
  <c r="J6" l="1"/>
  <c r="I6"/>
</calcChain>
</file>

<file path=xl/sharedStrings.xml><?xml version="1.0" encoding="utf-8"?>
<sst xmlns="http://schemas.openxmlformats.org/spreadsheetml/2006/main" count="2223" uniqueCount="360">
  <si>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</si>
  <si>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</si>
  <si>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</si>
  <si>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</si>
  <si>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</si>
  <si>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</si>
  <si>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</si>
  <si>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</si>
  <si>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</si>
  <si>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</si>
  <si>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</si>
  <si>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</si>
  <si>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</si>
  <si>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</si>
  <si>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</si>
  <si>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</si>
  <si>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</si>
  <si>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</si>
  <si>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</si>
  <si>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</si>
  <si>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</si>
  <si>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</si>
  <si>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</si>
  <si>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</si>
  <si>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</si>
  <si>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</si>
  <si>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</si>
  <si>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</si>
  <si>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</si>
  <si>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</si>
  <si>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</si>
  <si>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</si>
  <si>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</si>
  <si>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</si>
  <si>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</si>
  <si>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</si>
  <si>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</si>
  <si>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</si>
  <si>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</si>
  <si>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</si>
  <si>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</si>
  <si>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</si>
  <si>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</si>
  <si>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</si>
  <si>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</si>
  <si>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</si>
  <si>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</si>
  <si>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</si>
  <si>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</si>
  <si>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</si>
  <si>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</si>
  <si>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</si>
  <si>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</si>
  <si>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</si>
  <si>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</si>
  <si>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</si>
  <si>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</si>
  <si>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</si>
  <si>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</si>
  <si>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</si>
  <si>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</si>
  <si>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</si>
  <si>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</si>
  <si>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</si>
  <si>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</si>
  <si>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</si>
  <si>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</si>
  <si>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</si>
  <si>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</si>
  <si>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</si>
  <si>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</si>
  <si>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</si>
  <si>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</si>
  <si>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</si>
  <si>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</si>
  <si>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</si>
  <si>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</si>
  <si>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</si>
  <si>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</si>
  <si>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</si>
  <si>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</si>
  <si>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</si>
  <si>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</si>
  <si>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</si>
  <si>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</si>
  <si>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</si>
  <si>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</si>
  <si>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</si>
  <si>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</si>
  <si>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</si>
  <si>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</si>
  <si>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</si>
  <si>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</si>
  <si>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</si>
  <si>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</si>
  <si>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</si>
  <si>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</si>
  <si>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</si>
  <si>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</si>
  <si>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</si>
  <si>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</si>
  <si>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</si>
  <si>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</si>
  <si>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</si>
  <si>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</si>
  <si>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</si>
  <si>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</si>
  <si>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</si>
  <si>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</si>
  <si>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</si>
  <si>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</si>
  <si>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</si>
  <si>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</si>
  <si>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</si>
  <si>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</si>
  <si>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</si>
  <si>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</si>
  <si>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</si>
  <si>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</si>
  <si>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</si>
  <si>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</si>
  <si>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</si>
  <si>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</si>
  <si>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</si>
  <si>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</si>
  <si>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</si>
  <si>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</si>
  <si>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</si>
  <si>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</si>
  <si>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</si>
  <si>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</si>
  <si>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</si>
  <si>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</si>
  <si>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</si>
  <si>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</si>
  <si>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</si>
  <si>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</si>
  <si>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</si>
  <si>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</si>
  <si>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</si>
  <si>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</si>
  <si>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</si>
  <si>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</si>
  <si>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</si>
  <si>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</si>
  <si>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</si>
  <si>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</si>
  <si>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</si>
  <si>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</si>
  <si>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</si>
  <si>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</si>
  <si>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</si>
  <si>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</si>
  <si>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</si>
  <si>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</si>
  <si>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</si>
  <si>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</si>
  <si>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</si>
  <si>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</si>
  <si>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</si>
  <si>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</si>
  <si>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</si>
  <si>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</si>
  <si>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</si>
  <si>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</si>
  <si>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</si>
  <si>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</si>
  <si>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</si>
  <si>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</si>
  <si>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</si>
  <si>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</si>
  <si>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</si>
  <si>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</si>
  <si>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</si>
  <si>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</si>
  <si>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</si>
  <si>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</si>
  <si>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</si>
  <si>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</si>
  <si>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</si>
  <si>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</si>
  <si>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</si>
  <si>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</si>
  <si>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</si>
  <si>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</si>
  <si>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</si>
  <si>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</si>
  <si>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</si>
  <si>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</si>
  <si>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</si>
  <si>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</si>
  <si>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</si>
  <si>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</si>
  <si>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</si>
  <si>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</si>
  <si>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</si>
  <si>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</si>
  <si>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</si>
  <si>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</si>
  <si>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</si>
  <si>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</si>
  <si>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</si>
  <si>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</si>
  <si>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</si>
  <si>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</si>
  <si>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</si>
  <si>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</si>
  <si>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</si>
  <si>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</si>
  <si>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</si>
  <si>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</si>
  <si>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</si>
  <si>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</si>
  <si>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</si>
  <si>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</si>
  <si>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</si>
  <si>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</si>
  <si>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</si>
  <si>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</si>
  <si>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</si>
  <si>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</si>
  <si>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</si>
  <si>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</si>
  <si>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</si>
  <si>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</si>
  <si>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</si>
  <si>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</si>
  <si>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</si>
  <si>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</si>
  <si>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</si>
  <si>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</si>
  <si>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</si>
  <si>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</si>
  <si>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</si>
  <si>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</si>
  <si>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</si>
  <si>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</si>
  <si>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</si>
  <si>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</si>
  <si>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</si>
  <si>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</si>
  <si>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</si>
  <si>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</si>
  <si>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</si>
  <si>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</si>
  <si>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</si>
  <si>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</si>
  <si>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</si>
  <si>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</si>
  <si>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</si>
  <si>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</si>
  <si>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</si>
  <si>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</si>
  <si>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</si>
  <si>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</si>
  <si>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</si>
  <si>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</si>
  <si>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</si>
  <si>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</si>
  <si>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</si>
  <si>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</si>
  <si>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</si>
  <si>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</si>
  <si>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</si>
  <si>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</si>
  <si>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</si>
  <si>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</si>
  <si>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</si>
  <si>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</si>
  <si>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</si>
  <si>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</si>
  <si>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</si>
  <si>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</si>
  <si>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</si>
  <si>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</si>
  <si>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</si>
  <si>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</si>
  <si>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</si>
  <si>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</si>
  <si>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</si>
  <si>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</si>
  <si>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</si>
  <si>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</si>
  <si>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</si>
  <si>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</si>
  <si>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</si>
  <si>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</si>
  <si>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</si>
  <si>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</si>
  <si>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</si>
  <si>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</si>
  <si>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</si>
  <si>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</si>
  <si>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</si>
  <si>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</si>
  <si>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</si>
  <si>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</si>
  <si>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</si>
  <si>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</si>
  <si>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L0200</t>
  </si>
  <si>
    <t>L0180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</si>
  <si>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</si>
  <si>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</si>
  <si>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</si>
  <si>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</si>
  <si>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</si>
  <si>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</si>
  <si>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</si>
  <si>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</si>
  <si>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</si>
  <si>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</si>
  <si>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</si>
  <si>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</si>
  <si>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</si>
  <si>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</si>
  <si>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(федеральные)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</si>
  <si>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</si>
  <si>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</si>
  <si>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</si>
  <si>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</si>
  <si>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</si>
  <si>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</si>
  <si>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</si>
  <si>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</si>
  <si>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</si>
  <si>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2018 год</t>
  </si>
  <si>
    <t>2019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</si>
  <si>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2018 год и плановый период 2019 и 2020 годов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</si>
  <si>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</si>
  <si>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</si>
  <si>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</si>
  <si>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</si>
  <si>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</si>
  <si>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</si>
  <si>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</si>
  <si>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</si>
  <si>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</si>
  <si>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</si>
  <si>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</si>
  <si>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t>58</t>
  </si>
  <si>
    <t>78380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</si>
  <si>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</si>
  <si>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</si>
  <si>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</si>
  <si>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</si>
  <si>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</si>
  <si>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</si>
  <si>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88690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</si>
  <si>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</si>
  <si>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</si>
  <si>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</si>
  <si>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</si>
  <si>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</si>
  <si>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</si>
  <si>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</si>
  <si>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</si>
  <si>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t>Основное мероприятие «Строительство и реконструкция внешкольных учреждений»</t>
  </si>
  <si>
    <t xml:space="preserve">Приложение № 5
к решению  Совета народных депутатов 
Лискинского муниципального района Воронежской области 
от_____________________2018г. № ____
"Приложение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
</t>
  </si>
  <si>
    <t>L4950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</si>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</sst>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43"/>
  <sheetViews>
    <sheetView tabSelected="1" topLeftCell="A300" zoomScale="80" zoomScaleNormal="80" workbookViewId="0">
      <selection activeCell="I315" sqref="I315:I316"/>
    </sheetView>
  </sheetViews>
  <sheetFormatPr defaultRowHeight="15"/>
  <cols>
    <col min="1" max="1" width="89" style="5" customWidth="1"/>
    <col min="2" max="3" width="9.140625" style="118"/>
    <col min="4" max="4" width="4.7109375" style="118" customWidth="1"/>
    <col min="5" max="5" width="4.42578125" style="118" customWidth="1"/>
    <col min="6" max="6" width="5" style="169" customWidth="1"/>
    <col min="7" max="7" width="9.140625" style="118" customWidth="1"/>
    <col min="8" max="8" width="9.140625" style="118"/>
    <col min="9" max="11" width="19.85546875" style="118" customWidth="1"/>
  </cols>
  <sheetData>
    <row r="1" spans="1:12" s="1" customFormat="1" ht="242.25" customHeight="1">
      <c r="A1" s="244" t="s">
        <v>357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14"/>
    </row>
    <row r="2" spans="1:12" ht="88.5" customHeight="1">
      <c r="A2" s="245" t="s">
        <v>327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</row>
    <row r="3" spans="1:12" s="1" customFormat="1" ht="50.25" customHeight="1">
      <c r="A3" s="211"/>
      <c r="B3" s="211"/>
      <c r="C3" s="211"/>
      <c r="D3" s="212"/>
      <c r="E3" s="212"/>
      <c r="F3" s="212"/>
      <c r="G3" s="212"/>
      <c r="H3" s="212"/>
      <c r="I3" s="212"/>
      <c r="J3" s="211"/>
      <c r="K3" s="213" t="s">
        <v>54</v>
      </c>
    </row>
    <row r="4" spans="1:12" s="3" customFormat="1" ht="18.75">
      <c r="A4" s="6" t="s">
        <v>0</v>
      </c>
      <c r="B4" s="4" t="s">
        <v>53</v>
      </c>
      <c r="C4" s="4" t="s">
        <v>55</v>
      </c>
      <c r="D4" s="238" t="s">
        <v>51</v>
      </c>
      <c r="E4" s="239"/>
      <c r="F4" s="239"/>
      <c r="G4" s="240"/>
      <c r="H4" s="4" t="s">
        <v>52</v>
      </c>
      <c r="I4" s="2" t="s">
        <v>325</v>
      </c>
      <c r="J4" s="2" t="s">
        <v>326</v>
      </c>
      <c r="K4" s="2" t="s">
        <v>328</v>
      </c>
    </row>
    <row r="5" spans="1:12" s="18" customFormat="1" ht="15.75">
      <c r="A5" s="16">
        <v>1</v>
      </c>
      <c r="B5" s="17">
        <v>2</v>
      </c>
      <c r="C5" s="17">
        <v>3</v>
      </c>
      <c r="D5" s="235" t="s">
        <v>34</v>
      </c>
      <c r="E5" s="236"/>
      <c r="F5" s="236"/>
      <c r="G5" s="237"/>
      <c r="H5" s="17">
        <v>5</v>
      </c>
      <c r="I5" s="16">
        <v>6</v>
      </c>
      <c r="J5" s="16">
        <v>7</v>
      </c>
      <c r="K5" s="16">
        <v>8</v>
      </c>
    </row>
    <row r="6" spans="1:12" s="15" customFormat="1" ht="20.25">
      <c r="A6" s="10" t="s">
        <v>56</v>
      </c>
      <c r="B6" s="14"/>
      <c r="C6" s="14"/>
      <c r="D6" s="11"/>
      <c r="E6" s="12"/>
      <c r="F6" s="149"/>
      <c r="G6" s="13"/>
      <c r="H6" s="14"/>
      <c r="I6" s="19">
        <f>SUM(I7+I75+I91+I126+I133+I212+I240+I246+I299+I317+I323)</f>
        <v>1668363.2999999998</v>
      </c>
      <c r="J6" s="19">
        <f>SUM(J7+J75+J91+J126+J133+J212+J240+J246+J299+J317+J323)</f>
        <v>1680780.7999999998</v>
      </c>
      <c r="K6" s="19">
        <f>SUM(K7+K75+K91+K126+K133+K212+K240+K246+K299+K317+K323)</f>
        <v>1600019.9999999995</v>
      </c>
    </row>
    <row r="7" spans="1:12" s="52" customFormat="1" ht="18.75">
      <c r="A7" s="29" t="s">
        <v>67</v>
      </c>
      <c r="B7" s="7" t="s">
        <v>1</v>
      </c>
      <c r="C7" s="7"/>
      <c r="D7" s="49"/>
      <c r="E7" s="50"/>
      <c r="F7" s="150"/>
      <c r="G7" s="51"/>
      <c r="H7" s="7"/>
      <c r="I7" s="46">
        <f>SUM(I8+I13+I20+I34+I38+I45+I50)</f>
        <v>130470</v>
      </c>
      <c r="J7" s="46">
        <f t="shared" ref="J7:K7" si="0">SUM(J8+J13+J20+J34+J38+J45+J50)</f>
        <v>129672</v>
      </c>
      <c r="K7" s="46">
        <f t="shared" si="0"/>
        <v>130923.1</v>
      </c>
    </row>
    <row r="8" spans="1:12" s="3" customFormat="1" ht="37.5">
      <c r="A8" s="71" t="s">
        <v>68</v>
      </c>
      <c r="B8" s="72" t="s">
        <v>1</v>
      </c>
      <c r="C8" s="72" t="s">
        <v>5</v>
      </c>
      <c r="D8" s="179"/>
      <c r="E8" s="180"/>
      <c r="F8" s="151"/>
      <c r="G8" s="181"/>
      <c r="H8" s="73"/>
      <c r="I8" s="32">
        <f t="shared" ref="I8:K11" si="1">SUM(I9)</f>
        <v>2777</v>
      </c>
      <c r="J8" s="32">
        <f t="shared" si="1"/>
        <v>2777</v>
      </c>
      <c r="K8" s="32">
        <f t="shared" si="1"/>
        <v>2777</v>
      </c>
    </row>
    <row r="9" spans="1:12" s="28" customFormat="1" ht="49.5">
      <c r="A9" s="66" t="s">
        <v>135</v>
      </c>
      <c r="B9" s="27" t="s">
        <v>1</v>
      </c>
      <c r="C9" s="70" t="s">
        <v>5</v>
      </c>
      <c r="D9" s="24" t="s">
        <v>45</v>
      </c>
      <c r="E9" s="25" t="s">
        <v>138</v>
      </c>
      <c r="F9" s="152" t="s">
        <v>139</v>
      </c>
      <c r="G9" s="26" t="s">
        <v>140</v>
      </c>
      <c r="H9" s="27"/>
      <c r="I9" s="96">
        <f t="shared" si="1"/>
        <v>2777</v>
      </c>
      <c r="J9" s="96">
        <f t="shared" si="1"/>
        <v>2777</v>
      </c>
      <c r="K9" s="96">
        <f t="shared" si="1"/>
        <v>2777</v>
      </c>
    </row>
    <row r="10" spans="1:12" s="28" customFormat="1" ht="33">
      <c r="A10" s="66" t="s">
        <v>136</v>
      </c>
      <c r="B10" s="27" t="s">
        <v>1</v>
      </c>
      <c r="C10" s="70" t="s">
        <v>5</v>
      </c>
      <c r="D10" s="24" t="s">
        <v>45</v>
      </c>
      <c r="E10" s="25" t="s">
        <v>33</v>
      </c>
      <c r="F10" s="152" t="s">
        <v>139</v>
      </c>
      <c r="G10" s="26" t="s">
        <v>140</v>
      </c>
      <c r="H10" s="27"/>
      <c r="I10" s="96">
        <f t="shared" si="1"/>
        <v>2777</v>
      </c>
      <c r="J10" s="96">
        <f t="shared" si="1"/>
        <v>2777</v>
      </c>
      <c r="K10" s="96">
        <f t="shared" si="1"/>
        <v>2777</v>
      </c>
    </row>
    <row r="11" spans="1:12" s="28" customFormat="1" ht="34.5">
      <c r="A11" s="67" t="s">
        <v>137</v>
      </c>
      <c r="B11" s="27" t="s">
        <v>1</v>
      </c>
      <c r="C11" s="70" t="s">
        <v>5</v>
      </c>
      <c r="D11" s="182" t="s">
        <v>45</v>
      </c>
      <c r="E11" s="183" t="s">
        <v>33</v>
      </c>
      <c r="F11" s="184" t="s">
        <v>1</v>
      </c>
      <c r="G11" s="185" t="s">
        <v>140</v>
      </c>
      <c r="H11" s="27"/>
      <c r="I11" s="96">
        <f>SUM(I12)</f>
        <v>2777</v>
      </c>
      <c r="J11" s="96">
        <f t="shared" si="1"/>
        <v>2777</v>
      </c>
      <c r="K11" s="96">
        <f t="shared" si="1"/>
        <v>2777</v>
      </c>
    </row>
    <row r="12" spans="1:12" s="61" customFormat="1" ht="63">
      <c r="A12" s="58" t="s">
        <v>250</v>
      </c>
      <c r="B12" s="59" t="s">
        <v>1</v>
      </c>
      <c r="C12" s="63" t="s">
        <v>5</v>
      </c>
      <c r="D12" s="63" t="s">
        <v>45</v>
      </c>
      <c r="E12" s="65" t="s">
        <v>33</v>
      </c>
      <c r="F12" s="153" t="s">
        <v>1</v>
      </c>
      <c r="G12" s="64" t="s">
        <v>44</v>
      </c>
      <c r="H12" s="64" t="s">
        <v>59</v>
      </c>
      <c r="I12" s="60">
        <v>2777</v>
      </c>
      <c r="J12" s="60">
        <v>2777</v>
      </c>
      <c r="K12" s="60">
        <v>2777</v>
      </c>
    </row>
    <row r="13" spans="1:12" s="9" customFormat="1" ht="50.25">
      <c r="A13" s="21" t="s">
        <v>69</v>
      </c>
      <c r="B13" s="23" t="s">
        <v>1</v>
      </c>
      <c r="C13" s="23" t="s">
        <v>2</v>
      </c>
      <c r="D13" s="241"/>
      <c r="E13" s="242"/>
      <c r="F13" s="242"/>
      <c r="G13" s="243"/>
      <c r="H13" s="23"/>
      <c r="I13" s="31">
        <f>SUM(I14)</f>
        <v>1614</v>
      </c>
      <c r="J13" s="31">
        <f t="shared" ref="J13:K15" si="2">SUM(J14)</f>
        <v>1622</v>
      </c>
      <c r="K13" s="31">
        <f t="shared" si="2"/>
        <v>1631</v>
      </c>
    </row>
    <row r="14" spans="1:12" s="9" customFormat="1" ht="49.5">
      <c r="A14" s="66" t="s">
        <v>135</v>
      </c>
      <c r="B14" s="74" t="s">
        <v>1</v>
      </c>
      <c r="C14" s="75" t="s">
        <v>2</v>
      </c>
      <c r="D14" s="76" t="s">
        <v>45</v>
      </c>
      <c r="E14" s="77" t="s">
        <v>138</v>
      </c>
      <c r="F14" s="154" t="s">
        <v>139</v>
      </c>
      <c r="G14" s="78" t="s">
        <v>140</v>
      </c>
      <c r="H14" s="78"/>
      <c r="I14" s="79">
        <f>SUM(I15)</f>
        <v>1614</v>
      </c>
      <c r="J14" s="79">
        <f t="shared" si="2"/>
        <v>1622</v>
      </c>
      <c r="K14" s="79">
        <f t="shared" si="2"/>
        <v>1631</v>
      </c>
    </row>
    <row r="15" spans="1:12" s="9" customFormat="1" ht="33">
      <c r="A15" s="66" t="s">
        <v>136</v>
      </c>
      <c r="B15" s="74" t="s">
        <v>1</v>
      </c>
      <c r="C15" s="75" t="s">
        <v>2</v>
      </c>
      <c r="D15" s="76" t="s">
        <v>45</v>
      </c>
      <c r="E15" s="77" t="s">
        <v>33</v>
      </c>
      <c r="F15" s="154" t="s">
        <v>139</v>
      </c>
      <c r="G15" s="78" t="s">
        <v>140</v>
      </c>
      <c r="H15" s="78"/>
      <c r="I15" s="79">
        <f>SUM(I16)</f>
        <v>1614</v>
      </c>
      <c r="J15" s="79">
        <f t="shared" si="2"/>
        <v>1622</v>
      </c>
      <c r="K15" s="79">
        <f t="shared" si="2"/>
        <v>1631</v>
      </c>
    </row>
    <row r="16" spans="1:12" s="9" customFormat="1" ht="34.5">
      <c r="A16" s="67" t="s">
        <v>137</v>
      </c>
      <c r="B16" s="74" t="s">
        <v>1</v>
      </c>
      <c r="C16" s="75" t="s">
        <v>2</v>
      </c>
      <c r="D16" s="76" t="s">
        <v>45</v>
      </c>
      <c r="E16" s="77" t="s">
        <v>33</v>
      </c>
      <c r="F16" s="154" t="s">
        <v>1</v>
      </c>
      <c r="G16" s="78" t="s">
        <v>140</v>
      </c>
      <c r="H16" s="78"/>
      <c r="I16" s="79">
        <f>SUM(I17:I19)</f>
        <v>1614</v>
      </c>
      <c r="J16" s="79">
        <f t="shared" ref="J16:K16" si="3">SUM(J17:J19)</f>
        <v>1622</v>
      </c>
      <c r="K16" s="79">
        <f t="shared" si="3"/>
        <v>1631</v>
      </c>
    </row>
    <row r="17" spans="1:11" s="61" customFormat="1" ht="63">
      <c r="A17" s="58" t="s">
        <v>251</v>
      </c>
      <c r="B17" s="59" t="s">
        <v>1</v>
      </c>
      <c r="C17" s="63" t="s">
        <v>2</v>
      </c>
      <c r="D17" s="63" t="s">
        <v>45</v>
      </c>
      <c r="E17" s="65" t="s">
        <v>33</v>
      </c>
      <c r="F17" s="153" t="s">
        <v>1</v>
      </c>
      <c r="G17" s="64" t="s">
        <v>44</v>
      </c>
      <c r="H17" s="64" t="s">
        <v>59</v>
      </c>
      <c r="I17" s="60">
        <v>1413</v>
      </c>
      <c r="J17" s="60">
        <v>1413</v>
      </c>
      <c r="K17" s="60">
        <v>1413</v>
      </c>
    </row>
    <row r="18" spans="1:11" s="61" customFormat="1" ht="47.25">
      <c r="A18" s="58" t="s">
        <v>106</v>
      </c>
      <c r="B18" s="59" t="s">
        <v>1</v>
      </c>
      <c r="C18" s="63" t="s">
        <v>2</v>
      </c>
      <c r="D18" s="63" t="s">
        <v>45</v>
      </c>
      <c r="E18" s="65" t="s">
        <v>33</v>
      </c>
      <c r="F18" s="153" t="s">
        <v>1</v>
      </c>
      <c r="G18" s="64" t="s">
        <v>44</v>
      </c>
      <c r="H18" s="64" t="s">
        <v>58</v>
      </c>
      <c r="I18" s="60">
        <v>200</v>
      </c>
      <c r="J18" s="60">
        <v>208</v>
      </c>
      <c r="K18" s="60">
        <v>217</v>
      </c>
    </row>
    <row r="19" spans="1:11" s="61" customFormat="1" ht="31.5">
      <c r="A19" s="58" t="s">
        <v>107</v>
      </c>
      <c r="B19" s="59" t="s">
        <v>1</v>
      </c>
      <c r="C19" s="63" t="s">
        <v>2</v>
      </c>
      <c r="D19" s="63" t="s">
        <v>45</v>
      </c>
      <c r="E19" s="65" t="s">
        <v>33</v>
      </c>
      <c r="F19" s="153" t="s">
        <v>1</v>
      </c>
      <c r="G19" s="64" t="s">
        <v>44</v>
      </c>
      <c r="H19" s="64" t="s">
        <v>60</v>
      </c>
      <c r="I19" s="60">
        <v>1</v>
      </c>
      <c r="J19" s="60">
        <v>1</v>
      </c>
      <c r="K19" s="60">
        <v>1</v>
      </c>
    </row>
    <row r="20" spans="1:11" s="9" customFormat="1" ht="50.25">
      <c r="A20" s="21" t="s">
        <v>70</v>
      </c>
      <c r="B20" s="22" t="s">
        <v>1</v>
      </c>
      <c r="C20" s="22" t="s">
        <v>7</v>
      </c>
      <c r="D20" s="246"/>
      <c r="E20" s="247"/>
      <c r="F20" s="247"/>
      <c r="G20" s="248"/>
      <c r="H20" s="8"/>
      <c r="I20" s="31">
        <f>SUM(I21+I26+I29)</f>
        <v>49965</v>
      </c>
      <c r="J20" s="31">
        <f t="shared" ref="J20:K20" si="4">SUM(J21+J26+J29)</f>
        <v>50263</v>
      </c>
      <c r="K20" s="31">
        <f t="shared" si="4"/>
        <v>50563</v>
      </c>
    </row>
    <row r="21" spans="1:11" s="83" customFormat="1" ht="49.5">
      <c r="A21" s="66" t="s">
        <v>135</v>
      </c>
      <c r="B21" s="80" t="s">
        <v>1</v>
      </c>
      <c r="C21" s="81" t="s">
        <v>7</v>
      </c>
      <c r="D21" s="76" t="s">
        <v>45</v>
      </c>
      <c r="E21" s="77" t="s">
        <v>138</v>
      </c>
      <c r="F21" s="154" t="s">
        <v>139</v>
      </c>
      <c r="G21" s="78" t="s">
        <v>140</v>
      </c>
      <c r="H21" s="78"/>
      <c r="I21" s="79">
        <f>SUM(I22)</f>
        <v>160</v>
      </c>
      <c r="J21" s="79">
        <f t="shared" ref="J21:K22" si="5">SUM(J22)</f>
        <v>160</v>
      </c>
      <c r="K21" s="79">
        <f t="shared" si="5"/>
        <v>160</v>
      </c>
    </row>
    <row r="22" spans="1:11" s="83" customFormat="1" ht="33">
      <c r="A22" s="66" t="s">
        <v>141</v>
      </c>
      <c r="B22" s="80" t="s">
        <v>1</v>
      </c>
      <c r="C22" s="81" t="s">
        <v>7</v>
      </c>
      <c r="D22" s="76" t="s">
        <v>45</v>
      </c>
      <c r="E22" s="77" t="s">
        <v>18</v>
      </c>
      <c r="F22" s="154" t="s">
        <v>139</v>
      </c>
      <c r="G22" s="78" t="s">
        <v>140</v>
      </c>
      <c r="H22" s="78"/>
      <c r="I22" s="79">
        <f>SUM(I23)</f>
        <v>160</v>
      </c>
      <c r="J22" s="79">
        <f t="shared" si="5"/>
        <v>160</v>
      </c>
      <c r="K22" s="79">
        <f t="shared" si="5"/>
        <v>160</v>
      </c>
    </row>
    <row r="23" spans="1:11" s="83" customFormat="1" ht="34.5">
      <c r="A23" s="67" t="s">
        <v>225</v>
      </c>
      <c r="B23" s="80" t="s">
        <v>1</v>
      </c>
      <c r="C23" s="81" t="s">
        <v>7</v>
      </c>
      <c r="D23" s="76" t="s">
        <v>45</v>
      </c>
      <c r="E23" s="77" t="s">
        <v>18</v>
      </c>
      <c r="F23" s="154" t="s">
        <v>1</v>
      </c>
      <c r="G23" s="78" t="s">
        <v>140</v>
      </c>
      <c r="H23" s="78"/>
      <c r="I23" s="79">
        <f>SUM(I24:I25)</f>
        <v>160</v>
      </c>
      <c r="J23" s="79">
        <f t="shared" ref="J23:K23" si="6">SUM(J24:J25)</f>
        <v>160</v>
      </c>
      <c r="K23" s="79">
        <f t="shared" si="6"/>
        <v>160</v>
      </c>
    </row>
    <row r="24" spans="1:11" s="61" customFormat="1" ht="47.25">
      <c r="A24" s="58" t="s">
        <v>252</v>
      </c>
      <c r="B24" s="59" t="s">
        <v>1</v>
      </c>
      <c r="C24" s="63" t="s">
        <v>7</v>
      </c>
      <c r="D24" s="63" t="s">
        <v>45</v>
      </c>
      <c r="E24" s="65" t="s">
        <v>18</v>
      </c>
      <c r="F24" s="153" t="s">
        <v>1</v>
      </c>
      <c r="G24" s="64" t="s">
        <v>44</v>
      </c>
      <c r="H24" s="64" t="s">
        <v>59</v>
      </c>
      <c r="I24" s="60">
        <v>10</v>
      </c>
      <c r="J24" s="60">
        <v>10</v>
      </c>
      <c r="K24" s="60">
        <v>10</v>
      </c>
    </row>
    <row r="25" spans="1:11" s="61" customFormat="1" ht="31.5">
      <c r="A25" s="58" t="s">
        <v>108</v>
      </c>
      <c r="B25" s="59" t="s">
        <v>1</v>
      </c>
      <c r="C25" s="63" t="s">
        <v>7</v>
      </c>
      <c r="D25" s="63" t="s">
        <v>45</v>
      </c>
      <c r="E25" s="65" t="s">
        <v>18</v>
      </c>
      <c r="F25" s="153" t="s">
        <v>1</v>
      </c>
      <c r="G25" s="64" t="s">
        <v>44</v>
      </c>
      <c r="H25" s="64" t="s">
        <v>58</v>
      </c>
      <c r="I25" s="60">
        <v>150</v>
      </c>
      <c r="J25" s="60">
        <v>150</v>
      </c>
      <c r="K25" s="60">
        <v>150</v>
      </c>
    </row>
    <row r="26" spans="1:11" s="87" customFormat="1" ht="16.5">
      <c r="A26" s="66" t="s">
        <v>142</v>
      </c>
      <c r="B26" s="68" t="s">
        <v>1</v>
      </c>
      <c r="C26" s="69" t="s">
        <v>7</v>
      </c>
      <c r="D26" s="69" t="s">
        <v>45</v>
      </c>
      <c r="E26" s="84" t="s">
        <v>29</v>
      </c>
      <c r="F26" s="155" t="s">
        <v>139</v>
      </c>
      <c r="G26" s="85" t="s">
        <v>140</v>
      </c>
      <c r="H26" s="85"/>
      <c r="I26" s="86">
        <f>SUM(I27)</f>
        <v>500</v>
      </c>
      <c r="J26" s="86">
        <f t="shared" ref="J26:K27" si="7">SUM(J27)</f>
        <v>500</v>
      </c>
      <c r="K26" s="86">
        <f t="shared" si="7"/>
        <v>500</v>
      </c>
    </row>
    <row r="27" spans="1:11" s="87" customFormat="1" ht="34.5">
      <c r="A27" s="67" t="s">
        <v>226</v>
      </c>
      <c r="B27" s="68" t="s">
        <v>1</v>
      </c>
      <c r="C27" s="69" t="s">
        <v>7</v>
      </c>
      <c r="D27" s="69" t="s">
        <v>45</v>
      </c>
      <c r="E27" s="84" t="s">
        <v>29</v>
      </c>
      <c r="F27" s="155" t="s">
        <v>1</v>
      </c>
      <c r="G27" s="85" t="s">
        <v>140</v>
      </c>
      <c r="H27" s="85"/>
      <c r="I27" s="86">
        <f>SUM(I28)</f>
        <v>500</v>
      </c>
      <c r="J27" s="86">
        <f t="shared" si="7"/>
        <v>500</v>
      </c>
      <c r="K27" s="86">
        <f t="shared" si="7"/>
        <v>500</v>
      </c>
    </row>
    <row r="28" spans="1:11" s="61" customFormat="1" ht="31.5">
      <c r="A28" s="58" t="s">
        <v>108</v>
      </c>
      <c r="B28" s="59" t="s">
        <v>1</v>
      </c>
      <c r="C28" s="63" t="s">
        <v>7</v>
      </c>
      <c r="D28" s="63" t="s">
        <v>45</v>
      </c>
      <c r="E28" s="65" t="s">
        <v>29</v>
      </c>
      <c r="F28" s="153" t="s">
        <v>1</v>
      </c>
      <c r="G28" s="64" t="s">
        <v>44</v>
      </c>
      <c r="H28" s="64" t="s">
        <v>58</v>
      </c>
      <c r="I28" s="60">
        <v>500</v>
      </c>
      <c r="J28" s="60">
        <v>500</v>
      </c>
      <c r="K28" s="60">
        <v>500</v>
      </c>
    </row>
    <row r="29" spans="1:11" s="87" customFormat="1" ht="33">
      <c r="A29" s="66" t="s">
        <v>136</v>
      </c>
      <c r="B29" s="68" t="s">
        <v>1</v>
      </c>
      <c r="C29" s="69" t="s">
        <v>7</v>
      </c>
      <c r="D29" s="69" t="s">
        <v>45</v>
      </c>
      <c r="E29" s="84" t="s">
        <v>33</v>
      </c>
      <c r="F29" s="155" t="s">
        <v>139</v>
      </c>
      <c r="G29" s="85" t="s">
        <v>140</v>
      </c>
      <c r="H29" s="85"/>
      <c r="I29" s="86">
        <f>SUM(I30)</f>
        <v>49305</v>
      </c>
      <c r="J29" s="86">
        <f t="shared" ref="J29:K29" si="8">SUM(J30)</f>
        <v>49603</v>
      </c>
      <c r="K29" s="86">
        <f t="shared" si="8"/>
        <v>49903</v>
      </c>
    </row>
    <row r="30" spans="1:11" s="87" customFormat="1" ht="34.5">
      <c r="A30" s="67" t="s">
        <v>137</v>
      </c>
      <c r="B30" s="68" t="s">
        <v>1</v>
      </c>
      <c r="C30" s="69" t="s">
        <v>7</v>
      </c>
      <c r="D30" s="69" t="s">
        <v>45</v>
      </c>
      <c r="E30" s="84" t="s">
        <v>33</v>
      </c>
      <c r="F30" s="155" t="s">
        <v>1</v>
      </c>
      <c r="G30" s="85" t="s">
        <v>140</v>
      </c>
      <c r="H30" s="85"/>
      <c r="I30" s="86">
        <f>SUM(I31:I33)</f>
        <v>49305</v>
      </c>
      <c r="J30" s="86">
        <f t="shared" ref="J30:K30" si="9">SUM(J31:J33)</f>
        <v>49603</v>
      </c>
      <c r="K30" s="86">
        <f t="shared" si="9"/>
        <v>49903</v>
      </c>
    </row>
    <row r="31" spans="1:11" s="61" customFormat="1" ht="47.25">
      <c r="A31" s="58" t="s">
        <v>252</v>
      </c>
      <c r="B31" s="59" t="s">
        <v>1</v>
      </c>
      <c r="C31" s="63" t="s">
        <v>7</v>
      </c>
      <c r="D31" s="63" t="s">
        <v>45</v>
      </c>
      <c r="E31" s="65" t="s">
        <v>33</v>
      </c>
      <c r="F31" s="153" t="s">
        <v>1</v>
      </c>
      <c r="G31" s="64" t="s">
        <v>44</v>
      </c>
      <c r="H31" s="64" t="s">
        <v>59</v>
      </c>
      <c r="I31" s="60">
        <v>40526</v>
      </c>
      <c r="J31" s="60">
        <v>40526</v>
      </c>
      <c r="K31" s="60">
        <v>40526</v>
      </c>
    </row>
    <row r="32" spans="1:11" s="61" customFormat="1" ht="31.5">
      <c r="A32" s="58" t="s">
        <v>108</v>
      </c>
      <c r="B32" s="59" t="s">
        <v>1</v>
      </c>
      <c r="C32" s="63" t="s">
        <v>7</v>
      </c>
      <c r="D32" s="63" t="s">
        <v>45</v>
      </c>
      <c r="E32" s="65" t="s">
        <v>33</v>
      </c>
      <c r="F32" s="153" t="s">
        <v>1</v>
      </c>
      <c r="G32" s="64" t="s">
        <v>44</v>
      </c>
      <c r="H32" s="64" t="s">
        <v>58</v>
      </c>
      <c r="I32" s="60">
        <v>8653</v>
      </c>
      <c r="J32" s="60">
        <v>8975</v>
      </c>
      <c r="K32" s="60">
        <v>9275</v>
      </c>
    </row>
    <row r="33" spans="1:11" s="61" customFormat="1" ht="31.5">
      <c r="A33" s="58" t="s">
        <v>109</v>
      </c>
      <c r="B33" s="59" t="s">
        <v>1</v>
      </c>
      <c r="C33" s="63" t="s">
        <v>7</v>
      </c>
      <c r="D33" s="63" t="s">
        <v>45</v>
      </c>
      <c r="E33" s="65" t="s">
        <v>33</v>
      </c>
      <c r="F33" s="153" t="s">
        <v>1</v>
      </c>
      <c r="G33" s="64" t="s">
        <v>44</v>
      </c>
      <c r="H33" s="64" t="s">
        <v>60</v>
      </c>
      <c r="I33" s="60">
        <v>126</v>
      </c>
      <c r="J33" s="60">
        <v>102</v>
      </c>
      <c r="K33" s="60">
        <v>102</v>
      </c>
    </row>
    <row r="34" spans="1:11" s="43" customFormat="1" ht="18.75">
      <c r="A34" s="215" t="s">
        <v>333</v>
      </c>
      <c r="B34" s="22" t="s">
        <v>1</v>
      </c>
      <c r="C34" s="22" t="s">
        <v>12</v>
      </c>
      <c r="D34" s="224"/>
      <c r="E34" s="225"/>
      <c r="F34" s="225"/>
      <c r="G34" s="226"/>
      <c r="H34" s="30"/>
      <c r="I34" s="31">
        <f t="shared" ref="I34:K36" si="10">SUM(I35)</f>
        <v>85</v>
      </c>
      <c r="J34" s="31">
        <f t="shared" si="10"/>
        <v>6</v>
      </c>
      <c r="K34" s="31">
        <f t="shared" si="10"/>
        <v>9.1</v>
      </c>
    </row>
    <row r="35" spans="1:11" s="83" customFormat="1" ht="33">
      <c r="A35" s="66" t="s">
        <v>334</v>
      </c>
      <c r="B35" s="80" t="s">
        <v>1</v>
      </c>
      <c r="C35" s="81" t="s">
        <v>12</v>
      </c>
      <c r="D35" s="88" t="s">
        <v>331</v>
      </c>
      <c r="E35" s="89" t="s">
        <v>138</v>
      </c>
      <c r="F35" s="156" t="s">
        <v>139</v>
      </c>
      <c r="G35" s="90" t="s">
        <v>140</v>
      </c>
      <c r="H35" s="78"/>
      <c r="I35" s="79">
        <f t="shared" si="10"/>
        <v>85</v>
      </c>
      <c r="J35" s="79">
        <f t="shared" si="10"/>
        <v>6</v>
      </c>
      <c r="K35" s="79">
        <f t="shared" si="10"/>
        <v>9.1</v>
      </c>
    </row>
    <row r="36" spans="1:11" s="83" customFormat="1" ht="17.25">
      <c r="A36" s="66" t="s">
        <v>345</v>
      </c>
      <c r="B36" s="80" t="s">
        <v>1</v>
      </c>
      <c r="C36" s="81" t="s">
        <v>12</v>
      </c>
      <c r="D36" s="88" t="s">
        <v>331</v>
      </c>
      <c r="E36" s="89" t="s">
        <v>33</v>
      </c>
      <c r="F36" s="156" t="s">
        <v>139</v>
      </c>
      <c r="G36" s="90" t="s">
        <v>140</v>
      </c>
      <c r="H36" s="78"/>
      <c r="I36" s="79">
        <f>SUM(I37)</f>
        <v>85</v>
      </c>
      <c r="J36" s="79">
        <f t="shared" si="10"/>
        <v>6</v>
      </c>
      <c r="K36" s="79">
        <f t="shared" si="10"/>
        <v>9.1</v>
      </c>
    </row>
    <row r="37" spans="1:11" s="61" customFormat="1" ht="47.25">
      <c r="A37" s="58" t="s">
        <v>346</v>
      </c>
      <c r="B37" s="59" t="s">
        <v>1</v>
      </c>
      <c r="C37" s="63" t="s">
        <v>12</v>
      </c>
      <c r="D37" s="63" t="s">
        <v>331</v>
      </c>
      <c r="E37" s="65" t="s">
        <v>33</v>
      </c>
      <c r="F37" s="153" t="s">
        <v>139</v>
      </c>
      <c r="G37" s="64" t="s">
        <v>332</v>
      </c>
      <c r="H37" s="64" t="s">
        <v>58</v>
      </c>
      <c r="I37" s="60">
        <v>85</v>
      </c>
      <c r="J37" s="60">
        <v>6</v>
      </c>
      <c r="K37" s="60">
        <v>9.1</v>
      </c>
    </row>
    <row r="38" spans="1:11" s="43" customFormat="1" ht="17.25">
      <c r="A38" s="21" t="s">
        <v>71</v>
      </c>
      <c r="B38" s="22" t="s">
        <v>1</v>
      </c>
      <c r="C38" s="22" t="s">
        <v>3</v>
      </c>
      <c r="D38" s="224"/>
      <c r="E38" s="225"/>
      <c r="F38" s="225"/>
      <c r="G38" s="226"/>
      <c r="H38" s="30"/>
      <c r="I38" s="31">
        <f t="shared" ref="I38:K40" si="11">SUM(I39)</f>
        <v>19620</v>
      </c>
      <c r="J38" s="31">
        <f t="shared" si="11"/>
        <v>19620</v>
      </c>
      <c r="K38" s="31">
        <f t="shared" si="11"/>
        <v>19620</v>
      </c>
    </row>
    <row r="39" spans="1:11" s="83" customFormat="1" ht="66">
      <c r="A39" s="66" t="s">
        <v>143</v>
      </c>
      <c r="B39" s="80" t="s">
        <v>1</v>
      </c>
      <c r="C39" s="81" t="s">
        <v>3</v>
      </c>
      <c r="D39" s="88" t="s">
        <v>39</v>
      </c>
      <c r="E39" s="89" t="s">
        <v>138</v>
      </c>
      <c r="F39" s="156" t="s">
        <v>139</v>
      </c>
      <c r="G39" s="90" t="s">
        <v>140</v>
      </c>
      <c r="H39" s="78"/>
      <c r="I39" s="79">
        <f t="shared" si="11"/>
        <v>19620</v>
      </c>
      <c r="J39" s="79">
        <f t="shared" si="11"/>
        <v>19620</v>
      </c>
      <c r="K39" s="79">
        <f t="shared" si="11"/>
        <v>19620</v>
      </c>
    </row>
    <row r="40" spans="1:11" s="83" customFormat="1" ht="17.25">
      <c r="A40" s="66" t="s">
        <v>144</v>
      </c>
      <c r="B40" s="80" t="s">
        <v>1</v>
      </c>
      <c r="C40" s="81" t="s">
        <v>3</v>
      </c>
      <c r="D40" s="88" t="s">
        <v>39</v>
      </c>
      <c r="E40" s="89" t="s">
        <v>33</v>
      </c>
      <c r="F40" s="156" t="s">
        <v>139</v>
      </c>
      <c r="G40" s="90" t="s">
        <v>140</v>
      </c>
      <c r="H40" s="78"/>
      <c r="I40" s="79">
        <f>SUM(I41)</f>
        <v>19620</v>
      </c>
      <c r="J40" s="79">
        <f t="shared" si="11"/>
        <v>19620</v>
      </c>
      <c r="K40" s="79">
        <f t="shared" si="11"/>
        <v>19620</v>
      </c>
    </row>
    <row r="41" spans="1:11" s="83" customFormat="1" ht="34.5">
      <c r="A41" s="67" t="s">
        <v>145</v>
      </c>
      <c r="B41" s="80" t="s">
        <v>1</v>
      </c>
      <c r="C41" s="81" t="s">
        <v>3</v>
      </c>
      <c r="D41" s="88" t="s">
        <v>39</v>
      </c>
      <c r="E41" s="89" t="s">
        <v>33</v>
      </c>
      <c r="F41" s="156" t="s">
        <v>1</v>
      </c>
      <c r="G41" s="90" t="s">
        <v>140</v>
      </c>
      <c r="H41" s="78"/>
      <c r="I41" s="79">
        <f>SUM(I42:I44)</f>
        <v>19620</v>
      </c>
      <c r="J41" s="79">
        <f t="shared" ref="J41:K41" si="12">SUM(J42:J44)</f>
        <v>19620</v>
      </c>
      <c r="K41" s="79">
        <f t="shared" si="12"/>
        <v>19620</v>
      </c>
    </row>
    <row r="42" spans="1:11" s="61" customFormat="1" ht="47.25">
      <c r="A42" s="58" t="s">
        <v>253</v>
      </c>
      <c r="B42" s="59" t="s">
        <v>1</v>
      </c>
      <c r="C42" s="63" t="s">
        <v>3</v>
      </c>
      <c r="D42" s="63" t="s">
        <v>39</v>
      </c>
      <c r="E42" s="65" t="s">
        <v>33</v>
      </c>
      <c r="F42" s="153" t="s">
        <v>1</v>
      </c>
      <c r="G42" s="64" t="s">
        <v>44</v>
      </c>
      <c r="H42" s="64" t="s">
        <v>59</v>
      </c>
      <c r="I42" s="60">
        <v>17610</v>
      </c>
      <c r="J42" s="60">
        <v>17610</v>
      </c>
      <c r="K42" s="60">
        <v>17610</v>
      </c>
    </row>
    <row r="43" spans="1:11" s="61" customFormat="1" ht="31.5">
      <c r="A43" s="58" t="s">
        <v>110</v>
      </c>
      <c r="B43" s="59" t="s">
        <v>1</v>
      </c>
      <c r="C43" s="63" t="s">
        <v>3</v>
      </c>
      <c r="D43" s="63" t="s">
        <v>39</v>
      </c>
      <c r="E43" s="65" t="s">
        <v>33</v>
      </c>
      <c r="F43" s="153" t="s">
        <v>1</v>
      </c>
      <c r="G43" s="64" t="s">
        <v>44</v>
      </c>
      <c r="H43" s="64" t="s">
        <v>58</v>
      </c>
      <c r="I43" s="60">
        <v>2000</v>
      </c>
      <c r="J43" s="60">
        <v>2000</v>
      </c>
      <c r="K43" s="60">
        <v>2000</v>
      </c>
    </row>
    <row r="44" spans="1:11" s="61" customFormat="1" ht="31.5">
      <c r="A44" s="58" t="s">
        <v>111</v>
      </c>
      <c r="B44" s="59" t="s">
        <v>1</v>
      </c>
      <c r="C44" s="63" t="s">
        <v>3</v>
      </c>
      <c r="D44" s="63" t="s">
        <v>39</v>
      </c>
      <c r="E44" s="65" t="s">
        <v>33</v>
      </c>
      <c r="F44" s="153" t="s">
        <v>1</v>
      </c>
      <c r="G44" s="64" t="s">
        <v>44</v>
      </c>
      <c r="H44" s="64" t="s">
        <v>60</v>
      </c>
      <c r="I44" s="60">
        <v>10</v>
      </c>
      <c r="J44" s="60">
        <v>10</v>
      </c>
      <c r="K44" s="60">
        <v>10</v>
      </c>
    </row>
    <row r="45" spans="1:11" s="43" customFormat="1" ht="17.25">
      <c r="A45" s="33" t="s">
        <v>72</v>
      </c>
      <c r="B45" s="34" t="s">
        <v>1</v>
      </c>
      <c r="C45" s="22">
        <v>11</v>
      </c>
      <c r="D45" s="224"/>
      <c r="E45" s="225"/>
      <c r="F45" s="225"/>
      <c r="G45" s="226"/>
      <c r="H45" s="30"/>
      <c r="I45" s="31">
        <f t="shared" ref="I45:K48" si="13">SUM(I46)</f>
        <v>1300</v>
      </c>
      <c r="J45" s="31">
        <f t="shared" si="13"/>
        <v>1300</v>
      </c>
      <c r="K45" s="31">
        <f t="shared" si="13"/>
        <v>1300</v>
      </c>
    </row>
    <row r="46" spans="1:11" s="82" customFormat="1" ht="66">
      <c r="A46" s="66" t="s">
        <v>143</v>
      </c>
      <c r="B46" s="91" t="s">
        <v>1</v>
      </c>
      <c r="C46" s="81" t="s">
        <v>32</v>
      </c>
      <c r="D46" s="88" t="s">
        <v>39</v>
      </c>
      <c r="E46" s="89" t="s">
        <v>138</v>
      </c>
      <c r="F46" s="156" t="s">
        <v>139</v>
      </c>
      <c r="G46" s="90" t="s">
        <v>140</v>
      </c>
      <c r="H46" s="78"/>
      <c r="I46" s="79">
        <f t="shared" si="13"/>
        <v>1300</v>
      </c>
      <c r="J46" s="79">
        <f t="shared" si="13"/>
        <v>1300</v>
      </c>
      <c r="K46" s="79">
        <f t="shared" si="13"/>
        <v>1300</v>
      </c>
    </row>
    <row r="47" spans="1:11" s="82" customFormat="1" ht="17.25">
      <c r="A47" s="66" t="s">
        <v>146</v>
      </c>
      <c r="B47" s="91" t="s">
        <v>1</v>
      </c>
      <c r="C47" s="81" t="s">
        <v>32</v>
      </c>
      <c r="D47" s="88" t="s">
        <v>39</v>
      </c>
      <c r="E47" s="89" t="s">
        <v>18</v>
      </c>
      <c r="F47" s="156" t="s">
        <v>139</v>
      </c>
      <c r="G47" s="90" t="s">
        <v>140</v>
      </c>
      <c r="H47" s="78"/>
      <c r="I47" s="79">
        <f t="shared" si="13"/>
        <v>1300</v>
      </c>
      <c r="J47" s="79">
        <f t="shared" si="13"/>
        <v>1300</v>
      </c>
      <c r="K47" s="79">
        <f t="shared" si="13"/>
        <v>1300</v>
      </c>
    </row>
    <row r="48" spans="1:11" s="82" customFormat="1" ht="17.25">
      <c r="A48" s="67" t="s">
        <v>147</v>
      </c>
      <c r="B48" s="91" t="s">
        <v>1</v>
      </c>
      <c r="C48" s="81" t="s">
        <v>32</v>
      </c>
      <c r="D48" s="88" t="s">
        <v>39</v>
      </c>
      <c r="E48" s="89" t="s">
        <v>18</v>
      </c>
      <c r="F48" s="156" t="s">
        <v>7</v>
      </c>
      <c r="G48" s="90" t="s">
        <v>140</v>
      </c>
      <c r="H48" s="78"/>
      <c r="I48" s="79">
        <f>SUM(I49)</f>
        <v>1300</v>
      </c>
      <c r="J48" s="79">
        <f t="shared" si="13"/>
        <v>1300</v>
      </c>
      <c r="K48" s="79">
        <f t="shared" si="13"/>
        <v>1300</v>
      </c>
    </row>
    <row r="49" spans="1:11" s="61" customFormat="1" ht="63">
      <c r="A49" s="58" t="s">
        <v>112</v>
      </c>
      <c r="B49" s="59" t="s">
        <v>1</v>
      </c>
      <c r="C49" s="63" t="s">
        <v>32</v>
      </c>
      <c r="D49" s="63" t="s">
        <v>39</v>
      </c>
      <c r="E49" s="65" t="s">
        <v>18</v>
      </c>
      <c r="F49" s="153" t="s">
        <v>7</v>
      </c>
      <c r="G49" s="64" t="s">
        <v>40</v>
      </c>
      <c r="H49" s="64" t="s">
        <v>60</v>
      </c>
      <c r="I49" s="60">
        <v>1300</v>
      </c>
      <c r="J49" s="60">
        <v>1300</v>
      </c>
      <c r="K49" s="60">
        <v>1300</v>
      </c>
    </row>
    <row r="50" spans="1:11" s="43" customFormat="1" ht="17.25">
      <c r="A50" s="35" t="s">
        <v>73</v>
      </c>
      <c r="B50" s="34" t="s">
        <v>1</v>
      </c>
      <c r="C50" s="22" t="s">
        <v>36</v>
      </c>
      <c r="D50" s="224"/>
      <c r="E50" s="225"/>
      <c r="F50" s="225"/>
      <c r="G50" s="226"/>
      <c r="H50" s="30"/>
      <c r="I50" s="31">
        <f>SUM(I51+I55+I71)</f>
        <v>55109</v>
      </c>
      <c r="J50" s="31">
        <f t="shared" ref="J50:K50" si="14">SUM(J51+J55+J71)</f>
        <v>54084</v>
      </c>
      <c r="K50" s="31">
        <f t="shared" si="14"/>
        <v>55023</v>
      </c>
    </row>
    <row r="51" spans="1:11" s="83" customFormat="1" ht="33">
      <c r="A51" s="66" t="s">
        <v>148</v>
      </c>
      <c r="B51" s="91" t="s">
        <v>1</v>
      </c>
      <c r="C51" s="81" t="s">
        <v>36</v>
      </c>
      <c r="D51" s="88" t="s">
        <v>3</v>
      </c>
      <c r="E51" s="89" t="s">
        <v>138</v>
      </c>
      <c r="F51" s="156" t="s">
        <v>139</v>
      </c>
      <c r="G51" s="90" t="s">
        <v>140</v>
      </c>
      <c r="H51" s="78"/>
      <c r="I51" s="79">
        <f>SUM(I52)</f>
        <v>1589</v>
      </c>
      <c r="J51" s="79">
        <f t="shared" ref="J51:K53" si="15">SUM(J52)</f>
        <v>1604</v>
      </c>
      <c r="K51" s="79">
        <f t="shared" si="15"/>
        <v>1619</v>
      </c>
    </row>
    <row r="52" spans="1:11" s="83" customFormat="1" ht="17.25">
      <c r="A52" s="66" t="s">
        <v>149</v>
      </c>
      <c r="B52" s="91" t="s">
        <v>1</v>
      </c>
      <c r="C52" s="81" t="s">
        <v>36</v>
      </c>
      <c r="D52" s="88" t="s">
        <v>3</v>
      </c>
      <c r="E52" s="89" t="s">
        <v>18</v>
      </c>
      <c r="F52" s="156" t="s">
        <v>1</v>
      </c>
      <c r="G52" s="90" t="s">
        <v>140</v>
      </c>
      <c r="H52" s="78"/>
      <c r="I52" s="79">
        <f>SUM(I53)</f>
        <v>1589</v>
      </c>
      <c r="J52" s="79">
        <f t="shared" si="15"/>
        <v>1604</v>
      </c>
      <c r="K52" s="79">
        <f t="shared" si="15"/>
        <v>1619</v>
      </c>
    </row>
    <row r="53" spans="1:11" s="83" customFormat="1" ht="69">
      <c r="A53" s="67" t="s">
        <v>227</v>
      </c>
      <c r="B53" s="91" t="s">
        <v>1</v>
      </c>
      <c r="C53" s="81" t="s">
        <v>36</v>
      </c>
      <c r="D53" s="88" t="s">
        <v>3</v>
      </c>
      <c r="E53" s="89" t="s">
        <v>18</v>
      </c>
      <c r="F53" s="156" t="s">
        <v>1</v>
      </c>
      <c r="G53" s="90" t="s">
        <v>140</v>
      </c>
      <c r="H53" s="78"/>
      <c r="I53" s="79">
        <f>SUM(I54)</f>
        <v>1589</v>
      </c>
      <c r="J53" s="79">
        <f t="shared" si="15"/>
        <v>1604</v>
      </c>
      <c r="K53" s="79">
        <f t="shared" si="15"/>
        <v>1619</v>
      </c>
    </row>
    <row r="54" spans="1:11" s="61" customFormat="1" ht="31.5">
      <c r="A54" s="58" t="s">
        <v>113</v>
      </c>
      <c r="B54" s="59" t="s">
        <v>1</v>
      </c>
      <c r="C54" s="63" t="s">
        <v>36</v>
      </c>
      <c r="D54" s="63" t="s">
        <v>3</v>
      </c>
      <c r="E54" s="65" t="s">
        <v>18</v>
      </c>
      <c r="F54" s="153" t="s">
        <v>1</v>
      </c>
      <c r="G54" s="64" t="s">
        <v>26</v>
      </c>
      <c r="H54" s="64" t="s">
        <v>58</v>
      </c>
      <c r="I54" s="60">
        <v>1589</v>
      </c>
      <c r="J54" s="60">
        <v>1604</v>
      </c>
      <c r="K54" s="60">
        <v>1619</v>
      </c>
    </row>
    <row r="55" spans="1:11" s="95" customFormat="1" ht="49.5">
      <c r="A55" s="66" t="s">
        <v>135</v>
      </c>
      <c r="B55" s="74" t="s">
        <v>1</v>
      </c>
      <c r="C55" s="75" t="s">
        <v>36</v>
      </c>
      <c r="D55" s="75" t="s">
        <v>45</v>
      </c>
      <c r="E55" s="92" t="s">
        <v>138</v>
      </c>
      <c r="F55" s="157" t="s">
        <v>139</v>
      </c>
      <c r="G55" s="93" t="s">
        <v>140</v>
      </c>
      <c r="H55" s="93"/>
      <c r="I55" s="94">
        <f>SUM(I56+I66)</f>
        <v>52520</v>
      </c>
      <c r="J55" s="94">
        <f t="shared" ref="J55:K55" si="16">SUM(J56+J66)</f>
        <v>51480</v>
      </c>
      <c r="K55" s="94">
        <f t="shared" si="16"/>
        <v>52404</v>
      </c>
    </row>
    <row r="56" spans="1:11" s="95" customFormat="1" ht="33">
      <c r="A56" s="66" t="s">
        <v>136</v>
      </c>
      <c r="B56" s="74" t="s">
        <v>1</v>
      </c>
      <c r="C56" s="75" t="s">
        <v>36</v>
      </c>
      <c r="D56" s="75" t="s">
        <v>45</v>
      </c>
      <c r="E56" s="92" t="s">
        <v>33</v>
      </c>
      <c r="F56" s="157" t="s">
        <v>139</v>
      </c>
      <c r="G56" s="93" t="s">
        <v>140</v>
      </c>
      <c r="H56" s="93"/>
      <c r="I56" s="94">
        <f>SUM(I57)</f>
        <v>4592</v>
      </c>
      <c r="J56" s="94">
        <f t="shared" ref="J56:K56" si="17">SUM(J57)</f>
        <v>4760</v>
      </c>
      <c r="K56" s="94">
        <f t="shared" si="17"/>
        <v>4933</v>
      </c>
    </row>
    <row r="57" spans="1:11" s="95" customFormat="1" ht="34.5">
      <c r="A57" s="67" t="s">
        <v>137</v>
      </c>
      <c r="B57" s="74" t="s">
        <v>1</v>
      </c>
      <c r="C57" s="75" t="s">
        <v>36</v>
      </c>
      <c r="D57" s="75" t="s">
        <v>45</v>
      </c>
      <c r="E57" s="92" t="s">
        <v>33</v>
      </c>
      <c r="F57" s="157" t="s">
        <v>1</v>
      </c>
      <c r="G57" s="93" t="s">
        <v>140</v>
      </c>
      <c r="H57" s="93"/>
      <c r="I57" s="94">
        <f>SUM(I58:I65)</f>
        <v>4592</v>
      </c>
      <c r="J57" s="94">
        <f t="shared" ref="J57:K57" si="18">SUM(J58:J65)</f>
        <v>4760</v>
      </c>
      <c r="K57" s="94">
        <f t="shared" si="18"/>
        <v>4933</v>
      </c>
    </row>
    <row r="58" spans="1:11" s="61" customFormat="1" ht="63">
      <c r="A58" s="58" t="s">
        <v>254</v>
      </c>
      <c r="B58" s="59" t="s">
        <v>1</v>
      </c>
      <c r="C58" s="63" t="s">
        <v>36</v>
      </c>
      <c r="D58" s="63" t="s">
        <v>45</v>
      </c>
      <c r="E58" s="65" t="s">
        <v>33</v>
      </c>
      <c r="F58" s="153" t="s">
        <v>1</v>
      </c>
      <c r="G58" s="64" t="s">
        <v>46</v>
      </c>
      <c r="H58" s="64" t="s">
        <v>59</v>
      </c>
      <c r="I58" s="60">
        <v>829</v>
      </c>
      <c r="J58" s="60">
        <v>829</v>
      </c>
      <c r="K58" s="60">
        <v>829</v>
      </c>
    </row>
    <row r="59" spans="1:11" s="61" customFormat="1" ht="47.25">
      <c r="A59" s="58" t="s">
        <v>114</v>
      </c>
      <c r="B59" s="59" t="s">
        <v>1</v>
      </c>
      <c r="C59" s="63" t="s">
        <v>36</v>
      </c>
      <c r="D59" s="63" t="s">
        <v>45</v>
      </c>
      <c r="E59" s="65" t="s">
        <v>33</v>
      </c>
      <c r="F59" s="153" t="s">
        <v>1</v>
      </c>
      <c r="G59" s="64" t="s">
        <v>46</v>
      </c>
      <c r="H59" s="64" t="s">
        <v>58</v>
      </c>
      <c r="I59" s="60">
        <v>52</v>
      </c>
      <c r="J59" s="60">
        <v>81</v>
      </c>
      <c r="K59" s="60">
        <v>112</v>
      </c>
    </row>
    <row r="60" spans="1:11" s="61" customFormat="1" ht="63">
      <c r="A60" s="58" t="s">
        <v>255</v>
      </c>
      <c r="B60" s="59" t="s">
        <v>1</v>
      </c>
      <c r="C60" s="63" t="s">
        <v>36</v>
      </c>
      <c r="D60" s="63" t="s">
        <v>45</v>
      </c>
      <c r="E60" s="65" t="s">
        <v>33</v>
      </c>
      <c r="F60" s="153" t="s">
        <v>1</v>
      </c>
      <c r="G60" s="64" t="s">
        <v>47</v>
      </c>
      <c r="H60" s="64" t="s">
        <v>59</v>
      </c>
      <c r="I60" s="60">
        <v>454</v>
      </c>
      <c r="J60" s="60">
        <v>454</v>
      </c>
      <c r="K60" s="60">
        <v>454</v>
      </c>
    </row>
    <row r="61" spans="1:11" s="61" customFormat="1" ht="47.25">
      <c r="A61" s="58" t="s">
        <v>115</v>
      </c>
      <c r="B61" s="59" t="s">
        <v>1</v>
      </c>
      <c r="C61" s="63" t="s">
        <v>36</v>
      </c>
      <c r="D61" s="63" t="s">
        <v>45</v>
      </c>
      <c r="E61" s="65" t="s">
        <v>33</v>
      </c>
      <c r="F61" s="153" t="s">
        <v>1</v>
      </c>
      <c r="G61" s="64" t="s">
        <v>47</v>
      </c>
      <c r="H61" s="64" t="s">
        <v>58</v>
      </c>
      <c r="I61" s="60">
        <v>26</v>
      </c>
      <c r="J61" s="60">
        <v>43</v>
      </c>
      <c r="K61" s="60">
        <v>61</v>
      </c>
    </row>
    <row r="62" spans="1:11" s="61" customFormat="1" ht="63">
      <c r="A62" s="58" t="s">
        <v>256</v>
      </c>
      <c r="B62" s="59" t="s">
        <v>1</v>
      </c>
      <c r="C62" s="63" t="s">
        <v>36</v>
      </c>
      <c r="D62" s="63" t="s">
        <v>45</v>
      </c>
      <c r="E62" s="65" t="s">
        <v>33</v>
      </c>
      <c r="F62" s="153" t="s">
        <v>1</v>
      </c>
      <c r="G62" s="64" t="s">
        <v>48</v>
      </c>
      <c r="H62" s="64" t="s">
        <v>59</v>
      </c>
      <c r="I62" s="60">
        <v>2647</v>
      </c>
      <c r="J62" s="60">
        <v>2647</v>
      </c>
      <c r="K62" s="60">
        <v>2647</v>
      </c>
    </row>
    <row r="63" spans="1:11" s="61" customFormat="1" ht="47.25">
      <c r="A63" s="58" t="s">
        <v>116</v>
      </c>
      <c r="B63" s="59" t="s">
        <v>1</v>
      </c>
      <c r="C63" s="63" t="s">
        <v>36</v>
      </c>
      <c r="D63" s="63" t="s">
        <v>45</v>
      </c>
      <c r="E63" s="65" t="s">
        <v>33</v>
      </c>
      <c r="F63" s="153" t="s">
        <v>1</v>
      </c>
      <c r="G63" s="64" t="s">
        <v>48</v>
      </c>
      <c r="H63" s="64" t="s">
        <v>58</v>
      </c>
      <c r="I63" s="60">
        <v>205</v>
      </c>
      <c r="J63" s="60">
        <v>311</v>
      </c>
      <c r="K63" s="60">
        <v>420</v>
      </c>
    </row>
    <row r="64" spans="1:11" s="61" customFormat="1" ht="63">
      <c r="A64" s="58" t="s">
        <v>117</v>
      </c>
      <c r="B64" s="59" t="s">
        <v>1</v>
      </c>
      <c r="C64" s="63" t="s">
        <v>36</v>
      </c>
      <c r="D64" s="63" t="s">
        <v>45</v>
      </c>
      <c r="E64" s="65" t="s">
        <v>33</v>
      </c>
      <c r="F64" s="153" t="s">
        <v>1</v>
      </c>
      <c r="G64" s="64" t="s">
        <v>49</v>
      </c>
      <c r="H64" s="64" t="s">
        <v>59</v>
      </c>
      <c r="I64" s="60">
        <v>348</v>
      </c>
      <c r="J64" s="60">
        <v>348</v>
      </c>
      <c r="K64" s="60">
        <v>348</v>
      </c>
    </row>
    <row r="65" spans="1:11" s="61" customFormat="1" ht="47.25">
      <c r="A65" s="58" t="s">
        <v>118</v>
      </c>
      <c r="B65" s="59" t="s">
        <v>1</v>
      </c>
      <c r="C65" s="63" t="s">
        <v>36</v>
      </c>
      <c r="D65" s="63" t="s">
        <v>45</v>
      </c>
      <c r="E65" s="65" t="s">
        <v>33</v>
      </c>
      <c r="F65" s="153" t="s">
        <v>1</v>
      </c>
      <c r="G65" s="64" t="s">
        <v>49</v>
      </c>
      <c r="H65" s="64" t="s">
        <v>58</v>
      </c>
      <c r="I65" s="60">
        <v>31</v>
      </c>
      <c r="J65" s="60">
        <v>47</v>
      </c>
      <c r="K65" s="60">
        <v>62</v>
      </c>
    </row>
    <row r="66" spans="1:11" s="95" customFormat="1" ht="33">
      <c r="A66" s="66" t="s">
        <v>150</v>
      </c>
      <c r="B66" s="74" t="s">
        <v>1</v>
      </c>
      <c r="C66" s="75" t="s">
        <v>36</v>
      </c>
      <c r="D66" s="75" t="s">
        <v>45</v>
      </c>
      <c r="E66" s="92" t="s">
        <v>34</v>
      </c>
      <c r="F66" s="157" t="s">
        <v>139</v>
      </c>
      <c r="G66" s="93" t="s">
        <v>140</v>
      </c>
      <c r="H66" s="93"/>
      <c r="I66" s="94">
        <f>SUM(I67)</f>
        <v>47928</v>
      </c>
      <c r="J66" s="94">
        <f t="shared" ref="J66:K66" si="19">SUM(J67)</f>
        <v>46720</v>
      </c>
      <c r="K66" s="94">
        <f t="shared" si="19"/>
        <v>47471</v>
      </c>
    </row>
    <row r="67" spans="1:11" s="95" customFormat="1" ht="34.5">
      <c r="A67" s="67" t="s">
        <v>151</v>
      </c>
      <c r="B67" s="74" t="s">
        <v>1</v>
      </c>
      <c r="C67" s="75" t="s">
        <v>36</v>
      </c>
      <c r="D67" s="75" t="s">
        <v>45</v>
      </c>
      <c r="E67" s="92" t="s">
        <v>34</v>
      </c>
      <c r="F67" s="157" t="s">
        <v>1</v>
      </c>
      <c r="G67" s="93" t="s">
        <v>140</v>
      </c>
      <c r="H67" s="93"/>
      <c r="I67" s="94">
        <f>SUM(I68:I70)</f>
        <v>47928</v>
      </c>
      <c r="J67" s="94">
        <f t="shared" ref="J67:K67" si="20">SUM(J68:J70)</f>
        <v>46720</v>
      </c>
      <c r="K67" s="94">
        <f t="shared" si="20"/>
        <v>47471</v>
      </c>
    </row>
    <row r="68" spans="1:11" s="61" customFormat="1" ht="47.25">
      <c r="A68" s="58" t="s">
        <v>257</v>
      </c>
      <c r="B68" s="59" t="s">
        <v>1</v>
      </c>
      <c r="C68" s="63" t="s">
        <v>36</v>
      </c>
      <c r="D68" s="63" t="s">
        <v>45</v>
      </c>
      <c r="E68" s="65" t="s">
        <v>34</v>
      </c>
      <c r="F68" s="153" t="s">
        <v>1</v>
      </c>
      <c r="G68" s="64" t="s">
        <v>6</v>
      </c>
      <c r="H68" s="64" t="s">
        <v>59</v>
      </c>
      <c r="I68" s="60">
        <v>28082</v>
      </c>
      <c r="J68" s="60">
        <v>28082</v>
      </c>
      <c r="K68" s="60">
        <v>28082</v>
      </c>
    </row>
    <row r="69" spans="1:11" s="61" customFormat="1" ht="31.5">
      <c r="A69" s="58" t="s">
        <v>119</v>
      </c>
      <c r="B69" s="59" t="s">
        <v>1</v>
      </c>
      <c r="C69" s="63" t="s">
        <v>36</v>
      </c>
      <c r="D69" s="63" t="s">
        <v>45</v>
      </c>
      <c r="E69" s="65" t="s">
        <v>34</v>
      </c>
      <c r="F69" s="153" t="s">
        <v>1</v>
      </c>
      <c r="G69" s="64" t="s">
        <v>6</v>
      </c>
      <c r="H69" s="64" t="s">
        <v>58</v>
      </c>
      <c r="I69" s="60">
        <v>19768</v>
      </c>
      <c r="J69" s="60">
        <v>18560</v>
      </c>
      <c r="K69" s="60">
        <v>19311</v>
      </c>
    </row>
    <row r="70" spans="1:11" s="61" customFormat="1" ht="31.5">
      <c r="A70" s="58" t="s">
        <v>120</v>
      </c>
      <c r="B70" s="59" t="s">
        <v>1</v>
      </c>
      <c r="C70" s="63" t="s">
        <v>36</v>
      </c>
      <c r="D70" s="63" t="s">
        <v>45</v>
      </c>
      <c r="E70" s="65" t="s">
        <v>34</v>
      </c>
      <c r="F70" s="153" t="s">
        <v>1</v>
      </c>
      <c r="G70" s="64" t="s">
        <v>6</v>
      </c>
      <c r="H70" s="64" t="s">
        <v>60</v>
      </c>
      <c r="I70" s="60">
        <v>78</v>
      </c>
      <c r="J70" s="60">
        <v>78</v>
      </c>
      <c r="K70" s="60">
        <v>78</v>
      </c>
    </row>
    <row r="71" spans="1:11" s="61" customFormat="1" ht="66">
      <c r="A71" s="66" t="s">
        <v>143</v>
      </c>
      <c r="B71" s="91" t="s">
        <v>1</v>
      </c>
      <c r="C71" s="81" t="s">
        <v>36</v>
      </c>
      <c r="D71" s="88" t="s">
        <v>39</v>
      </c>
      <c r="E71" s="89" t="s">
        <v>138</v>
      </c>
      <c r="F71" s="156" t="s">
        <v>139</v>
      </c>
      <c r="G71" s="90" t="s">
        <v>140</v>
      </c>
      <c r="H71" s="78"/>
      <c r="I71" s="79">
        <f>+I72</f>
        <v>1000</v>
      </c>
      <c r="J71" s="79">
        <f t="shared" ref="J71:K71" si="21">+J72</f>
        <v>1000</v>
      </c>
      <c r="K71" s="79">
        <f t="shared" si="21"/>
        <v>1000</v>
      </c>
    </row>
    <row r="72" spans="1:11" s="61" customFormat="1" ht="16.5">
      <c r="A72" s="66" t="s">
        <v>146</v>
      </c>
      <c r="B72" s="91" t="s">
        <v>1</v>
      </c>
      <c r="C72" s="81" t="s">
        <v>36</v>
      </c>
      <c r="D72" s="88" t="s">
        <v>39</v>
      </c>
      <c r="E72" s="89" t="s">
        <v>18</v>
      </c>
      <c r="F72" s="156" t="s">
        <v>139</v>
      </c>
      <c r="G72" s="90" t="s">
        <v>140</v>
      </c>
      <c r="H72" s="78"/>
      <c r="I72" s="79">
        <f t="shared" ref="I72:K73" si="22">SUM(I73)</f>
        <v>1000</v>
      </c>
      <c r="J72" s="79">
        <f t="shared" si="22"/>
        <v>1000</v>
      </c>
      <c r="K72" s="79">
        <f t="shared" si="22"/>
        <v>1000</v>
      </c>
    </row>
    <row r="73" spans="1:11" s="61" customFormat="1" ht="34.5">
      <c r="A73" s="67" t="s">
        <v>288</v>
      </c>
      <c r="B73" s="91" t="s">
        <v>1</v>
      </c>
      <c r="C73" s="81" t="s">
        <v>36</v>
      </c>
      <c r="D73" s="88" t="s">
        <v>39</v>
      </c>
      <c r="E73" s="89" t="s">
        <v>18</v>
      </c>
      <c r="F73" s="156" t="s">
        <v>16</v>
      </c>
      <c r="G73" s="90" t="s">
        <v>140</v>
      </c>
      <c r="H73" s="78"/>
      <c r="I73" s="79">
        <f>SUM(I74)</f>
        <v>1000</v>
      </c>
      <c r="J73" s="79">
        <f t="shared" si="22"/>
        <v>1000</v>
      </c>
      <c r="K73" s="79">
        <f t="shared" si="22"/>
        <v>1000</v>
      </c>
    </row>
    <row r="74" spans="1:11" s="61" customFormat="1" ht="31.5">
      <c r="A74" s="58" t="s">
        <v>289</v>
      </c>
      <c r="B74" s="59" t="s">
        <v>1</v>
      </c>
      <c r="C74" s="63" t="s">
        <v>36</v>
      </c>
      <c r="D74" s="63" t="s">
        <v>39</v>
      </c>
      <c r="E74" s="65" t="s">
        <v>18</v>
      </c>
      <c r="F74" s="153" t="s">
        <v>16</v>
      </c>
      <c r="G74" s="64" t="s">
        <v>287</v>
      </c>
      <c r="H74" s="64" t="s">
        <v>60</v>
      </c>
      <c r="I74" s="60">
        <v>1000</v>
      </c>
      <c r="J74" s="60">
        <v>1000</v>
      </c>
      <c r="K74" s="60">
        <v>1000</v>
      </c>
    </row>
    <row r="75" spans="1:11" s="54" customFormat="1" ht="18.75">
      <c r="A75" s="29" t="s">
        <v>74</v>
      </c>
      <c r="B75" s="47" t="s">
        <v>2</v>
      </c>
      <c r="C75" s="221"/>
      <c r="D75" s="222"/>
      <c r="E75" s="222"/>
      <c r="F75" s="222"/>
      <c r="G75" s="223"/>
      <c r="H75" s="53"/>
      <c r="I75" s="20">
        <f>SUM(I76+I81)</f>
        <v>6638.7</v>
      </c>
      <c r="J75" s="20">
        <f>SUM(J76+J81)</f>
        <v>6652.6</v>
      </c>
      <c r="K75" s="20">
        <f>SUM(K76+K81)</f>
        <v>6666.5</v>
      </c>
    </row>
    <row r="76" spans="1:11" s="45" customFormat="1" ht="49.5">
      <c r="A76" s="36" t="s">
        <v>75</v>
      </c>
      <c r="B76" s="22" t="s">
        <v>2</v>
      </c>
      <c r="C76" s="22" t="s">
        <v>17</v>
      </c>
      <c r="D76" s="249"/>
      <c r="E76" s="250"/>
      <c r="F76" s="250"/>
      <c r="G76" s="251"/>
      <c r="H76" s="44"/>
      <c r="I76" s="31">
        <f t="shared" ref="I76:K79" si="23">SUM(I77)</f>
        <v>5345</v>
      </c>
      <c r="J76" s="31">
        <f t="shared" si="23"/>
        <v>5345</v>
      </c>
      <c r="K76" s="31">
        <f t="shared" si="23"/>
        <v>5345</v>
      </c>
    </row>
    <row r="77" spans="1:11" s="101" customFormat="1" ht="66">
      <c r="A77" s="66" t="s">
        <v>152</v>
      </c>
      <c r="B77" s="80" t="s">
        <v>2</v>
      </c>
      <c r="C77" s="81" t="s">
        <v>17</v>
      </c>
      <c r="D77" s="88" t="s">
        <v>12</v>
      </c>
      <c r="E77" s="89">
        <v>0</v>
      </c>
      <c r="F77" s="156" t="s">
        <v>139</v>
      </c>
      <c r="G77" s="90" t="s">
        <v>140</v>
      </c>
      <c r="H77" s="100"/>
      <c r="I77" s="79">
        <f t="shared" si="23"/>
        <v>5345</v>
      </c>
      <c r="J77" s="79">
        <f t="shared" si="23"/>
        <v>5345</v>
      </c>
      <c r="K77" s="79">
        <f t="shared" si="23"/>
        <v>5345</v>
      </c>
    </row>
    <row r="78" spans="1:11" s="101" customFormat="1" ht="49.5">
      <c r="A78" s="66" t="s">
        <v>153</v>
      </c>
      <c r="B78" s="80" t="s">
        <v>2</v>
      </c>
      <c r="C78" s="81" t="s">
        <v>17</v>
      </c>
      <c r="D78" s="88" t="s">
        <v>12</v>
      </c>
      <c r="E78" s="89" t="s">
        <v>18</v>
      </c>
      <c r="F78" s="156" t="s">
        <v>139</v>
      </c>
      <c r="G78" s="90" t="s">
        <v>140</v>
      </c>
      <c r="H78" s="100"/>
      <c r="I78" s="79">
        <f>SUM(I79)</f>
        <v>5345</v>
      </c>
      <c r="J78" s="79">
        <f t="shared" si="23"/>
        <v>5345</v>
      </c>
      <c r="K78" s="79">
        <f t="shared" si="23"/>
        <v>5345</v>
      </c>
    </row>
    <row r="79" spans="1:11" s="101" customFormat="1" ht="51.75">
      <c r="A79" s="67" t="s">
        <v>154</v>
      </c>
      <c r="B79" s="80" t="s">
        <v>2</v>
      </c>
      <c r="C79" s="81" t="s">
        <v>17</v>
      </c>
      <c r="D79" s="88" t="s">
        <v>12</v>
      </c>
      <c r="E79" s="89" t="s">
        <v>18</v>
      </c>
      <c r="F79" s="156" t="s">
        <v>1</v>
      </c>
      <c r="G79" s="90" t="s">
        <v>140</v>
      </c>
      <c r="H79" s="100"/>
      <c r="I79" s="79">
        <f>SUM(I80)</f>
        <v>5345</v>
      </c>
      <c r="J79" s="79">
        <f t="shared" si="23"/>
        <v>5345</v>
      </c>
      <c r="K79" s="79">
        <f t="shared" si="23"/>
        <v>5345</v>
      </c>
    </row>
    <row r="80" spans="1:11" s="61" customFormat="1" ht="47.25">
      <c r="A80" s="58" t="s">
        <v>269</v>
      </c>
      <c r="B80" s="59" t="s">
        <v>2</v>
      </c>
      <c r="C80" s="63" t="s">
        <v>17</v>
      </c>
      <c r="D80" s="63" t="s">
        <v>12</v>
      </c>
      <c r="E80" s="65" t="s">
        <v>18</v>
      </c>
      <c r="F80" s="153" t="s">
        <v>1</v>
      </c>
      <c r="G80" s="64" t="s">
        <v>25</v>
      </c>
      <c r="H80" s="64" t="s">
        <v>65</v>
      </c>
      <c r="I80" s="60">
        <v>5345</v>
      </c>
      <c r="J80" s="60">
        <v>5345</v>
      </c>
      <c r="K80" s="60">
        <v>5345</v>
      </c>
    </row>
    <row r="81" spans="1:11" s="43" customFormat="1" ht="39" customHeight="1">
      <c r="A81" s="37" t="s">
        <v>76</v>
      </c>
      <c r="B81" s="22" t="s">
        <v>2</v>
      </c>
      <c r="C81" s="22" t="s">
        <v>38</v>
      </c>
      <c r="D81" s="224"/>
      <c r="E81" s="225"/>
      <c r="F81" s="225"/>
      <c r="G81" s="226"/>
      <c r="H81" s="30"/>
      <c r="I81" s="31">
        <f>SUM(I82)</f>
        <v>1293.7</v>
      </c>
      <c r="J81" s="31">
        <f t="shared" ref="J81:K81" si="24">SUM(J82)</f>
        <v>1307.5999999999999</v>
      </c>
      <c r="K81" s="31">
        <f t="shared" si="24"/>
        <v>1321.5</v>
      </c>
    </row>
    <row r="82" spans="1:11" s="82" customFormat="1" ht="36.75" customHeight="1">
      <c r="A82" s="66" t="s">
        <v>155</v>
      </c>
      <c r="B82" s="80" t="s">
        <v>2</v>
      </c>
      <c r="C82" s="81" t="s">
        <v>38</v>
      </c>
      <c r="D82" s="88" t="s">
        <v>1</v>
      </c>
      <c r="E82" s="89" t="s">
        <v>138</v>
      </c>
      <c r="F82" s="156" t="s">
        <v>139</v>
      </c>
      <c r="G82" s="90" t="s">
        <v>140</v>
      </c>
      <c r="H82" s="78"/>
      <c r="I82" s="79">
        <f>SUM(I83+I86)</f>
        <v>1293.7</v>
      </c>
      <c r="J82" s="79">
        <f>SUM(J83+J86)</f>
        <v>1307.5999999999999</v>
      </c>
      <c r="K82" s="79">
        <f>SUM(K83+K86)</f>
        <v>1321.5</v>
      </c>
    </row>
    <row r="83" spans="1:11" s="82" customFormat="1" ht="39.75" customHeight="1">
      <c r="A83" s="66" t="s">
        <v>156</v>
      </c>
      <c r="B83" s="80" t="s">
        <v>2</v>
      </c>
      <c r="C83" s="81" t="s">
        <v>38</v>
      </c>
      <c r="D83" s="88" t="s">
        <v>1</v>
      </c>
      <c r="E83" s="89" t="s">
        <v>18</v>
      </c>
      <c r="F83" s="156" t="s">
        <v>139</v>
      </c>
      <c r="G83" s="90" t="s">
        <v>140</v>
      </c>
      <c r="H83" s="78"/>
      <c r="I83" s="79">
        <f>SUM(I85)</f>
        <v>1214.7</v>
      </c>
      <c r="J83" s="79">
        <f t="shared" ref="J83:K83" si="25">SUM(J85)</f>
        <v>1228.5999999999999</v>
      </c>
      <c r="K83" s="79">
        <f t="shared" si="25"/>
        <v>1242.5</v>
      </c>
    </row>
    <row r="84" spans="1:11" s="82" customFormat="1" ht="39.75" customHeight="1">
      <c r="A84" s="67" t="s">
        <v>228</v>
      </c>
      <c r="B84" s="80" t="s">
        <v>2</v>
      </c>
      <c r="C84" s="81" t="s">
        <v>38</v>
      </c>
      <c r="D84" s="88" t="s">
        <v>1</v>
      </c>
      <c r="E84" s="89" t="s">
        <v>18</v>
      </c>
      <c r="F84" s="156" t="s">
        <v>1</v>
      </c>
      <c r="G84" s="90" t="s">
        <v>140</v>
      </c>
      <c r="H84" s="78"/>
      <c r="I84" s="79">
        <f>SUM(I85)</f>
        <v>1214.7</v>
      </c>
      <c r="J84" s="79">
        <f t="shared" ref="J84:K84" si="26">SUM(J85)</f>
        <v>1228.5999999999999</v>
      </c>
      <c r="K84" s="79">
        <f t="shared" si="26"/>
        <v>1242.5</v>
      </c>
    </row>
    <row r="85" spans="1:11" s="61" customFormat="1" ht="31.5">
      <c r="A85" s="58" t="s">
        <v>229</v>
      </c>
      <c r="B85" s="59" t="s">
        <v>2</v>
      </c>
      <c r="C85" s="63" t="s">
        <v>38</v>
      </c>
      <c r="D85" s="97" t="s">
        <v>1</v>
      </c>
      <c r="E85" s="98" t="s">
        <v>18</v>
      </c>
      <c r="F85" s="158" t="s">
        <v>1</v>
      </c>
      <c r="G85" s="99" t="s">
        <v>4</v>
      </c>
      <c r="H85" s="64">
        <v>200</v>
      </c>
      <c r="I85" s="60">
        <v>1214.7</v>
      </c>
      <c r="J85" s="60">
        <v>1228.5999999999999</v>
      </c>
      <c r="K85" s="60">
        <v>1242.5</v>
      </c>
    </row>
    <row r="86" spans="1:11" s="95" customFormat="1" ht="49.5">
      <c r="A86" s="66" t="s">
        <v>157</v>
      </c>
      <c r="B86" s="74" t="s">
        <v>2</v>
      </c>
      <c r="C86" s="75" t="s">
        <v>38</v>
      </c>
      <c r="D86" s="102" t="s">
        <v>1</v>
      </c>
      <c r="E86" s="103" t="s">
        <v>29</v>
      </c>
      <c r="F86" s="159" t="s">
        <v>139</v>
      </c>
      <c r="G86" s="104" t="s">
        <v>140</v>
      </c>
      <c r="H86" s="93"/>
      <c r="I86" s="94">
        <f>SUM(I88+I90)</f>
        <v>79</v>
      </c>
      <c r="J86" s="94">
        <f t="shared" ref="J86:K86" si="27">SUM(J88+J90)</f>
        <v>79</v>
      </c>
      <c r="K86" s="94">
        <f t="shared" si="27"/>
        <v>79</v>
      </c>
    </row>
    <row r="87" spans="1:11" s="95" customFormat="1" ht="34.5">
      <c r="A87" s="67" t="s">
        <v>230</v>
      </c>
      <c r="B87" s="74" t="s">
        <v>2</v>
      </c>
      <c r="C87" s="75" t="s">
        <v>38</v>
      </c>
      <c r="D87" s="102" t="s">
        <v>1</v>
      </c>
      <c r="E87" s="103" t="s">
        <v>29</v>
      </c>
      <c r="F87" s="159" t="s">
        <v>1</v>
      </c>
      <c r="G87" s="104" t="s">
        <v>140</v>
      </c>
      <c r="H87" s="93"/>
      <c r="I87" s="94">
        <f>SUM(I88)</f>
        <v>20</v>
      </c>
      <c r="J87" s="94">
        <f t="shared" ref="J87:K87" si="28">SUM(J88)</f>
        <v>20</v>
      </c>
      <c r="K87" s="94">
        <f t="shared" si="28"/>
        <v>20</v>
      </c>
    </row>
    <row r="88" spans="1:11" s="61" customFormat="1" ht="31.5">
      <c r="A88" s="58" t="s">
        <v>229</v>
      </c>
      <c r="B88" s="59" t="s">
        <v>2</v>
      </c>
      <c r="C88" s="63" t="s">
        <v>38</v>
      </c>
      <c r="D88" s="97" t="s">
        <v>1</v>
      </c>
      <c r="E88" s="98" t="s">
        <v>29</v>
      </c>
      <c r="F88" s="158" t="s">
        <v>1</v>
      </c>
      <c r="G88" s="99" t="s">
        <v>4</v>
      </c>
      <c r="H88" s="64" t="s">
        <v>58</v>
      </c>
      <c r="I88" s="60">
        <v>20</v>
      </c>
      <c r="J88" s="60">
        <v>20</v>
      </c>
      <c r="K88" s="60">
        <v>20</v>
      </c>
    </row>
    <row r="89" spans="1:11" s="95" customFormat="1" ht="34.5">
      <c r="A89" s="67" t="s">
        <v>158</v>
      </c>
      <c r="B89" s="74" t="s">
        <v>2</v>
      </c>
      <c r="C89" s="75" t="s">
        <v>38</v>
      </c>
      <c r="D89" s="102" t="s">
        <v>1</v>
      </c>
      <c r="E89" s="103" t="s">
        <v>29</v>
      </c>
      <c r="F89" s="159" t="s">
        <v>5</v>
      </c>
      <c r="G89" s="104" t="s">
        <v>140</v>
      </c>
      <c r="H89" s="93"/>
      <c r="I89" s="94">
        <f>SUM(I90)</f>
        <v>59</v>
      </c>
      <c r="J89" s="94">
        <f t="shared" ref="J89:K89" si="29">SUM(J90)</f>
        <v>59</v>
      </c>
      <c r="K89" s="94">
        <f t="shared" si="29"/>
        <v>59</v>
      </c>
    </row>
    <row r="90" spans="1:11" s="61" customFormat="1" ht="31.5">
      <c r="A90" s="58" t="s">
        <v>229</v>
      </c>
      <c r="B90" s="59" t="s">
        <v>2</v>
      </c>
      <c r="C90" s="63" t="s">
        <v>38</v>
      </c>
      <c r="D90" s="97" t="s">
        <v>1</v>
      </c>
      <c r="E90" s="98" t="s">
        <v>29</v>
      </c>
      <c r="F90" s="158" t="s">
        <v>5</v>
      </c>
      <c r="G90" s="99" t="s">
        <v>4</v>
      </c>
      <c r="H90" s="64" t="s">
        <v>58</v>
      </c>
      <c r="I90" s="60">
        <v>59</v>
      </c>
      <c r="J90" s="60">
        <v>59</v>
      </c>
      <c r="K90" s="60">
        <v>59</v>
      </c>
    </row>
    <row r="91" spans="1:11" s="56" customFormat="1" ht="18.75">
      <c r="A91" s="29" t="s">
        <v>77</v>
      </c>
      <c r="B91" s="47" t="s">
        <v>7</v>
      </c>
      <c r="C91" s="221"/>
      <c r="D91" s="222"/>
      <c r="E91" s="222"/>
      <c r="F91" s="222"/>
      <c r="G91" s="223"/>
      <c r="H91" s="55"/>
      <c r="I91" s="20">
        <f>SUM(I92+I107+I113+I101)</f>
        <v>61197.799999999996</v>
      </c>
      <c r="J91" s="20">
        <f>SUM(J92+J107+J113+J101)</f>
        <v>60911.5</v>
      </c>
      <c r="K91" s="20">
        <f>SUM(K92+K107+K113+K101)</f>
        <v>65335.1</v>
      </c>
    </row>
    <row r="92" spans="1:11" s="43" customFormat="1" ht="17.25">
      <c r="A92" s="38" t="s">
        <v>78</v>
      </c>
      <c r="B92" s="22" t="s">
        <v>7</v>
      </c>
      <c r="C92" s="22" t="s">
        <v>12</v>
      </c>
      <c r="D92" s="230"/>
      <c r="E92" s="231"/>
      <c r="F92" s="231"/>
      <c r="G92" s="232"/>
      <c r="H92" s="30"/>
      <c r="I92" s="31">
        <f>SUM(I93+I97)</f>
        <v>6943.2</v>
      </c>
      <c r="J92" s="31">
        <f t="shared" ref="J92:K92" si="30">SUM(J93+J97)</f>
        <v>6952.5</v>
      </c>
      <c r="K92" s="31">
        <f t="shared" si="30"/>
        <v>6962.1</v>
      </c>
    </row>
    <row r="93" spans="1:11" s="83" customFormat="1" ht="49.5">
      <c r="A93" s="66" t="s">
        <v>159</v>
      </c>
      <c r="B93" s="80" t="s">
        <v>7</v>
      </c>
      <c r="C93" s="81" t="s">
        <v>12</v>
      </c>
      <c r="D93" s="105" t="s">
        <v>16</v>
      </c>
      <c r="E93" s="106" t="s">
        <v>138</v>
      </c>
      <c r="F93" s="160" t="s">
        <v>139</v>
      </c>
      <c r="G93" s="107" t="s">
        <v>140</v>
      </c>
      <c r="H93" s="78"/>
      <c r="I93" s="79">
        <f t="shared" ref="I93:K95" si="31">SUM(I94)</f>
        <v>6585</v>
      </c>
      <c r="J93" s="79">
        <f t="shared" si="31"/>
        <v>6585</v>
      </c>
      <c r="K93" s="79">
        <f t="shared" si="31"/>
        <v>6585</v>
      </c>
    </row>
    <row r="94" spans="1:11" s="83" customFormat="1" ht="33">
      <c r="A94" s="66" t="s">
        <v>160</v>
      </c>
      <c r="B94" s="80" t="s">
        <v>7</v>
      </c>
      <c r="C94" s="81" t="s">
        <v>12</v>
      </c>
      <c r="D94" s="105" t="s">
        <v>16</v>
      </c>
      <c r="E94" s="106" t="s">
        <v>18</v>
      </c>
      <c r="F94" s="160" t="s">
        <v>139</v>
      </c>
      <c r="G94" s="107" t="s">
        <v>140</v>
      </c>
      <c r="H94" s="78"/>
      <c r="I94" s="79">
        <f t="shared" si="31"/>
        <v>6585</v>
      </c>
      <c r="J94" s="79">
        <f t="shared" si="31"/>
        <v>6585</v>
      </c>
      <c r="K94" s="79">
        <f t="shared" si="31"/>
        <v>6585</v>
      </c>
    </row>
    <row r="95" spans="1:11" s="83" customFormat="1" ht="17.25">
      <c r="A95" s="67" t="s">
        <v>290</v>
      </c>
      <c r="B95" s="80" t="s">
        <v>7</v>
      </c>
      <c r="C95" s="81" t="s">
        <v>12</v>
      </c>
      <c r="D95" s="105" t="s">
        <v>16</v>
      </c>
      <c r="E95" s="106" t="s">
        <v>18</v>
      </c>
      <c r="F95" s="160" t="s">
        <v>1</v>
      </c>
      <c r="G95" s="107" t="s">
        <v>140</v>
      </c>
      <c r="H95" s="78"/>
      <c r="I95" s="79">
        <f>SUM(I96)</f>
        <v>6585</v>
      </c>
      <c r="J95" s="79">
        <f t="shared" si="31"/>
        <v>6585</v>
      </c>
      <c r="K95" s="79">
        <f t="shared" si="31"/>
        <v>6585</v>
      </c>
    </row>
    <row r="96" spans="1:11" s="61" customFormat="1" ht="47.25">
      <c r="A96" s="58" t="s">
        <v>121</v>
      </c>
      <c r="B96" s="59" t="s">
        <v>7</v>
      </c>
      <c r="C96" s="63" t="s">
        <v>12</v>
      </c>
      <c r="D96" s="63" t="s">
        <v>16</v>
      </c>
      <c r="E96" s="65" t="s">
        <v>18</v>
      </c>
      <c r="F96" s="153" t="s">
        <v>1</v>
      </c>
      <c r="G96" s="64" t="s">
        <v>28</v>
      </c>
      <c r="H96" s="64" t="s">
        <v>64</v>
      </c>
      <c r="I96" s="60">
        <v>6585</v>
      </c>
      <c r="J96" s="60">
        <v>6585</v>
      </c>
      <c r="K96" s="60">
        <v>6585</v>
      </c>
    </row>
    <row r="97" spans="1:11" s="83" customFormat="1" ht="49.5">
      <c r="A97" s="66" t="s">
        <v>292</v>
      </c>
      <c r="B97" s="80" t="s">
        <v>7</v>
      </c>
      <c r="C97" s="80" t="s">
        <v>12</v>
      </c>
      <c r="D97" s="200" t="s">
        <v>295</v>
      </c>
      <c r="E97" s="200" t="s">
        <v>138</v>
      </c>
      <c r="F97" s="200" t="s">
        <v>139</v>
      </c>
      <c r="G97" s="201" t="s">
        <v>140</v>
      </c>
      <c r="H97" s="198"/>
      <c r="I97" s="79">
        <f>SUM(I98)</f>
        <v>358.2</v>
      </c>
      <c r="J97" s="79">
        <f t="shared" ref="J97:K99" si="32">SUM(J98)</f>
        <v>367.5</v>
      </c>
      <c r="K97" s="79">
        <f t="shared" si="32"/>
        <v>377.1</v>
      </c>
    </row>
    <row r="98" spans="1:11" s="83" customFormat="1" ht="33">
      <c r="A98" s="66" t="s">
        <v>293</v>
      </c>
      <c r="B98" s="80" t="s">
        <v>7</v>
      </c>
      <c r="C98" s="80" t="s">
        <v>12</v>
      </c>
      <c r="D98" s="200" t="s">
        <v>295</v>
      </c>
      <c r="E98" s="200" t="s">
        <v>296</v>
      </c>
      <c r="F98" s="200" t="s">
        <v>139</v>
      </c>
      <c r="G98" s="201" t="s">
        <v>140</v>
      </c>
      <c r="H98" s="198"/>
      <c r="I98" s="79">
        <f>SUM(I99)</f>
        <v>358.2</v>
      </c>
      <c r="J98" s="79">
        <f t="shared" si="32"/>
        <v>367.5</v>
      </c>
      <c r="K98" s="79">
        <f t="shared" si="32"/>
        <v>377.1</v>
      </c>
    </row>
    <row r="99" spans="1:11" s="83" customFormat="1" ht="34.5">
      <c r="A99" s="67" t="s">
        <v>294</v>
      </c>
      <c r="B99" s="80" t="s">
        <v>7</v>
      </c>
      <c r="C99" s="80" t="s">
        <v>12</v>
      </c>
      <c r="D99" s="202" t="s">
        <v>295</v>
      </c>
      <c r="E99" s="202" t="s">
        <v>296</v>
      </c>
      <c r="F99" s="202" t="s">
        <v>1</v>
      </c>
      <c r="G99" s="203" t="s">
        <v>140</v>
      </c>
      <c r="H99" s="204"/>
      <c r="I99" s="205">
        <f>SUM(I100)</f>
        <v>358.2</v>
      </c>
      <c r="J99" s="205">
        <f t="shared" si="32"/>
        <v>367.5</v>
      </c>
      <c r="K99" s="205">
        <f t="shared" si="32"/>
        <v>377.1</v>
      </c>
    </row>
    <row r="100" spans="1:11" s="61" customFormat="1" ht="40.5" customHeight="1">
      <c r="A100" s="146" t="s">
        <v>282</v>
      </c>
      <c r="B100" s="59" t="s">
        <v>7</v>
      </c>
      <c r="C100" s="59" t="s">
        <v>12</v>
      </c>
      <c r="D100" s="196" t="s">
        <v>295</v>
      </c>
      <c r="E100" s="196" t="s">
        <v>296</v>
      </c>
      <c r="F100" s="196" t="s">
        <v>1</v>
      </c>
      <c r="G100" s="197" t="s">
        <v>297</v>
      </c>
      <c r="H100" s="198" t="s">
        <v>58</v>
      </c>
      <c r="I100" s="199">
        <v>358.2</v>
      </c>
      <c r="J100" s="199">
        <v>367.5</v>
      </c>
      <c r="K100" s="199">
        <v>377.1</v>
      </c>
    </row>
    <row r="101" spans="1:11" s="87" customFormat="1" ht="15.75">
      <c r="A101" s="187" t="s">
        <v>278</v>
      </c>
      <c r="B101" s="188" t="s">
        <v>7</v>
      </c>
      <c r="C101" s="189" t="s">
        <v>16</v>
      </c>
      <c r="D101" s="190"/>
      <c r="E101" s="191"/>
      <c r="F101" s="192"/>
      <c r="G101" s="193"/>
      <c r="H101" s="194"/>
      <c r="I101" s="195">
        <f>+I106</f>
        <v>2500</v>
      </c>
      <c r="J101" s="195">
        <f t="shared" ref="J101:K101" si="33">+J106</f>
        <v>0</v>
      </c>
      <c r="K101" s="195">
        <f t="shared" si="33"/>
        <v>0</v>
      </c>
    </row>
    <row r="102" spans="1:11" s="87" customFormat="1" ht="33">
      <c r="A102" s="66" t="s">
        <v>161</v>
      </c>
      <c r="B102" s="68" t="s">
        <v>7</v>
      </c>
      <c r="C102" s="69" t="s">
        <v>16</v>
      </c>
      <c r="D102" s="143" t="s">
        <v>30</v>
      </c>
      <c r="E102" s="144" t="s">
        <v>138</v>
      </c>
      <c r="F102" s="161" t="s">
        <v>139</v>
      </c>
      <c r="G102" s="145" t="s">
        <v>140</v>
      </c>
      <c r="H102" s="85"/>
      <c r="I102" s="86">
        <f>SUM(I103)</f>
        <v>2500</v>
      </c>
      <c r="J102" s="86">
        <f t="shared" ref="J102:K105" si="34">SUM(J103)</f>
        <v>0</v>
      </c>
      <c r="K102" s="86">
        <f t="shared" si="34"/>
        <v>0</v>
      </c>
    </row>
    <row r="103" spans="1:11" s="87" customFormat="1" ht="33.6" customHeight="1">
      <c r="A103" s="148" t="s">
        <v>279</v>
      </c>
      <c r="B103" s="68" t="s">
        <v>7</v>
      </c>
      <c r="C103" s="69" t="s">
        <v>16</v>
      </c>
      <c r="D103" s="143" t="s">
        <v>30</v>
      </c>
      <c r="E103" s="144" t="s">
        <v>18</v>
      </c>
      <c r="F103" s="161" t="s">
        <v>139</v>
      </c>
      <c r="G103" s="145" t="s">
        <v>283</v>
      </c>
      <c r="H103" s="85"/>
      <c r="I103" s="86">
        <f>SUM(I104)</f>
        <v>2500</v>
      </c>
      <c r="J103" s="86">
        <f t="shared" si="34"/>
        <v>0</v>
      </c>
      <c r="K103" s="86">
        <f t="shared" si="34"/>
        <v>0</v>
      </c>
    </row>
    <row r="104" spans="1:11" s="87" customFormat="1" ht="40.5" customHeight="1">
      <c r="A104" s="147" t="s">
        <v>280</v>
      </c>
      <c r="B104" s="68" t="s">
        <v>7</v>
      </c>
      <c r="C104" s="69" t="s">
        <v>16</v>
      </c>
      <c r="D104" s="143" t="s">
        <v>30</v>
      </c>
      <c r="E104" s="144" t="s">
        <v>18</v>
      </c>
      <c r="F104" s="161" t="s">
        <v>1</v>
      </c>
      <c r="G104" s="145" t="s">
        <v>140</v>
      </c>
      <c r="H104" s="85"/>
      <c r="I104" s="86">
        <f>SUM(I105)</f>
        <v>2500</v>
      </c>
      <c r="J104" s="86">
        <f t="shared" si="34"/>
        <v>0</v>
      </c>
      <c r="K104" s="86">
        <f t="shared" si="34"/>
        <v>0</v>
      </c>
    </row>
    <row r="105" spans="1:11" s="61" customFormat="1" ht="33.6" customHeight="1">
      <c r="A105" s="146" t="s">
        <v>281</v>
      </c>
      <c r="B105" s="59" t="s">
        <v>7</v>
      </c>
      <c r="C105" s="63" t="s">
        <v>16</v>
      </c>
      <c r="D105" s="140" t="s">
        <v>30</v>
      </c>
      <c r="E105" s="141" t="s">
        <v>18</v>
      </c>
      <c r="F105" s="162" t="s">
        <v>1</v>
      </c>
      <c r="G105" s="142" t="s">
        <v>284</v>
      </c>
      <c r="H105" s="64"/>
      <c r="I105" s="86">
        <f>SUM(I106)</f>
        <v>2500</v>
      </c>
      <c r="J105" s="86">
        <f t="shared" si="34"/>
        <v>0</v>
      </c>
      <c r="K105" s="86">
        <f t="shared" si="34"/>
        <v>0</v>
      </c>
    </row>
    <row r="106" spans="1:11" s="61" customFormat="1" ht="16.5">
      <c r="A106" s="146" t="s">
        <v>282</v>
      </c>
      <c r="B106" s="59" t="s">
        <v>7</v>
      </c>
      <c r="C106" s="63" t="s">
        <v>16</v>
      </c>
      <c r="D106" s="140" t="s">
        <v>30</v>
      </c>
      <c r="E106" s="141" t="s">
        <v>18</v>
      </c>
      <c r="F106" s="162" t="s">
        <v>1</v>
      </c>
      <c r="G106" s="142" t="s">
        <v>284</v>
      </c>
      <c r="H106" s="64" t="s">
        <v>58</v>
      </c>
      <c r="I106" s="60">
        <v>2500</v>
      </c>
      <c r="J106" s="60"/>
      <c r="K106" s="60"/>
    </row>
    <row r="107" spans="1:11" s="43" customFormat="1" ht="17.25">
      <c r="A107" s="38" t="s">
        <v>79</v>
      </c>
      <c r="B107" s="22" t="s">
        <v>7</v>
      </c>
      <c r="C107" s="22" t="s">
        <v>17</v>
      </c>
      <c r="D107" s="252"/>
      <c r="E107" s="253"/>
      <c r="F107" s="253"/>
      <c r="G107" s="254"/>
      <c r="H107" s="30"/>
      <c r="I107" s="31">
        <f>SUM(I108)</f>
        <v>51351.6</v>
      </c>
      <c r="J107" s="31">
        <f t="shared" ref="J107:K107" si="35">SUM(J108)</f>
        <v>53556</v>
      </c>
      <c r="K107" s="31">
        <f t="shared" si="35"/>
        <v>57970</v>
      </c>
    </row>
    <row r="108" spans="1:11" s="83" customFormat="1" ht="33">
      <c r="A108" s="66" t="s">
        <v>161</v>
      </c>
      <c r="B108" s="80" t="s">
        <v>7</v>
      </c>
      <c r="C108" s="81" t="s">
        <v>17</v>
      </c>
      <c r="D108" s="88" t="s">
        <v>30</v>
      </c>
      <c r="E108" s="89" t="s">
        <v>138</v>
      </c>
      <c r="F108" s="156" t="s">
        <v>139</v>
      </c>
      <c r="G108" s="90" t="s">
        <v>140</v>
      </c>
      <c r="H108" s="78"/>
      <c r="I108" s="79">
        <f t="shared" ref="I108:K109" si="36">SUM(I109)</f>
        <v>51351.6</v>
      </c>
      <c r="J108" s="79">
        <f t="shared" si="36"/>
        <v>53556</v>
      </c>
      <c r="K108" s="79">
        <f t="shared" si="36"/>
        <v>57970</v>
      </c>
    </row>
    <row r="109" spans="1:11" s="83" customFormat="1" ht="33">
      <c r="A109" s="66" t="s">
        <v>162</v>
      </c>
      <c r="B109" s="80" t="s">
        <v>7</v>
      </c>
      <c r="C109" s="81" t="s">
        <v>17</v>
      </c>
      <c r="D109" s="88" t="s">
        <v>30</v>
      </c>
      <c r="E109" s="89" t="s">
        <v>29</v>
      </c>
      <c r="F109" s="156" t="s">
        <v>139</v>
      </c>
      <c r="G109" s="90" t="s">
        <v>140</v>
      </c>
      <c r="H109" s="78"/>
      <c r="I109" s="79">
        <f>SUM(I110)</f>
        <v>51351.6</v>
      </c>
      <c r="J109" s="79">
        <f t="shared" si="36"/>
        <v>53556</v>
      </c>
      <c r="K109" s="79">
        <f t="shared" si="36"/>
        <v>57970</v>
      </c>
    </row>
    <row r="110" spans="1:11" s="83" customFormat="1" ht="34.5">
      <c r="A110" s="67" t="s">
        <v>232</v>
      </c>
      <c r="B110" s="80" t="s">
        <v>7</v>
      </c>
      <c r="C110" s="81" t="s">
        <v>17</v>
      </c>
      <c r="D110" s="88" t="s">
        <v>30</v>
      </c>
      <c r="E110" s="89" t="s">
        <v>29</v>
      </c>
      <c r="F110" s="156" t="s">
        <v>5</v>
      </c>
      <c r="G110" s="90" t="s">
        <v>140</v>
      </c>
      <c r="H110" s="78"/>
      <c r="I110" s="79">
        <f>SUM(I111:I112)</f>
        <v>51351.6</v>
      </c>
      <c r="J110" s="79">
        <f t="shared" ref="J110:K110" si="37">SUM(J111:J112)</f>
        <v>53556</v>
      </c>
      <c r="K110" s="79">
        <f t="shared" si="37"/>
        <v>57970</v>
      </c>
    </row>
    <row r="111" spans="1:11" s="61" customFormat="1" ht="47.25">
      <c r="A111" s="58" t="s">
        <v>329</v>
      </c>
      <c r="B111" s="59" t="s">
        <v>7</v>
      </c>
      <c r="C111" s="63" t="s">
        <v>17</v>
      </c>
      <c r="D111" s="63" t="s">
        <v>30</v>
      </c>
      <c r="E111" s="65" t="s">
        <v>29</v>
      </c>
      <c r="F111" s="153" t="s">
        <v>5</v>
      </c>
      <c r="G111" s="64" t="s">
        <v>231</v>
      </c>
      <c r="H111" s="64" t="s">
        <v>58</v>
      </c>
      <c r="I111" s="60">
        <v>13834.6</v>
      </c>
      <c r="J111" s="60">
        <v>2161</v>
      </c>
      <c r="K111" s="60">
        <v>2339</v>
      </c>
    </row>
    <row r="112" spans="1:11" s="61" customFormat="1" ht="31.5">
      <c r="A112" s="62" t="s">
        <v>330</v>
      </c>
      <c r="B112" s="59" t="s">
        <v>7</v>
      </c>
      <c r="C112" s="63" t="s">
        <v>17</v>
      </c>
      <c r="D112" s="63" t="s">
        <v>30</v>
      </c>
      <c r="E112" s="65" t="s">
        <v>29</v>
      </c>
      <c r="F112" s="153" t="s">
        <v>5</v>
      </c>
      <c r="G112" s="64" t="s">
        <v>231</v>
      </c>
      <c r="H112" s="64" t="s">
        <v>65</v>
      </c>
      <c r="I112" s="60">
        <v>37517</v>
      </c>
      <c r="J112" s="60">
        <v>51395</v>
      </c>
      <c r="K112" s="60">
        <v>55631</v>
      </c>
    </row>
    <row r="113" spans="1:11" s="43" customFormat="1" ht="17.25">
      <c r="A113" s="38" t="s">
        <v>80</v>
      </c>
      <c r="B113" s="22" t="s">
        <v>7</v>
      </c>
      <c r="C113" s="22" t="s">
        <v>35</v>
      </c>
      <c r="D113" s="224"/>
      <c r="E113" s="225"/>
      <c r="F113" s="225"/>
      <c r="G113" s="226"/>
      <c r="H113" s="30"/>
      <c r="I113" s="31">
        <f>SUM(I114+I118+I122)</f>
        <v>403</v>
      </c>
      <c r="J113" s="31">
        <f t="shared" ref="J113:K113" si="38">SUM(J114+J118+J122)</f>
        <v>403</v>
      </c>
      <c r="K113" s="31">
        <f t="shared" si="38"/>
        <v>403</v>
      </c>
    </row>
    <row r="114" spans="1:11" s="83" customFormat="1" ht="33">
      <c r="A114" s="66" t="s">
        <v>163</v>
      </c>
      <c r="B114" s="80" t="s">
        <v>7</v>
      </c>
      <c r="C114" s="81" t="s">
        <v>35</v>
      </c>
      <c r="D114" s="88" t="s">
        <v>7</v>
      </c>
      <c r="E114" s="89" t="s">
        <v>138</v>
      </c>
      <c r="F114" s="156" t="s">
        <v>139</v>
      </c>
      <c r="G114" s="90" t="s">
        <v>140</v>
      </c>
      <c r="H114" s="78"/>
      <c r="I114" s="79">
        <f>SUM(I115)</f>
        <v>330</v>
      </c>
      <c r="J114" s="79">
        <f t="shared" ref="J114:K120" si="39">SUM(J115)</f>
        <v>330</v>
      </c>
      <c r="K114" s="79">
        <f t="shared" si="39"/>
        <v>330</v>
      </c>
    </row>
    <row r="115" spans="1:11" s="83" customFormat="1" ht="33">
      <c r="A115" s="66" t="s">
        <v>164</v>
      </c>
      <c r="B115" s="80" t="s">
        <v>7</v>
      </c>
      <c r="C115" s="81" t="s">
        <v>35</v>
      </c>
      <c r="D115" s="88" t="s">
        <v>7</v>
      </c>
      <c r="E115" s="89" t="s">
        <v>18</v>
      </c>
      <c r="F115" s="156" t="s">
        <v>139</v>
      </c>
      <c r="G115" s="90" t="s">
        <v>140</v>
      </c>
      <c r="H115" s="78"/>
      <c r="I115" s="79">
        <f>SUM(I116)</f>
        <v>330</v>
      </c>
      <c r="J115" s="79">
        <f t="shared" si="39"/>
        <v>330</v>
      </c>
      <c r="K115" s="79">
        <f t="shared" si="39"/>
        <v>330</v>
      </c>
    </row>
    <row r="116" spans="1:11" s="83" customFormat="1" ht="51.75">
      <c r="A116" s="67" t="s">
        <v>165</v>
      </c>
      <c r="B116" s="80" t="s">
        <v>7</v>
      </c>
      <c r="C116" s="81" t="s">
        <v>35</v>
      </c>
      <c r="D116" s="88" t="s">
        <v>7</v>
      </c>
      <c r="E116" s="89" t="s">
        <v>18</v>
      </c>
      <c r="F116" s="156" t="s">
        <v>1</v>
      </c>
      <c r="G116" s="90" t="s">
        <v>140</v>
      </c>
      <c r="H116" s="78"/>
      <c r="I116" s="79">
        <f>SUM(I117)</f>
        <v>330</v>
      </c>
      <c r="J116" s="79">
        <f t="shared" si="39"/>
        <v>330</v>
      </c>
      <c r="K116" s="79">
        <f t="shared" si="39"/>
        <v>330</v>
      </c>
    </row>
    <row r="117" spans="1:11" s="61" customFormat="1" ht="31.5">
      <c r="A117" s="58" t="s">
        <v>224</v>
      </c>
      <c r="B117" s="59" t="s">
        <v>7</v>
      </c>
      <c r="C117" s="63" t="s">
        <v>35</v>
      </c>
      <c r="D117" s="124" t="s">
        <v>7</v>
      </c>
      <c r="E117" s="125" t="s">
        <v>18</v>
      </c>
      <c r="F117" s="163" t="s">
        <v>1</v>
      </c>
      <c r="G117" s="126" t="s">
        <v>24</v>
      </c>
      <c r="H117" s="64" t="s">
        <v>60</v>
      </c>
      <c r="I117" s="60">
        <v>330</v>
      </c>
      <c r="J117" s="60">
        <v>330</v>
      </c>
      <c r="K117" s="60">
        <v>330</v>
      </c>
    </row>
    <row r="118" spans="1:11" s="83" customFormat="1" ht="37.5">
      <c r="A118" s="216" t="s">
        <v>148</v>
      </c>
      <c r="B118" s="80" t="s">
        <v>7</v>
      </c>
      <c r="C118" s="81" t="s">
        <v>35</v>
      </c>
      <c r="D118" s="88" t="s">
        <v>3</v>
      </c>
      <c r="E118" s="89" t="s">
        <v>138</v>
      </c>
      <c r="F118" s="156" t="s">
        <v>139</v>
      </c>
      <c r="G118" s="90" t="s">
        <v>140</v>
      </c>
      <c r="H118" s="78"/>
      <c r="I118" s="79">
        <f>SUM(I119)</f>
        <v>23</v>
      </c>
      <c r="J118" s="79">
        <f t="shared" si="39"/>
        <v>23</v>
      </c>
      <c r="K118" s="79">
        <f t="shared" si="39"/>
        <v>23</v>
      </c>
    </row>
    <row r="119" spans="1:11" s="83" customFormat="1" ht="18.75">
      <c r="A119" s="216" t="s">
        <v>149</v>
      </c>
      <c r="B119" s="80" t="s">
        <v>7</v>
      </c>
      <c r="C119" s="81" t="s">
        <v>35</v>
      </c>
      <c r="D119" s="88" t="s">
        <v>3</v>
      </c>
      <c r="E119" s="89" t="s">
        <v>18</v>
      </c>
      <c r="F119" s="156" t="s">
        <v>139</v>
      </c>
      <c r="G119" s="90" t="s">
        <v>140</v>
      </c>
      <c r="H119" s="78"/>
      <c r="I119" s="79">
        <f>SUM(I120)</f>
        <v>23</v>
      </c>
      <c r="J119" s="79">
        <f t="shared" si="39"/>
        <v>23</v>
      </c>
      <c r="K119" s="79">
        <f t="shared" si="39"/>
        <v>23</v>
      </c>
    </row>
    <row r="120" spans="1:11" s="83" customFormat="1" ht="69">
      <c r="A120" s="217" t="s">
        <v>348</v>
      </c>
      <c r="B120" s="80" t="s">
        <v>7</v>
      </c>
      <c r="C120" s="81" t="s">
        <v>35</v>
      </c>
      <c r="D120" s="88" t="s">
        <v>3</v>
      </c>
      <c r="E120" s="89" t="s">
        <v>18</v>
      </c>
      <c r="F120" s="156" t="s">
        <v>5</v>
      </c>
      <c r="G120" s="90" t="s">
        <v>140</v>
      </c>
      <c r="H120" s="78"/>
      <c r="I120" s="79">
        <f>SUM(I121)</f>
        <v>23</v>
      </c>
      <c r="J120" s="79">
        <f t="shared" si="39"/>
        <v>23</v>
      </c>
      <c r="K120" s="79">
        <f t="shared" si="39"/>
        <v>23</v>
      </c>
    </row>
    <row r="121" spans="1:11" s="61" customFormat="1" ht="31.5">
      <c r="A121" s="58" t="s">
        <v>349</v>
      </c>
      <c r="B121" s="59" t="s">
        <v>7</v>
      </c>
      <c r="C121" s="63" t="s">
        <v>35</v>
      </c>
      <c r="D121" s="124" t="s">
        <v>3</v>
      </c>
      <c r="E121" s="125" t="s">
        <v>18</v>
      </c>
      <c r="F121" s="163" t="s">
        <v>5</v>
      </c>
      <c r="G121" s="126" t="s">
        <v>347</v>
      </c>
      <c r="H121" s="64" t="s">
        <v>65</v>
      </c>
      <c r="I121" s="60">
        <v>23</v>
      </c>
      <c r="J121" s="60">
        <v>23</v>
      </c>
      <c r="K121" s="60">
        <v>23</v>
      </c>
    </row>
    <row r="122" spans="1:11" s="61" customFormat="1" ht="49.5">
      <c r="A122" s="66" t="s">
        <v>193</v>
      </c>
      <c r="B122" s="108" t="s">
        <v>7</v>
      </c>
      <c r="C122" s="76" t="s">
        <v>35</v>
      </c>
      <c r="D122" s="76" t="s">
        <v>38</v>
      </c>
      <c r="E122" s="77" t="s">
        <v>138</v>
      </c>
      <c r="F122" s="154" t="s">
        <v>139</v>
      </c>
      <c r="G122" s="78" t="s">
        <v>140</v>
      </c>
      <c r="H122" s="123"/>
      <c r="I122" s="79">
        <f>SUM(I123)</f>
        <v>50</v>
      </c>
      <c r="J122" s="79">
        <f t="shared" ref="J122:K124" si="40">SUM(J123)</f>
        <v>50</v>
      </c>
      <c r="K122" s="79">
        <f t="shared" si="40"/>
        <v>50</v>
      </c>
    </row>
    <row r="123" spans="1:11" s="61" customFormat="1" ht="21" customHeight="1">
      <c r="A123" s="66" t="s">
        <v>194</v>
      </c>
      <c r="B123" s="108" t="s">
        <v>7</v>
      </c>
      <c r="C123" s="76" t="s">
        <v>35</v>
      </c>
      <c r="D123" s="76" t="s">
        <v>38</v>
      </c>
      <c r="E123" s="77" t="s">
        <v>18</v>
      </c>
      <c r="F123" s="154" t="s">
        <v>139</v>
      </c>
      <c r="G123" s="78" t="s">
        <v>140</v>
      </c>
      <c r="H123" s="172"/>
      <c r="I123" s="79">
        <f>SUM(I124)</f>
        <v>50</v>
      </c>
      <c r="J123" s="79">
        <f t="shared" si="40"/>
        <v>50</v>
      </c>
      <c r="K123" s="79">
        <f t="shared" si="40"/>
        <v>50</v>
      </c>
    </row>
    <row r="124" spans="1:11" s="61" customFormat="1" ht="34.5">
      <c r="A124" s="67" t="s">
        <v>195</v>
      </c>
      <c r="B124" s="108" t="s">
        <v>7</v>
      </c>
      <c r="C124" s="76" t="s">
        <v>35</v>
      </c>
      <c r="D124" s="76" t="s">
        <v>38</v>
      </c>
      <c r="E124" s="77" t="s">
        <v>18</v>
      </c>
      <c r="F124" s="154" t="s">
        <v>1</v>
      </c>
      <c r="G124" s="78" t="s">
        <v>140</v>
      </c>
      <c r="H124" s="186"/>
      <c r="I124" s="79">
        <f>SUM(I125)</f>
        <v>50</v>
      </c>
      <c r="J124" s="79">
        <f t="shared" si="40"/>
        <v>50</v>
      </c>
      <c r="K124" s="79">
        <f t="shared" si="40"/>
        <v>50</v>
      </c>
    </row>
    <row r="125" spans="1:11" s="61" customFormat="1" ht="47.25">
      <c r="A125" s="58" t="s">
        <v>121</v>
      </c>
      <c r="B125" s="59" t="s">
        <v>7</v>
      </c>
      <c r="C125" s="63" t="s">
        <v>35</v>
      </c>
      <c r="D125" s="127" t="s">
        <v>38</v>
      </c>
      <c r="E125" s="128" t="s">
        <v>18</v>
      </c>
      <c r="F125" s="164" t="s">
        <v>1</v>
      </c>
      <c r="G125" s="129" t="s">
        <v>6</v>
      </c>
      <c r="H125" s="64" t="s">
        <v>64</v>
      </c>
      <c r="I125" s="60">
        <v>50</v>
      </c>
      <c r="J125" s="60">
        <v>50</v>
      </c>
      <c r="K125" s="60">
        <v>50</v>
      </c>
    </row>
    <row r="126" spans="1:11" s="56" customFormat="1" ht="18.75">
      <c r="A126" s="29" t="s">
        <v>81</v>
      </c>
      <c r="B126" s="170" t="s">
        <v>12</v>
      </c>
      <c r="C126" s="221"/>
      <c r="D126" s="222"/>
      <c r="E126" s="222"/>
      <c r="F126" s="222"/>
      <c r="G126" s="223"/>
      <c r="H126" s="55"/>
      <c r="I126" s="20">
        <f>SUM(I127)</f>
        <v>9069.9</v>
      </c>
      <c r="J126" s="20">
        <f t="shared" ref="J126:K126" si="41">SUM(J127)</f>
        <v>58699.6</v>
      </c>
      <c r="K126" s="20">
        <f t="shared" si="41"/>
        <v>6344.2</v>
      </c>
    </row>
    <row r="127" spans="1:11" s="43" customFormat="1" ht="17.25">
      <c r="A127" s="21" t="s">
        <v>82</v>
      </c>
      <c r="B127" s="34" t="s">
        <v>12</v>
      </c>
      <c r="C127" s="22" t="s">
        <v>12</v>
      </c>
      <c r="D127" s="224"/>
      <c r="E127" s="225"/>
      <c r="F127" s="225"/>
      <c r="G127" s="226"/>
      <c r="H127" s="30"/>
      <c r="I127" s="31">
        <f>SUM(I128)</f>
        <v>9069.9</v>
      </c>
      <c r="J127" s="31">
        <f t="shared" ref="J127:K127" si="42">SUM(J128)</f>
        <v>58699.6</v>
      </c>
      <c r="K127" s="31">
        <f t="shared" si="42"/>
        <v>6344.2</v>
      </c>
    </row>
    <row r="128" spans="1:11" s="83" customFormat="1" ht="49.5">
      <c r="A128" s="66" t="s">
        <v>159</v>
      </c>
      <c r="B128" s="91" t="s">
        <v>12</v>
      </c>
      <c r="C128" s="81" t="s">
        <v>12</v>
      </c>
      <c r="D128" s="88" t="s">
        <v>16</v>
      </c>
      <c r="E128" s="89" t="s">
        <v>138</v>
      </c>
      <c r="F128" s="156" t="s">
        <v>139</v>
      </c>
      <c r="G128" s="90" t="s">
        <v>140</v>
      </c>
      <c r="H128" s="78"/>
      <c r="I128" s="79">
        <f>SUM(I129)</f>
        <v>9069.9</v>
      </c>
      <c r="J128" s="79">
        <f t="shared" ref="J128:K129" si="43">SUM(J129)</f>
        <v>58699.6</v>
      </c>
      <c r="K128" s="79">
        <f t="shared" si="43"/>
        <v>6344.2</v>
      </c>
    </row>
    <row r="129" spans="1:11" s="83" customFormat="1" ht="17.25">
      <c r="A129" s="66" t="s">
        <v>166</v>
      </c>
      <c r="B129" s="91" t="s">
        <v>12</v>
      </c>
      <c r="C129" s="81" t="s">
        <v>12</v>
      </c>
      <c r="D129" s="88" t="s">
        <v>16</v>
      </c>
      <c r="E129" s="89" t="s">
        <v>29</v>
      </c>
      <c r="F129" s="156" t="s">
        <v>139</v>
      </c>
      <c r="G129" s="90" t="s">
        <v>140</v>
      </c>
      <c r="H129" s="78"/>
      <c r="I129" s="79">
        <f>SUM(I130)</f>
        <v>9069.9</v>
      </c>
      <c r="J129" s="79">
        <f t="shared" si="43"/>
        <v>58699.6</v>
      </c>
      <c r="K129" s="79">
        <f t="shared" si="43"/>
        <v>6344.2</v>
      </c>
    </row>
    <row r="130" spans="1:11" s="83" customFormat="1" ht="17.25">
      <c r="A130" s="67" t="s">
        <v>167</v>
      </c>
      <c r="B130" s="91" t="s">
        <v>12</v>
      </c>
      <c r="C130" s="81" t="s">
        <v>12</v>
      </c>
      <c r="D130" s="88" t="s">
        <v>16</v>
      </c>
      <c r="E130" s="89" t="s">
        <v>29</v>
      </c>
      <c r="F130" s="156" t="s">
        <v>3</v>
      </c>
      <c r="G130" s="90" t="s">
        <v>140</v>
      </c>
      <c r="H130" s="78"/>
      <c r="I130" s="79">
        <f>SUM(I131:I132)</f>
        <v>9069.9</v>
      </c>
      <c r="J130" s="79">
        <f t="shared" ref="J130:K130" si="44">SUM(J131:J132)</f>
        <v>58699.6</v>
      </c>
      <c r="K130" s="79">
        <f t="shared" si="44"/>
        <v>6344.2</v>
      </c>
    </row>
    <row r="131" spans="1:11" s="61" customFormat="1" ht="31.5">
      <c r="A131" s="58" t="s">
        <v>266</v>
      </c>
      <c r="B131" s="59" t="s">
        <v>12</v>
      </c>
      <c r="C131" s="63" t="s">
        <v>12</v>
      </c>
      <c r="D131" s="63" t="s">
        <v>16</v>
      </c>
      <c r="E131" s="65" t="s">
        <v>29</v>
      </c>
      <c r="F131" s="153" t="s">
        <v>3</v>
      </c>
      <c r="G131" s="64" t="s">
        <v>27</v>
      </c>
      <c r="H131" s="64" t="s">
        <v>62</v>
      </c>
      <c r="I131" s="60"/>
      <c r="J131" s="60">
        <v>58699.6</v>
      </c>
      <c r="K131" s="60">
        <v>6344.2</v>
      </c>
    </row>
    <row r="132" spans="1:11" s="61" customFormat="1" ht="63">
      <c r="A132" s="58" t="s">
        <v>341</v>
      </c>
      <c r="B132" s="59" t="s">
        <v>12</v>
      </c>
      <c r="C132" s="63" t="s">
        <v>12</v>
      </c>
      <c r="D132" s="63" t="s">
        <v>16</v>
      </c>
      <c r="E132" s="65" t="s">
        <v>29</v>
      </c>
      <c r="F132" s="153" t="s">
        <v>3</v>
      </c>
      <c r="G132" s="64" t="s">
        <v>300</v>
      </c>
      <c r="H132" s="64" t="s">
        <v>62</v>
      </c>
      <c r="I132" s="60">
        <v>9069.9</v>
      </c>
      <c r="J132" s="60"/>
      <c r="K132" s="60"/>
    </row>
    <row r="133" spans="1:11" s="56" customFormat="1" ht="18.75">
      <c r="A133" s="29" t="s">
        <v>83</v>
      </c>
      <c r="B133" s="47" t="s">
        <v>15</v>
      </c>
      <c r="C133" s="221"/>
      <c r="D133" s="222"/>
      <c r="E133" s="222"/>
      <c r="F133" s="222"/>
      <c r="G133" s="223"/>
      <c r="H133" s="55"/>
      <c r="I133" s="20">
        <f>SUM(I134+I150+I169+I185+I196)</f>
        <v>1148982.7999999998</v>
      </c>
      <c r="J133" s="20">
        <f>SUM(J134+J150+J169+J185+J196)</f>
        <v>1159380.2</v>
      </c>
      <c r="K133" s="20">
        <f>SUM(K134+K150+K169+K185+K196)</f>
        <v>1186715.7999999998</v>
      </c>
    </row>
    <row r="134" spans="1:11" s="43" customFormat="1" ht="17.25">
      <c r="A134" s="21" t="s">
        <v>84</v>
      </c>
      <c r="B134" s="22" t="s">
        <v>15</v>
      </c>
      <c r="C134" s="22" t="s">
        <v>1</v>
      </c>
      <c r="D134" s="224"/>
      <c r="E134" s="225"/>
      <c r="F134" s="225"/>
      <c r="G134" s="226"/>
      <c r="H134" s="30"/>
      <c r="I134" s="31">
        <f>SUM(I135)</f>
        <v>281219.40000000002</v>
      </c>
      <c r="J134" s="31">
        <f t="shared" ref="J134:K134" si="45">SUM(J135)</f>
        <v>280333.90000000002</v>
      </c>
      <c r="K134" s="31">
        <f t="shared" si="45"/>
        <v>287663.59999999998</v>
      </c>
    </row>
    <row r="135" spans="1:11" s="83" customFormat="1" ht="17.25">
      <c r="A135" s="66" t="s">
        <v>168</v>
      </c>
      <c r="B135" s="80" t="s">
        <v>15</v>
      </c>
      <c r="C135" s="81" t="s">
        <v>1</v>
      </c>
      <c r="D135" s="88" t="s">
        <v>139</v>
      </c>
      <c r="E135" s="89" t="s">
        <v>138</v>
      </c>
      <c r="F135" s="156" t="s">
        <v>139</v>
      </c>
      <c r="G135" s="90" t="s">
        <v>140</v>
      </c>
      <c r="H135" s="78"/>
      <c r="I135" s="79">
        <f>SUM(I136+I145)</f>
        <v>281219.40000000002</v>
      </c>
      <c r="J135" s="79">
        <f>SUM(J136+J145)</f>
        <v>280333.90000000002</v>
      </c>
      <c r="K135" s="79">
        <f>SUM(K136+K145)</f>
        <v>287663.59999999998</v>
      </c>
    </row>
    <row r="136" spans="1:11" s="83" customFormat="1" ht="17.25">
      <c r="A136" s="66" t="s">
        <v>169</v>
      </c>
      <c r="B136" s="80" t="s">
        <v>15</v>
      </c>
      <c r="C136" s="81" t="s">
        <v>1</v>
      </c>
      <c r="D136" s="88" t="s">
        <v>5</v>
      </c>
      <c r="E136" s="89" t="s">
        <v>18</v>
      </c>
      <c r="F136" s="156" t="s">
        <v>139</v>
      </c>
      <c r="G136" s="90" t="s">
        <v>140</v>
      </c>
      <c r="H136" s="78"/>
      <c r="I136" s="79">
        <f>SUM(I137)</f>
        <v>281219.40000000002</v>
      </c>
      <c r="J136" s="79">
        <f t="shared" ref="J136:K136" si="46">SUM(J137)</f>
        <v>280333.90000000002</v>
      </c>
      <c r="K136" s="79">
        <f t="shared" si="46"/>
        <v>287663.59999999998</v>
      </c>
    </row>
    <row r="137" spans="1:11" s="83" customFormat="1" ht="19.5" customHeight="1">
      <c r="A137" s="67" t="s">
        <v>170</v>
      </c>
      <c r="B137" s="80" t="s">
        <v>15</v>
      </c>
      <c r="C137" s="81" t="s">
        <v>1</v>
      </c>
      <c r="D137" s="88" t="s">
        <v>5</v>
      </c>
      <c r="E137" s="89" t="s">
        <v>18</v>
      </c>
      <c r="F137" s="156" t="s">
        <v>1</v>
      </c>
      <c r="G137" s="90" t="s">
        <v>140</v>
      </c>
      <c r="H137" s="78"/>
      <c r="I137" s="79">
        <f>SUM(I138:I144)</f>
        <v>281219.40000000002</v>
      </c>
      <c r="J137" s="79">
        <f t="shared" ref="J137:K137" si="47">SUM(J138:J144)</f>
        <v>280333.90000000002</v>
      </c>
      <c r="K137" s="79">
        <f t="shared" si="47"/>
        <v>287663.59999999998</v>
      </c>
    </row>
    <row r="138" spans="1:11" s="61" customFormat="1" ht="47.25">
      <c r="A138" s="58" t="s">
        <v>257</v>
      </c>
      <c r="B138" s="59" t="s">
        <v>15</v>
      </c>
      <c r="C138" s="63" t="s">
        <v>1</v>
      </c>
      <c r="D138" s="97" t="s">
        <v>5</v>
      </c>
      <c r="E138" s="98">
        <v>1</v>
      </c>
      <c r="F138" s="158" t="s">
        <v>1</v>
      </c>
      <c r="G138" s="99" t="s">
        <v>6</v>
      </c>
      <c r="H138" s="64" t="s">
        <v>59</v>
      </c>
      <c r="I138" s="60">
        <v>35217</v>
      </c>
      <c r="J138" s="60">
        <v>35217</v>
      </c>
      <c r="K138" s="60">
        <v>35217</v>
      </c>
    </row>
    <row r="139" spans="1:11" s="61" customFormat="1" ht="31.5">
      <c r="A139" s="58" t="s">
        <v>119</v>
      </c>
      <c r="B139" s="59" t="s">
        <v>15</v>
      </c>
      <c r="C139" s="63" t="s">
        <v>1</v>
      </c>
      <c r="D139" s="97" t="s">
        <v>5</v>
      </c>
      <c r="E139" s="98">
        <v>1</v>
      </c>
      <c r="F139" s="158" t="s">
        <v>1</v>
      </c>
      <c r="G139" s="99" t="s">
        <v>6</v>
      </c>
      <c r="H139" s="64" t="s">
        <v>58</v>
      </c>
      <c r="I139" s="60">
        <v>67725</v>
      </c>
      <c r="J139" s="60">
        <v>70101</v>
      </c>
      <c r="K139" s="60">
        <v>70871</v>
      </c>
    </row>
    <row r="140" spans="1:11" s="61" customFormat="1" ht="31.5">
      <c r="A140" s="58" t="s">
        <v>122</v>
      </c>
      <c r="B140" s="59" t="s">
        <v>15</v>
      </c>
      <c r="C140" s="63" t="s">
        <v>1</v>
      </c>
      <c r="D140" s="97" t="s">
        <v>5</v>
      </c>
      <c r="E140" s="98">
        <v>1</v>
      </c>
      <c r="F140" s="158" t="s">
        <v>1</v>
      </c>
      <c r="G140" s="99" t="s">
        <v>6</v>
      </c>
      <c r="H140" s="64" t="s">
        <v>60</v>
      </c>
      <c r="I140" s="60">
        <v>1485</v>
      </c>
      <c r="J140" s="60">
        <v>1450</v>
      </c>
      <c r="K140" s="60">
        <v>1450</v>
      </c>
    </row>
    <row r="141" spans="1:11" s="61" customFormat="1" ht="47.25">
      <c r="A141" s="58" t="s">
        <v>267</v>
      </c>
      <c r="B141" s="59" t="s">
        <v>15</v>
      </c>
      <c r="C141" s="63" t="s">
        <v>1</v>
      </c>
      <c r="D141" s="97" t="s">
        <v>5</v>
      </c>
      <c r="E141" s="98">
        <v>1</v>
      </c>
      <c r="F141" s="158" t="s">
        <v>1</v>
      </c>
      <c r="G141" s="99" t="s">
        <v>6</v>
      </c>
      <c r="H141" s="64" t="s">
        <v>64</v>
      </c>
      <c r="I141" s="60">
        <v>19637</v>
      </c>
      <c r="J141" s="60">
        <v>13151</v>
      </c>
      <c r="K141" s="60">
        <v>13292</v>
      </c>
    </row>
    <row r="142" spans="1:11" s="61" customFormat="1" ht="63">
      <c r="A142" s="58" t="s">
        <v>258</v>
      </c>
      <c r="B142" s="59" t="s">
        <v>15</v>
      </c>
      <c r="C142" s="63" t="s">
        <v>1</v>
      </c>
      <c r="D142" s="97" t="s">
        <v>5</v>
      </c>
      <c r="E142" s="98">
        <v>1</v>
      </c>
      <c r="F142" s="158" t="s">
        <v>1</v>
      </c>
      <c r="G142" s="99">
        <v>78290</v>
      </c>
      <c r="H142" s="64" t="s">
        <v>59</v>
      </c>
      <c r="I142" s="60">
        <v>132697.4</v>
      </c>
      <c r="J142" s="60">
        <v>135891.9</v>
      </c>
      <c r="K142" s="60">
        <v>142181.6</v>
      </c>
    </row>
    <row r="143" spans="1:11" s="61" customFormat="1" ht="47.25">
      <c r="A143" s="58" t="s">
        <v>123</v>
      </c>
      <c r="B143" s="59" t="s">
        <v>15</v>
      </c>
      <c r="C143" s="63" t="s">
        <v>1</v>
      </c>
      <c r="D143" s="97" t="s">
        <v>5</v>
      </c>
      <c r="E143" s="98">
        <v>1</v>
      </c>
      <c r="F143" s="158" t="s">
        <v>1</v>
      </c>
      <c r="G143" s="99">
        <v>78290</v>
      </c>
      <c r="H143" s="64" t="s">
        <v>58</v>
      </c>
      <c r="I143" s="60">
        <v>2703</v>
      </c>
      <c r="J143" s="60">
        <v>2768</v>
      </c>
      <c r="K143" s="60">
        <v>2897</v>
      </c>
    </row>
    <row r="144" spans="1:11" s="61" customFormat="1" ht="63">
      <c r="A144" s="58" t="s">
        <v>277</v>
      </c>
      <c r="B144" s="59" t="s">
        <v>15</v>
      </c>
      <c r="C144" s="63" t="s">
        <v>1</v>
      </c>
      <c r="D144" s="97" t="s">
        <v>5</v>
      </c>
      <c r="E144" s="98">
        <v>1</v>
      </c>
      <c r="F144" s="158" t="s">
        <v>1</v>
      </c>
      <c r="G144" s="99">
        <v>78290</v>
      </c>
      <c r="H144" s="64" t="s">
        <v>64</v>
      </c>
      <c r="I144" s="60">
        <v>21755</v>
      </c>
      <c r="J144" s="60">
        <v>21755</v>
      </c>
      <c r="K144" s="60">
        <v>21755</v>
      </c>
    </row>
    <row r="145" spans="1:19" s="61" customFormat="1" ht="16.5" hidden="1">
      <c r="A145" s="66" t="s">
        <v>310</v>
      </c>
      <c r="B145" s="68" t="s">
        <v>15</v>
      </c>
      <c r="C145" s="69" t="s">
        <v>1</v>
      </c>
      <c r="D145" s="207" t="s">
        <v>7</v>
      </c>
      <c r="E145" s="208" t="s">
        <v>138</v>
      </c>
      <c r="F145" s="209" t="s">
        <v>139</v>
      </c>
      <c r="G145" s="210" t="s">
        <v>140</v>
      </c>
      <c r="H145" s="85"/>
      <c r="I145" s="86">
        <f>SUM(I146)</f>
        <v>0</v>
      </c>
      <c r="J145" s="86">
        <f t="shared" ref="J145:K146" si="48">SUM(J146)</f>
        <v>0</v>
      </c>
      <c r="K145" s="86">
        <f t="shared" si="48"/>
        <v>0</v>
      </c>
      <c r="L145" s="87"/>
    </row>
    <row r="146" spans="1:19" s="83" customFormat="1" ht="49.5" hidden="1">
      <c r="A146" s="66" t="s">
        <v>311</v>
      </c>
      <c r="B146" s="80" t="s">
        <v>15</v>
      </c>
      <c r="C146" s="81" t="s">
        <v>1</v>
      </c>
      <c r="D146" s="88" t="s">
        <v>7</v>
      </c>
      <c r="E146" s="89" t="s">
        <v>18</v>
      </c>
      <c r="F146" s="156" t="s">
        <v>139</v>
      </c>
      <c r="G146" s="90" t="s">
        <v>140</v>
      </c>
      <c r="H146" s="78"/>
      <c r="I146" s="79">
        <f>SUM(I147)</f>
        <v>0</v>
      </c>
      <c r="J146" s="79">
        <f t="shared" si="48"/>
        <v>0</v>
      </c>
      <c r="K146" s="79">
        <f t="shared" si="48"/>
        <v>0</v>
      </c>
    </row>
    <row r="147" spans="1:19" s="83" customFormat="1" ht="19.149999999999999" hidden="1" customHeight="1">
      <c r="A147" s="67" t="s">
        <v>312</v>
      </c>
      <c r="B147" s="80" t="s">
        <v>15</v>
      </c>
      <c r="C147" s="81" t="s">
        <v>1</v>
      </c>
      <c r="D147" s="88" t="s">
        <v>7</v>
      </c>
      <c r="E147" s="89" t="s">
        <v>18</v>
      </c>
      <c r="F147" s="156" t="s">
        <v>30</v>
      </c>
      <c r="G147" s="90" t="s">
        <v>140</v>
      </c>
      <c r="H147" s="78"/>
      <c r="I147" s="79">
        <f>SUM(I148:I149)</f>
        <v>0</v>
      </c>
      <c r="J147" s="79">
        <f t="shared" ref="J147:K147" si="49">SUM(J148:J149)</f>
        <v>0</v>
      </c>
      <c r="K147" s="79">
        <f t="shared" si="49"/>
        <v>0</v>
      </c>
    </row>
    <row r="148" spans="1:19" s="61" customFormat="1" ht="47.25" hidden="1">
      <c r="A148" s="58" t="s">
        <v>308</v>
      </c>
      <c r="B148" s="59" t="s">
        <v>15</v>
      </c>
      <c r="C148" s="63" t="s">
        <v>1</v>
      </c>
      <c r="D148" s="97" t="s">
        <v>7</v>
      </c>
      <c r="E148" s="98">
        <v>1</v>
      </c>
      <c r="F148" s="158" t="s">
        <v>30</v>
      </c>
      <c r="G148" s="99" t="s">
        <v>307</v>
      </c>
      <c r="H148" s="64" t="s">
        <v>64</v>
      </c>
      <c r="I148" s="60">
        <v>0</v>
      </c>
      <c r="J148" s="60">
        <v>0</v>
      </c>
      <c r="K148" s="60">
        <v>0</v>
      </c>
    </row>
    <row r="149" spans="1:19" s="61" customFormat="1" ht="63" hidden="1">
      <c r="A149" s="58" t="s">
        <v>309</v>
      </c>
      <c r="B149" s="59" t="s">
        <v>15</v>
      </c>
      <c r="C149" s="63" t="s">
        <v>1</v>
      </c>
      <c r="D149" s="97" t="s">
        <v>7</v>
      </c>
      <c r="E149" s="98">
        <v>1</v>
      </c>
      <c r="F149" s="158" t="s">
        <v>30</v>
      </c>
      <c r="G149" s="99" t="s">
        <v>307</v>
      </c>
      <c r="H149" s="64" t="s">
        <v>64</v>
      </c>
      <c r="I149" s="60">
        <v>0</v>
      </c>
      <c r="J149" s="60">
        <v>0</v>
      </c>
      <c r="K149" s="60">
        <v>0</v>
      </c>
    </row>
    <row r="150" spans="1:19" s="43" customFormat="1" ht="17.25">
      <c r="A150" s="132" t="s">
        <v>85</v>
      </c>
      <c r="B150" s="22" t="s">
        <v>15</v>
      </c>
      <c r="C150" s="22" t="s">
        <v>5</v>
      </c>
      <c r="D150" s="230"/>
      <c r="E150" s="231"/>
      <c r="F150" s="231"/>
      <c r="G150" s="232"/>
      <c r="H150" s="30"/>
      <c r="I150" s="31">
        <f>SUM(I151+I165)</f>
        <v>673427.5</v>
      </c>
      <c r="J150" s="31">
        <f>SUM(J151+J165)</f>
        <v>695688.4</v>
      </c>
      <c r="K150" s="31">
        <f>SUM(K151+K165)</f>
        <v>747621.3</v>
      </c>
    </row>
    <row r="151" spans="1:19" s="83" customFormat="1" ht="17.25">
      <c r="A151" s="66" t="s">
        <v>168</v>
      </c>
      <c r="B151" s="80" t="s">
        <v>15</v>
      </c>
      <c r="C151" s="81" t="s">
        <v>5</v>
      </c>
      <c r="D151" s="105" t="s">
        <v>5</v>
      </c>
      <c r="E151" s="106" t="s">
        <v>138</v>
      </c>
      <c r="F151" s="160" t="s">
        <v>139</v>
      </c>
      <c r="G151" s="107" t="s">
        <v>140</v>
      </c>
      <c r="H151" s="78"/>
      <c r="I151" s="79">
        <f>SUM(I152)</f>
        <v>672920.5</v>
      </c>
      <c r="J151" s="79">
        <f t="shared" ref="J151:K152" si="50">SUM(J152)</f>
        <v>695681.4</v>
      </c>
      <c r="K151" s="79">
        <f t="shared" si="50"/>
        <v>747621.3</v>
      </c>
    </row>
    <row r="152" spans="1:19" s="83" customFormat="1" ht="17.25">
      <c r="A152" s="66" t="s">
        <v>171</v>
      </c>
      <c r="B152" s="80" t="s">
        <v>15</v>
      </c>
      <c r="C152" s="81" t="s">
        <v>5</v>
      </c>
      <c r="D152" s="105" t="s">
        <v>5</v>
      </c>
      <c r="E152" s="106" t="s">
        <v>29</v>
      </c>
      <c r="F152" s="160" t="s">
        <v>139</v>
      </c>
      <c r="G152" s="107" t="s">
        <v>140</v>
      </c>
      <c r="H152" s="78"/>
      <c r="I152" s="79">
        <f>SUM(I153)</f>
        <v>672920.5</v>
      </c>
      <c r="J152" s="79">
        <f t="shared" si="50"/>
        <v>695681.4</v>
      </c>
      <c r="K152" s="79">
        <f t="shared" si="50"/>
        <v>747621.3</v>
      </c>
    </row>
    <row r="153" spans="1:19" s="83" customFormat="1" ht="34.5">
      <c r="A153" s="67" t="s">
        <v>172</v>
      </c>
      <c r="B153" s="80" t="s">
        <v>15</v>
      </c>
      <c r="C153" s="81" t="s">
        <v>5</v>
      </c>
      <c r="D153" s="105" t="s">
        <v>5</v>
      </c>
      <c r="E153" s="106" t="s">
        <v>29</v>
      </c>
      <c r="F153" s="160" t="s">
        <v>2</v>
      </c>
      <c r="G153" s="107" t="s">
        <v>140</v>
      </c>
      <c r="H153" s="78"/>
      <c r="I153" s="79">
        <f>SUM(I154:I164)</f>
        <v>672920.5</v>
      </c>
      <c r="J153" s="79">
        <f>SUM(J154:J164)</f>
        <v>695681.4</v>
      </c>
      <c r="K153" s="79">
        <f>SUM(K154:K164)</f>
        <v>747621.3</v>
      </c>
    </row>
    <row r="154" spans="1:19" s="61" customFormat="1" ht="31.5">
      <c r="A154" s="58" t="s">
        <v>119</v>
      </c>
      <c r="B154" s="59" t="s">
        <v>15</v>
      </c>
      <c r="C154" s="63" t="s">
        <v>5</v>
      </c>
      <c r="D154" s="97" t="s">
        <v>5</v>
      </c>
      <c r="E154" s="98">
        <v>2</v>
      </c>
      <c r="F154" s="158" t="s">
        <v>2</v>
      </c>
      <c r="G154" s="99" t="s">
        <v>6</v>
      </c>
      <c r="H154" s="64" t="s">
        <v>58</v>
      </c>
      <c r="I154" s="60">
        <v>136047.5</v>
      </c>
      <c r="J154" s="60">
        <v>113364</v>
      </c>
      <c r="K154" s="60">
        <v>115287</v>
      </c>
    </row>
    <row r="155" spans="1:19" s="61" customFormat="1" ht="31.5">
      <c r="A155" s="58" t="s">
        <v>122</v>
      </c>
      <c r="B155" s="59" t="s">
        <v>15</v>
      </c>
      <c r="C155" s="63" t="s">
        <v>5</v>
      </c>
      <c r="D155" s="97" t="s">
        <v>5</v>
      </c>
      <c r="E155" s="98">
        <v>2</v>
      </c>
      <c r="F155" s="158" t="s">
        <v>2</v>
      </c>
      <c r="G155" s="99" t="s">
        <v>6</v>
      </c>
      <c r="H155" s="64" t="s">
        <v>60</v>
      </c>
      <c r="I155" s="60">
        <v>1027.5</v>
      </c>
      <c r="J155" s="60">
        <v>983</v>
      </c>
      <c r="K155" s="60">
        <v>983</v>
      </c>
      <c r="L155" s="119"/>
      <c r="M155" s="119"/>
      <c r="N155" s="119"/>
      <c r="O155" s="119"/>
      <c r="P155" s="119"/>
      <c r="Q155" s="119"/>
      <c r="R155" s="119"/>
      <c r="S155" s="119"/>
    </row>
    <row r="156" spans="1:19" s="61" customFormat="1" ht="47.25">
      <c r="A156" s="58" t="s">
        <v>267</v>
      </c>
      <c r="B156" s="59" t="s">
        <v>15</v>
      </c>
      <c r="C156" s="63" t="s">
        <v>5</v>
      </c>
      <c r="D156" s="97" t="s">
        <v>5</v>
      </c>
      <c r="E156" s="98">
        <v>2</v>
      </c>
      <c r="F156" s="158" t="s">
        <v>2</v>
      </c>
      <c r="G156" s="99" t="s">
        <v>6</v>
      </c>
      <c r="H156" s="64" t="s">
        <v>64</v>
      </c>
      <c r="I156" s="60">
        <v>25880</v>
      </c>
      <c r="J156" s="60">
        <v>26768</v>
      </c>
      <c r="K156" s="60">
        <v>27332</v>
      </c>
      <c r="L156" s="119"/>
      <c r="M156" s="119"/>
      <c r="N156" s="119"/>
      <c r="O156" s="119"/>
      <c r="P156" s="119"/>
      <c r="Q156" s="119"/>
      <c r="R156" s="119"/>
      <c r="S156" s="119"/>
    </row>
    <row r="157" spans="1:19" s="61" customFormat="1" ht="47.25">
      <c r="A157" s="58" t="s">
        <v>324</v>
      </c>
      <c r="B157" s="59" t="s">
        <v>15</v>
      </c>
      <c r="C157" s="63" t="s">
        <v>5</v>
      </c>
      <c r="D157" s="97" t="s">
        <v>5</v>
      </c>
      <c r="E157" s="98">
        <v>2</v>
      </c>
      <c r="F157" s="158" t="s">
        <v>2</v>
      </c>
      <c r="G157" s="99" t="s">
        <v>323</v>
      </c>
      <c r="H157" s="64" t="s">
        <v>58</v>
      </c>
      <c r="I157" s="60">
        <v>100</v>
      </c>
      <c r="J157" s="60">
        <v>100</v>
      </c>
      <c r="K157" s="60">
        <v>100</v>
      </c>
      <c r="L157" s="121"/>
      <c r="M157" s="121"/>
      <c r="N157" s="121"/>
      <c r="O157" s="120"/>
      <c r="P157" s="119"/>
      <c r="Q157" s="119"/>
      <c r="R157" s="119"/>
      <c r="S157" s="119"/>
    </row>
    <row r="158" spans="1:19" s="61" customFormat="1" ht="63">
      <c r="A158" s="58" t="s">
        <v>259</v>
      </c>
      <c r="B158" s="59" t="s">
        <v>15</v>
      </c>
      <c r="C158" s="63" t="s">
        <v>5</v>
      </c>
      <c r="D158" s="97" t="s">
        <v>5</v>
      </c>
      <c r="E158" s="98">
        <v>2</v>
      </c>
      <c r="F158" s="158" t="s">
        <v>2</v>
      </c>
      <c r="G158" s="99">
        <v>78120</v>
      </c>
      <c r="H158" s="64" t="s">
        <v>59</v>
      </c>
      <c r="I158" s="60">
        <v>383674.8</v>
      </c>
      <c r="J158" s="60">
        <v>419696.4</v>
      </c>
      <c r="K158" s="60">
        <v>464765.3</v>
      </c>
      <c r="L158" s="121"/>
      <c r="M158" s="121"/>
      <c r="N158" s="121"/>
      <c r="O158" s="120"/>
      <c r="P158" s="119"/>
      <c r="Q158" s="119"/>
      <c r="R158" s="119"/>
      <c r="S158" s="119"/>
    </row>
    <row r="159" spans="1:19" s="61" customFormat="1" ht="47.25">
      <c r="A159" s="58" t="s">
        <v>124</v>
      </c>
      <c r="B159" s="59" t="s">
        <v>15</v>
      </c>
      <c r="C159" s="63" t="s">
        <v>5</v>
      </c>
      <c r="D159" s="97" t="s">
        <v>5</v>
      </c>
      <c r="E159" s="98">
        <v>2</v>
      </c>
      <c r="F159" s="158" t="s">
        <v>2</v>
      </c>
      <c r="G159" s="99">
        <v>78120</v>
      </c>
      <c r="H159" s="64" t="s">
        <v>58</v>
      </c>
      <c r="I159" s="60">
        <v>14514.7</v>
      </c>
      <c r="J159" s="60">
        <v>17290</v>
      </c>
      <c r="K159" s="60">
        <v>18885</v>
      </c>
      <c r="L159" s="121"/>
      <c r="M159" s="121"/>
      <c r="N159" s="121"/>
      <c r="O159" s="120"/>
      <c r="P159" s="119"/>
      <c r="Q159" s="119"/>
      <c r="R159" s="119"/>
      <c r="S159" s="119"/>
    </row>
    <row r="160" spans="1:19" s="61" customFormat="1" ht="54" customHeight="1">
      <c r="A160" s="58" t="s">
        <v>223</v>
      </c>
      <c r="B160" s="59" t="s">
        <v>15</v>
      </c>
      <c r="C160" s="63" t="s">
        <v>5</v>
      </c>
      <c r="D160" s="97" t="s">
        <v>5</v>
      </c>
      <c r="E160" s="98">
        <v>2</v>
      </c>
      <c r="F160" s="158" t="s">
        <v>2</v>
      </c>
      <c r="G160" s="99">
        <v>78120</v>
      </c>
      <c r="H160" s="64" t="s">
        <v>64</v>
      </c>
      <c r="I160" s="60">
        <v>101741</v>
      </c>
      <c r="J160" s="60">
        <v>107543</v>
      </c>
      <c r="K160" s="60">
        <v>110329</v>
      </c>
      <c r="L160" s="121"/>
      <c r="M160" s="121"/>
      <c r="N160" s="121"/>
      <c r="O160" s="120"/>
      <c r="P160" s="119"/>
      <c r="Q160" s="119"/>
      <c r="R160" s="119"/>
      <c r="S160" s="119"/>
    </row>
    <row r="161" spans="1:19" s="61" customFormat="1" ht="31.5">
      <c r="A161" s="58" t="s">
        <v>352</v>
      </c>
      <c r="B161" s="59" t="s">
        <v>15</v>
      </c>
      <c r="C161" s="63" t="s">
        <v>5</v>
      </c>
      <c r="D161" s="97" t="s">
        <v>5</v>
      </c>
      <c r="E161" s="98">
        <v>2</v>
      </c>
      <c r="F161" s="158" t="s">
        <v>2</v>
      </c>
      <c r="G161" s="99" t="s">
        <v>301</v>
      </c>
      <c r="H161" s="64" t="s">
        <v>58</v>
      </c>
      <c r="I161" s="60">
        <v>2903</v>
      </c>
      <c r="J161" s="60">
        <v>2880</v>
      </c>
      <c r="K161" s="60">
        <v>2883</v>
      </c>
      <c r="L161" s="121"/>
      <c r="M161" s="121"/>
      <c r="N161" s="121"/>
      <c r="O161" s="120"/>
      <c r="P161" s="119"/>
      <c r="Q161" s="119"/>
      <c r="R161" s="119"/>
      <c r="S161" s="119"/>
    </row>
    <row r="162" spans="1:19" s="61" customFormat="1" ht="31.5">
      <c r="A162" s="58" t="s">
        <v>291</v>
      </c>
      <c r="B162" s="59" t="s">
        <v>15</v>
      </c>
      <c r="C162" s="63" t="s">
        <v>5</v>
      </c>
      <c r="D162" s="97" t="s">
        <v>5</v>
      </c>
      <c r="E162" s="98">
        <v>2</v>
      </c>
      <c r="F162" s="158" t="s">
        <v>2</v>
      </c>
      <c r="G162" s="99" t="s">
        <v>301</v>
      </c>
      <c r="H162" s="64" t="s">
        <v>58</v>
      </c>
      <c r="I162" s="60">
        <v>4335</v>
      </c>
      <c r="J162" s="60">
        <v>4295</v>
      </c>
      <c r="K162" s="60">
        <v>4295</v>
      </c>
      <c r="L162" s="121"/>
      <c r="M162" s="121"/>
      <c r="N162" s="121"/>
      <c r="O162" s="120"/>
      <c r="P162" s="119"/>
      <c r="Q162" s="119"/>
      <c r="R162" s="119"/>
      <c r="S162" s="119"/>
    </row>
    <row r="163" spans="1:19" s="61" customFormat="1" ht="47.25">
      <c r="A163" s="58" t="s">
        <v>351</v>
      </c>
      <c r="B163" s="59" t="s">
        <v>15</v>
      </c>
      <c r="C163" s="63" t="s">
        <v>5</v>
      </c>
      <c r="D163" s="97" t="s">
        <v>5</v>
      </c>
      <c r="E163" s="98">
        <v>2</v>
      </c>
      <c r="F163" s="158" t="s">
        <v>2</v>
      </c>
      <c r="G163" s="99" t="s">
        <v>301</v>
      </c>
      <c r="H163" s="64" t="s">
        <v>64</v>
      </c>
      <c r="I163" s="60">
        <v>1325</v>
      </c>
      <c r="J163" s="60">
        <v>1350</v>
      </c>
      <c r="K163" s="60">
        <v>1350</v>
      </c>
      <c r="L163" s="121"/>
      <c r="M163" s="121"/>
      <c r="N163" s="121"/>
      <c r="O163" s="120"/>
      <c r="P163" s="119"/>
      <c r="Q163" s="119"/>
      <c r="R163" s="119"/>
      <c r="S163" s="119"/>
    </row>
    <row r="164" spans="1:19" s="61" customFormat="1" ht="47.25">
      <c r="A164" s="58" t="s">
        <v>302</v>
      </c>
      <c r="B164" s="59" t="s">
        <v>15</v>
      </c>
      <c r="C164" s="63" t="s">
        <v>5</v>
      </c>
      <c r="D164" s="97" t="s">
        <v>5</v>
      </c>
      <c r="E164" s="98">
        <v>2</v>
      </c>
      <c r="F164" s="158" t="s">
        <v>2</v>
      </c>
      <c r="G164" s="99" t="s">
        <v>301</v>
      </c>
      <c r="H164" s="64" t="s">
        <v>64</v>
      </c>
      <c r="I164" s="60">
        <v>1372</v>
      </c>
      <c r="J164" s="60">
        <v>1412</v>
      </c>
      <c r="K164" s="60">
        <v>1412</v>
      </c>
      <c r="L164" s="121"/>
      <c r="M164" s="121"/>
      <c r="N164" s="121"/>
      <c r="O164" s="120"/>
      <c r="P164" s="119"/>
      <c r="Q164" s="119"/>
      <c r="R164" s="119"/>
      <c r="S164" s="119"/>
    </row>
    <row r="165" spans="1:19" s="95" customFormat="1" ht="33">
      <c r="A165" s="66" t="s">
        <v>180</v>
      </c>
      <c r="B165" s="74" t="s">
        <v>15</v>
      </c>
      <c r="C165" s="75" t="s">
        <v>5</v>
      </c>
      <c r="D165" s="75" t="s">
        <v>35</v>
      </c>
      <c r="E165" s="92" t="s">
        <v>138</v>
      </c>
      <c r="F165" s="157" t="s">
        <v>139</v>
      </c>
      <c r="G165" s="93" t="s">
        <v>140</v>
      </c>
      <c r="H165" s="93"/>
      <c r="I165" s="94">
        <f t="shared" ref="I165:K167" si="51">SUM(I166)</f>
        <v>507</v>
      </c>
      <c r="J165" s="94">
        <f t="shared" si="51"/>
        <v>7</v>
      </c>
      <c r="K165" s="94">
        <f t="shared" si="51"/>
        <v>0</v>
      </c>
    </row>
    <row r="166" spans="1:19" s="95" customFormat="1" ht="16.5">
      <c r="A166" s="66" t="s">
        <v>181</v>
      </c>
      <c r="B166" s="74" t="s">
        <v>15</v>
      </c>
      <c r="C166" s="75" t="s">
        <v>5</v>
      </c>
      <c r="D166" s="75" t="s">
        <v>35</v>
      </c>
      <c r="E166" s="92" t="s">
        <v>18</v>
      </c>
      <c r="F166" s="157" t="s">
        <v>139</v>
      </c>
      <c r="G166" s="93" t="s">
        <v>140</v>
      </c>
      <c r="H166" s="93"/>
      <c r="I166" s="94">
        <f t="shared" si="51"/>
        <v>507</v>
      </c>
      <c r="J166" s="94">
        <f t="shared" si="51"/>
        <v>7</v>
      </c>
      <c r="K166" s="94">
        <f t="shared" si="51"/>
        <v>0</v>
      </c>
    </row>
    <row r="167" spans="1:19" s="95" customFormat="1" ht="17.25">
      <c r="A167" s="67" t="s">
        <v>233</v>
      </c>
      <c r="B167" s="74" t="s">
        <v>15</v>
      </c>
      <c r="C167" s="75" t="s">
        <v>5</v>
      </c>
      <c r="D167" s="75" t="s">
        <v>35</v>
      </c>
      <c r="E167" s="92" t="s">
        <v>18</v>
      </c>
      <c r="F167" s="157" t="s">
        <v>1</v>
      </c>
      <c r="G167" s="93" t="s">
        <v>140</v>
      </c>
      <c r="H167" s="93"/>
      <c r="I167" s="94">
        <f>SUM(I168)</f>
        <v>507</v>
      </c>
      <c r="J167" s="94">
        <f t="shared" si="51"/>
        <v>7</v>
      </c>
      <c r="K167" s="94">
        <f t="shared" si="51"/>
        <v>0</v>
      </c>
    </row>
    <row r="168" spans="1:19" s="61" customFormat="1" ht="31.5">
      <c r="A168" s="58" t="s">
        <v>268</v>
      </c>
      <c r="B168" s="59" t="s">
        <v>15</v>
      </c>
      <c r="C168" s="63" t="s">
        <v>5</v>
      </c>
      <c r="D168" s="63" t="s">
        <v>35</v>
      </c>
      <c r="E168" s="65" t="s">
        <v>18</v>
      </c>
      <c r="F168" s="153" t="s">
        <v>1</v>
      </c>
      <c r="G168" s="64" t="s">
        <v>6</v>
      </c>
      <c r="H168" s="64" t="s">
        <v>64</v>
      </c>
      <c r="I168" s="60">
        <v>507</v>
      </c>
      <c r="J168" s="60">
        <v>7</v>
      </c>
      <c r="K168" s="60"/>
    </row>
    <row r="169" spans="1:19" s="57" customFormat="1" ht="17.25">
      <c r="A169" s="133" t="s">
        <v>276</v>
      </c>
      <c r="B169" s="23" t="s">
        <v>15</v>
      </c>
      <c r="C169" s="171" t="s">
        <v>2</v>
      </c>
      <c r="D169" s="173"/>
      <c r="E169" s="174"/>
      <c r="F169" s="166"/>
      <c r="G169" s="175"/>
      <c r="H169" s="172"/>
      <c r="I169" s="31">
        <f>SUM(I170+I179)</f>
        <v>118723</v>
      </c>
      <c r="J169" s="31">
        <f>SUM(J170+J179)</f>
        <v>118917</v>
      </c>
      <c r="K169" s="31">
        <f>SUM(K170+K179)</f>
        <v>119594</v>
      </c>
      <c r="L169" s="135"/>
      <c r="M169" s="135"/>
      <c r="N169" s="135"/>
      <c r="O169" s="134"/>
      <c r="P169" s="136"/>
      <c r="Q169" s="136"/>
      <c r="R169" s="136"/>
      <c r="S169" s="136"/>
    </row>
    <row r="170" spans="1:19" s="83" customFormat="1" ht="17.25">
      <c r="A170" s="66" t="s">
        <v>168</v>
      </c>
      <c r="B170" s="80" t="s">
        <v>15</v>
      </c>
      <c r="C170" s="81" t="s">
        <v>2</v>
      </c>
      <c r="D170" s="105" t="s">
        <v>5</v>
      </c>
      <c r="E170" s="106" t="s">
        <v>138</v>
      </c>
      <c r="F170" s="160" t="s">
        <v>139</v>
      </c>
      <c r="G170" s="107" t="s">
        <v>140</v>
      </c>
      <c r="H170" s="78"/>
      <c r="I170" s="79">
        <f>SUM(I171)</f>
        <v>68115</v>
      </c>
      <c r="J170" s="79">
        <f t="shared" ref="J170:K170" si="52">SUM(J171)</f>
        <v>67904</v>
      </c>
      <c r="K170" s="79">
        <f t="shared" si="52"/>
        <v>68198</v>
      </c>
    </row>
    <row r="171" spans="1:19" s="95" customFormat="1" ht="16.5">
      <c r="A171" s="66" t="s">
        <v>173</v>
      </c>
      <c r="B171" s="74" t="s">
        <v>15</v>
      </c>
      <c r="C171" s="75" t="s">
        <v>2</v>
      </c>
      <c r="D171" s="102" t="s">
        <v>5</v>
      </c>
      <c r="E171" s="103" t="s">
        <v>33</v>
      </c>
      <c r="F171" s="159" t="s">
        <v>139</v>
      </c>
      <c r="G171" s="104" t="s">
        <v>140</v>
      </c>
      <c r="H171" s="93"/>
      <c r="I171" s="94">
        <f>SUM(I172+I175+I177)</f>
        <v>68115</v>
      </c>
      <c r="J171" s="94">
        <f>SUM(J172+J175+J177)</f>
        <v>67904</v>
      </c>
      <c r="K171" s="94">
        <f>SUM(K172+K175+K177)</f>
        <v>68198</v>
      </c>
      <c r="L171" s="122"/>
      <c r="M171" s="122"/>
      <c r="N171" s="122"/>
      <c r="O171" s="122"/>
      <c r="P171" s="122"/>
      <c r="Q171" s="122"/>
      <c r="R171" s="122"/>
      <c r="S171" s="122"/>
    </row>
    <row r="172" spans="1:19" s="95" customFormat="1" ht="34.5">
      <c r="A172" s="67" t="s">
        <v>174</v>
      </c>
      <c r="B172" s="74" t="s">
        <v>15</v>
      </c>
      <c r="C172" s="75" t="s">
        <v>2</v>
      </c>
      <c r="D172" s="102" t="s">
        <v>5</v>
      </c>
      <c r="E172" s="103" t="s">
        <v>33</v>
      </c>
      <c r="F172" s="159" t="s">
        <v>1</v>
      </c>
      <c r="G172" s="104" t="s">
        <v>140</v>
      </c>
      <c r="H172" s="93"/>
      <c r="I172" s="94">
        <f>SUM(I173:I174)</f>
        <v>12875</v>
      </c>
      <c r="J172" s="94">
        <f>SUM(J173:J174)</f>
        <v>12664</v>
      </c>
      <c r="K172" s="94">
        <f>SUM(K173:K174)</f>
        <v>12958</v>
      </c>
      <c r="L172" s="122"/>
      <c r="M172" s="122"/>
      <c r="N172" s="122"/>
      <c r="O172" s="122"/>
      <c r="P172" s="122"/>
      <c r="Q172" s="122"/>
      <c r="R172" s="122"/>
      <c r="S172" s="122"/>
    </row>
    <row r="173" spans="1:19" s="61" customFormat="1" ht="47.25">
      <c r="A173" s="58" t="s">
        <v>125</v>
      </c>
      <c r="B173" s="59" t="s">
        <v>15</v>
      </c>
      <c r="C173" s="63" t="s">
        <v>2</v>
      </c>
      <c r="D173" s="97" t="s">
        <v>5</v>
      </c>
      <c r="E173" s="98">
        <v>3</v>
      </c>
      <c r="F173" s="158" t="s">
        <v>1</v>
      </c>
      <c r="G173" s="99" t="s">
        <v>6</v>
      </c>
      <c r="H173" s="64" t="s">
        <v>58</v>
      </c>
      <c r="I173" s="60">
        <v>12747</v>
      </c>
      <c r="J173" s="60">
        <v>12539</v>
      </c>
      <c r="K173" s="60">
        <v>12833</v>
      </c>
      <c r="L173" s="119"/>
      <c r="M173" s="119"/>
      <c r="N173" s="119"/>
      <c r="O173" s="119"/>
      <c r="P173" s="119"/>
      <c r="Q173" s="119"/>
      <c r="R173" s="119"/>
      <c r="S173" s="119"/>
    </row>
    <row r="174" spans="1:19" s="61" customFormat="1" ht="47.25">
      <c r="A174" s="58" t="s">
        <v>126</v>
      </c>
      <c r="B174" s="59" t="s">
        <v>15</v>
      </c>
      <c r="C174" s="63" t="s">
        <v>2</v>
      </c>
      <c r="D174" s="97" t="s">
        <v>5</v>
      </c>
      <c r="E174" s="98">
        <v>3</v>
      </c>
      <c r="F174" s="158" t="s">
        <v>1</v>
      </c>
      <c r="G174" s="99" t="s">
        <v>6</v>
      </c>
      <c r="H174" s="64" t="s">
        <v>60</v>
      </c>
      <c r="I174" s="60">
        <v>128</v>
      </c>
      <c r="J174" s="60">
        <v>125</v>
      </c>
      <c r="K174" s="60">
        <v>125</v>
      </c>
    </row>
    <row r="175" spans="1:19" s="95" customFormat="1" ht="17.25">
      <c r="A175" s="67" t="s">
        <v>175</v>
      </c>
      <c r="B175" s="74" t="s">
        <v>15</v>
      </c>
      <c r="C175" s="75" t="s">
        <v>2</v>
      </c>
      <c r="D175" s="102" t="s">
        <v>5</v>
      </c>
      <c r="E175" s="103" t="s">
        <v>33</v>
      </c>
      <c r="F175" s="159" t="s">
        <v>5</v>
      </c>
      <c r="G175" s="104" t="s">
        <v>140</v>
      </c>
      <c r="H175" s="93"/>
      <c r="I175" s="94">
        <f>SUM(I176)</f>
        <v>53360</v>
      </c>
      <c r="J175" s="94">
        <f t="shared" ref="J175:K175" si="53">SUM(J176)</f>
        <v>53360</v>
      </c>
      <c r="K175" s="94">
        <f t="shared" si="53"/>
        <v>53360</v>
      </c>
    </row>
    <row r="176" spans="1:19" s="61" customFormat="1" ht="63">
      <c r="A176" s="58" t="s">
        <v>260</v>
      </c>
      <c r="B176" s="59" t="s">
        <v>15</v>
      </c>
      <c r="C176" s="63" t="s">
        <v>2</v>
      </c>
      <c r="D176" s="97" t="s">
        <v>5</v>
      </c>
      <c r="E176" s="98">
        <v>3</v>
      </c>
      <c r="F176" s="158" t="s">
        <v>5</v>
      </c>
      <c r="G176" s="99" t="s">
        <v>6</v>
      </c>
      <c r="H176" s="64" t="s">
        <v>59</v>
      </c>
      <c r="I176" s="60">
        <v>53360</v>
      </c>
      <c r="J176" s="60">
        <v>53360</v>
      </c>
      <c r="K176" s="60">
        <v>53360</v>
      </c>
    </row>
    <row r="177" spans="1:11" s="95" customFormat="1" ht="34.5">
      <c r="A177" s="67" t="s">
        <v>176</v>
      </c>
      <c r="B177" s="74" t="s">
        <v>15</v>
      </c>
      <c r="C177" s="75" t="s">
        <v>2</v>
      </c>
      <c r="D177" s="102" t="s">
        <v>5</v>
      </c>
      <c r="E177" s="103" t="s">
        <v>33</v>
      </c>
      <c r="F177" s="159" t="s">
        <v>2</v>
      </c>
      <c r="G177" s="104" t="s">
        <v>140</v>
      </c>
      <c r="H177" s="93"/>
      <c r="I177" s="94">
        <f>SUM(I178)</f>
        <v>1880</v>
      </c>
      <c r="J177" s="94">
        <f t="shared" ref="J177:K177" si="54">SUM(J178)</f>
        <v>1880</v>
      </c>
      <c r="K177" s="94">
        <f t="shared" si="54"/>
        <v>1880</v>
      </c>
    </row>
    <row r="178" spans="1:11" s="61" customFormat="1" ht="47.25">
      <c r="A178" s="58" t="s">
        <v>127</v>
      </c>
      <c r="B178" s="59" t="s">
        <v>15</v>
      </c>
      <c r="C178" s="63" t="s">
        <v>2</v>
      </c>
      <c r="D178" s="97" t="s">
        <v>5</v>
      </c>
      <c r="E178" s="98">
        <v>3</v>
      </c>
      <c r="F178" s="158" t="s">
        <v>2</v>
      </c>
      <c r="G178" s="99" t="s">
        <v>6</v>
      </c>
      <c r="H178" s="64" t="s">
        <v>58</v>
      </c>
      <c r="I178" s="60">
        <v>1880</v>
      </c>
      <c r="J178" s="60">
        <v>1880</v>
      </c>
      <c r="K178" s="60">
        <v>1880</v>
      </c>
    </row>
    <row r="179" spans="1:11" s="95" customFormat="1" ht="33">
      <c r="A179" s="66" t="s">
        <v>177</v>
      </c>
      <c r="B179" s="74" t="s">
        <v>15</v>
      </c>
      <c r="C179" s="75" t="s">
        <v>2</v>
      </c>
      <c r="D179" s="102" t="s">
        <v>32</v>
      </c>
      <c r="E179" s="103" t="s">
        <v>138</v>
      </c>
      <c r="F179" s="159" t="s">
        <v>139</v>
      </c>
      <c r="G179" s="104" t="s">
        <v>140</v>
      </c>
      <c r="H179" s="93"/>
      <c r="I179" s="94">
        <f>SUM(I180)</f>
        <v>50608</v>
      </c>
      <c r="J179" s="94">
        <f t="shared" ref="J179:K180" si="55">SUM(J180)</f>
        <v>51013</v>
      </c>
      <c r="K179" s="94">
        <f t="shared" si="55"/>
        <v>51396</v>
      </c>
    </row>
    <row r="180" spans="1:11" s="95" customFormat="1" ht="16.5">
      <c r="A180" s="66" t="s">
        <v>178</v>
      </c>
      <c r="B180" s="74" t="s">
        <v>15</v>
      </c>
      <c r="C180" s="75" t="s">
        <v>2</v>
      </c>
      <c r="D180" s="102" t="s">
        <v>32</v>
      </c>
      <c r="E180" s="103" t="s">
        <v>33</v>
      </c>
      <c r="F180" s="159" t="s">
        <v>139</v>
      </c>
      <c r="G180" s="104" t="s">
        <v>140</v>
      </c>
      <c r="H180" s="93"/>
      <c r="I180" s="94">
        <f>SUM(I181)</f>
        <v>50608</v>
      </c>
      <c r="J180" s="94">
        <f t="shared" si="55"/>
        <v>51013</v>
      </c>
      <c r="K180" s="94">
        <f t="shared" si="55"/>
        <v>51396</v>
      </c>
    </row>
    <row r="181" spans="1:11" s="95" customFormat="1" ht="51.75">
      <c r="A181" s="67" t="s">
        <v>179</v>
      </c>
      <c r="B181" s="74" t="s">
        <v>15</v>
      </c>
      <c r="C181" s="75" t="s">
        <v>2</v>
      </c>
      <c r="D181" s="102" t="s">
        <v>32</v>
      </c>
      <c r="E181" s="103" t="s">
        <v>33</v>
      </c>
      <c r="F181" s="159" t="s">
        <v>1</v>
      </c>
      <c r="G181" s="104" t="s">
        <v>140</v>
      </c>
      <c r="H181" s="93"/>
      <c r="I181" s="94">
        <f>SUM(I182:I184)</f>
        <v>50608</v>
      </c>
      <c r="J181" s="94">
        <f t="shared" ref="J181:K181" si="56">SUM(J182:J184)</f>
        <v>51013</v>
      </c>
      <c r="K181" s="94">
        <f t="shared" si="56"/>
        <v>51396</v>
      </c>
    </row>
    <row r="182" spans="1:11" s="61" customFormat="1" ht="63">
      <c r="A182" s="58" t="s">
        <v>261</v>
      </c>
      <c r="B182" s="59" t="s">
        <v>15</v>
      </c>
      <c r="C182" s="63" t="s">
        <v>2</v>
      </c>
      <c r="D182" s="63" t="s">
        <v>32</v>
      </c>
      <c r="E182" s="65" t="s">
        <v>33</v>
      </c>
      <c r="F182" s="153" t="s">
        <v>1</v>
      </c>
      <c r="G182" s="64" t="s">
        <v>6</v>
      </c>
      <c r="H182" s="64" t="s">
        <v>59</v>
      </c>
      <c r="I182" s="60">
        <v>42339</v>
      </c>
      <c r="J182" s="60">
        <v>42339</v>
      </c>
      <c r="K182" s="60">
        <v>42339</v>
      </c>
    </row>
    <row r="183" spans="1:11" s="61" customFormat="1" ht="47.25">
      <c r="A183" s="58" t="s">
        <v>129</v>
      </c>
      <c r="B183" s="59" t="s">
        <v>15</v>
      </c>
      <c r="C183" s="63" t="s">
        <v>2</v>
      </c>
      <c r="D183" s="63" t="s">
        <v>32</v>
      </c>
      <c r="E183" s="65" t="s">
        <v>33</v>
      </c>
      <c r="F183" s="153" t="s">
        <v>1</v>
      </c>
      <c r="G183" s="64" t="s">
        <v>6</v>
      </c>
      <c r="H183" s="64" t="s">
        <v>58</v>
      </c>
      <c r="I183" s="60">
        <v>8110</v>
      </c>
      <c r="J183" s="60">
        <v>8515</v>
      </c>
      <c r="K183" s="60">
        <v>8898</v>
      </c>
    </row>
    <row r="184" spans="1:11" s="61" customFormat="1" ht="47.25">
      <c r="A184" s="58" t="s">
        <v>128</v>
      </c>
      <c r="B184" s="59" t="s">
        <v>15</v>
      </c>
      <c r="C184" s="63" t="s">
        <v>2</v>
      </c>
      <c r="D184" s="63" t="s">
        <v>32</v>
      </c>
      <c r="E184" s="65" t="s">
        <v>33</v>
      </c>
      <c r="F184" s="153" t="s">
        <v>1</v>
      </c>
      <c r="G184" s="64" t="s">
        <v>6</v>
      </c>
      <c r="H184" s="64" t="s">
        <v>60</v>
      </c>
      <c r="I184" s="60">
        <v>159</v>
      </c>
      <c r="J184" s="60">
        <v>159</v>
      </c>
      <c r="K184" s="60">
        <v>159</v>
      </c>
    </row>
    <row r="185" spans="1:11" s="43" customFormat="1" ht="17.25">
      <c r="A185" s="21" t="s">
        <v>86</v>
      </c>
      <c r="B185" s="22" t="s">
        <v>15</v>
      </c>
      <c r="C185" s="22" t="s">
        <v>15</v>
      </c>
      <c r="D185" s="224"/>
      <c r="E185" s="225"/>
      <c r="F185" s="225"/>
      <c r="G185" s="226"/>
      <c r="H185" s="30"/>
      <c r="I185" s="31">
        <f>SUM(I186)</f>
        <v>10752.9</v>
      </c>
      <c r="J185" s="31">
        <f t="shared" ref="J185:K185" si="57">SUM(J186)</f>
        <v>11089.9</v>
      </c>
      <c r="K185" s="31">
        <f t="shared" si="57"/>
        <v>11422.9</v>
      </c>
    </row>
    <row r="186" spans="1:11" s="95" customFormat="1" ht="16.5">
      <c r="A186" s="66" t="s">
        <v>168</v>
      </c>
      <c r="B186" s="74" t="s">
        <v>15</v>
      </c>
      <c r="C186" s="75" t="s">
        <v>15</v>
      </c>
      <c r="D186" s="102" t="s">
        <v>5</v>
      </c>
      <c r="E186" s="103" t="s">
        <v>138</v>
      </c>
      <c r="F186" s="159" t="s">
        <v>139</v>
      </c>
      <c r="G186" s="104" t="s">
        <v>140</v>
      </c>
      <c r="H186" s="93"/>
      <c r="I186" s="94">
        <f>SUM(I187+I193)</f>
        <v>10752.9</v>
      </c>
      <c r="J186" s="94">
        <f>SUM(J187+J193)</f>
        <v>11089.9</v>
      </c>
      <c r="K186" s="94">
        <f>SUM(K187+K193)</f>
        <v>11422.9</v>
      </c>
    </row>
    <row r="187" spans="1:11" s="95" customFormat="1" ht="16.5">
      <c r="A187" s="66" t="s">
        <v>182</v>
      </c>
      <c r="B187" s="74" t="s">
        <v>15</v>
      </c>
      <c r="C187" s="75" t="s">
        <v>15</v>
      </c>
      <c r="D187" s="102" t="s">
        <v>5</v>
      </c>
      <c r="E187" s="103" t="s">
        <v>34</v>
      </c>
      <c r="F187" s="159" t="s">
        <v>139</v>
      </c>
      <c r="G187" s="104" t="s">
        <v>140</v>
      </c>
      <c r="H187" s="93"/>
      <c r="I187" s="94">
        <f>SUM(I188)</f>
        <v>10452.9</v>
      </c>
      <c r="J187" s="94">
        <f t="shared" ref="J187:K187" si="58">SUM(J188)</f>
        <v>10789.9</v>
      </c>
      <c r="K187" s="94">
        <f t="shared" si="58"/>
        <v>11122.9</v>
      </c>
    </row>
    <row r="188" spans="1:11" s="95" customFormat="1" ht="34.5">
      <c r="A188" s="67" t="s">
        <v>234</v>
      </c>
      <c r="B188" s="74" t="s">
        <v>15</v>
      </c>
      <c r="C188" s="75" t="s">
        <v>15</v>
      </c>
      <c r="D188" s="102" t="s">
        <v>5</v>
      </c>
      <c r="E188" s="103" t="s">
        <v>34</v>
      </c>
      <c r="F188" s="159" t="s">
        <v>2</v>
      </c>
      <c r="G188" s="104" t="s">
        <v>140</v>
      </c>
      <c r="H188" s="93"/>
      <c r="I188" s="94">
        <f>SUM(I189:I192)</f>
        <v>10452.9</v>
      </c>
      <c r="J188" s="94">
        <f>SUM(J189:J192)</f>
        <v>10789.9</v>
      </c>
      <c r="K188" s="94">
        <f>SUM(K189:K192)</f>
        <v>11122.9</v>
      </c>
    </row>
    <row r="189" spans="1:11" s="61" customFormat="1" ht="31.5">
      <c r="A189" s="58" t="s">
        <v>353</v>
      </c>
      <c r="B189" s="59" t="s">
        <v>15</v>
      </c>
      <c r="C189" s="63" t="s">
        <v>15</v>
      </c>
      <c r="D189" s="97" t="s">
        <v>5</v>
      </c>
      <c r="E189" s="98">
        <v>4</v>
      </c>
      <c r="F189" s="158" t="s">
        <v>2</v>
      </c>
      <c r="G189" s="99" t="s">
        <v>303</v>
      </c>
      <c r="H189" s="64" t="s">
        <v>58</v>
      </c>
      <c r="I189" s="60">
        <v>4791.8999999999996</v>
      </c>
      <c r="J189" s="60">
        <v>4881.8999999999996</v>
      </c>
      <c r="K189" s="60">
        <v>4975.8999999999996</v>
      </c>
    </row>
    <row r="190" spans="1:11" s="61" customFormat="1" ht="31.5">
      <c r="A190" s="58" t="s">
        <v>354</v>
      </c>
      <c r="B190" s="59" t="s">
        <v>15</v>
      </c>
      <c r="C190" s="63" t="s">
        <v>15</v>
      </c>
      <c r="D190" s="97" t="s">
        <v>5</v>
      </c>
      <c r="E190" s="98">
        <v>4</v>
      </c>
      <c r="F190" s="158" t="s">
        <v>2</v>
      </c>
      <c r="G190" s="99" t="s">
        <v>305</v>
      </c>
      <c r="H190" s="64" t="s">
        <v>60</v>
      </c>
      <c r="I190" s="60">
        <v>4671</v>
      </c>
      <c r="J190" s="60">
        <v>4858</v>
      </c>
      <c r="K190" s="60">
        <v>5053</v>
      </c>
    </row>
    <row r="191" spans="1:11" s="61" customFormat="1" ht="31.5">
      <c r="A191" s="58" t="s">
        <v>304</v>
      </c>
      <c r="B191" s="59" t="s">
        <v>15</v>
      </c>
      <c r="C191" s="63" t="s">
        <v>15</v>
      </c>
      <c r="D191" s="97" t="s">
        <v>5</v>
      </c>
      <c r="E191" s="98">
        <v>4</v>
      </c>
      <c r="F191" s="158" t="s">
        <v>2</v>
      </c>
      <c r="G191" s="99" t="s">
        <v>303</v>
      </c>
      <c r="H191" s="64" t="s">
        <v>58</v>
      </c>
      <c r="I191" s="60">
        <v>790</v>
      </c>
      <c r="J191" s="60">
        <v>850</v>
      </c>
      <c r="K191" s="60">
        <v>894</v>
      </c>
    </row>
    <row r="192" spans="1:11" s="61" customFormat="1" ht="31.5">
      <c r="A192" s="58" t="s">
        <v>306</v>
      </c>
      <c r="B192" s="59" t="s">
        <v>15</v>
      </c>
      <c r="C192" s="63" t="s">
        <v>15</v>
      </c>
      <c r="D192" s="97" t="s">
        <v>5</v>
      </c>
      <c r="E192" s="98">
        <v>4</v>
      </c>
      <c r="F192" s="158" t="s">
        <v>2</v>
      </c>
      <c r="G192" s="99" t="s">
        <v>305</v>
      </c>
      <c r="H192" s="64" t="s">
        <v>58</v>
      </c>
      <c r="I192" s="60">
        <v>200</v>
      </c>
      <c r="J192" s="60">
        <v>200</v>
      </c>
      <c r="K192" s="60">
        <v>200</v>
      </c>
    </row>
    <row r="193" spans="1:11" s="95" customFormat="1" ht="33">
      <c r="A193" s="66" t="s">
        <v>183</v>
      </c>
      <c r="B193" s="74" t="s">
        <v>15</v>
      </c>
      <c r="C193" s="75" t="s">
        <v>15</v>
      </c>
      <c r="D193" s="102" t="s">
        <v>5</v>
      </c>
      <c r="E193" s="103" t="s">
        <v>57</v>
      </c>
      <c r="F193" s="159" t="s">
        <v>139</v>
      </c>
      <c r="G193" s="104" t="s">
        <v>140</v>
      </c>
      <c r="H193" s="93"/>
      <c r="I193" s="94">
        <f>SUM(I194)</f>
        <v>300</v>
      </c>
      <c r="J193" s="94">
        <f t="shared" ref="J193:K194" si="59">SUM(J194)</f>
        <v>300</v>
      </c>
      <c r="K193" s="94">
        <f t="shared" si="59"/>
        <v>300</v>
      </c>
    </row>
    <row r="194" spans="1:11" s="95" customFormat="1" ht="51.75">
      <c r="A194" s="131" t="s">
        <v>271</v>
      </c>
      <c r="B194" s="74" t="s">
        <v>15</v>
      </c>
      <c r="C194" s="75" t="s">
        <v>15</v>
      </c>
      <c r="D194" s="102" t="s">
        <v>5</v>
      </c>
      <c r="E194" s="103" t="s">
        <v>57</v>
      </c>
      <c r="F194" s="159" t="s">
        <v>2</v>
      </c>
      <c r="G194" s="104" t="s">
        <v>140</v>
      </c>
      <c r="H194" s="93"/>
      <c r="I194" s="94">
        <f>SUM(I195)</f>
        <v>300</v>
      </c>
      <c r="J194" s="94">
        <f t="shared" si="59"/>
        <v>300</v>
      </c>
      <c r="K194" s="94">
        <f t="shared" si="59"/>
        <v>300</v>
      </c>
    </row>
    <row r="195" spans="1:11" s="61" customFormat="1" ht="31.5">
      <c r="A195" s="130" t="s">
        <v>272</v>
      </c>
      <c r="B195" s="59" t="s">
        <v>15</v>
      </c>
      <c r="C195" s="63" t="s">
        <v>15</v>
      </c>
      <c r="D195" s="97" t="s">
        <v>5</v>
      </c>
      <c r="E195" s="98" t="s">
        <v>57</v>
      </c>
      <c r="F195" s="158" t="s">
        <v>2</v>
      </c>
      <c r="G195" s="99" t="s">
        <v>61</v>
      </c>
      <c r="H195" s="64" t="s">
        <v>58</v>
      </c>
      <c r="I195" s="60">
        <v>300</v>
      </c>
      <c r="J195" s="60">
        <v>300</v>
      </c>
      <c r="K195" s="60">
        <v>300</v>
      </c>
    </row>
    <row r="196" spans="1:11" s="43" customFormat="1" ht="17.25">
      <c r="A196" s="21" t="s">
        <v>87</v>
      </c>
      <c r="B196" s="22" t="s">
        <v>15</v>
      </c>
      <c r="C196" s="22" t="s">
        <v>17</v>
      </c>
      <c r="D196" s="230"/>
      <c r="E196" s="231"/>
      <c r="F196" s="231"/>
      <c r="G196" s="232"/>
      <c r="H196" s="30"/>
      <c r="I196" s="31">
        <f>SUM(I197)</f>
        <v>64860</v>
      </c>
      <c r="J196" s="31">
        <f t="shared" ref="J196:K196" si="60">SUM(J197)</f>
        <v>53351</v>
      </c>
      <c r="K196" s="31">
        <f t="shared" si="60"/>
        <v>20414</v>
      </c>
    </row>
    <row r="197" spans="1:11" s="83" customFormat="1" ht="17.25">
      <c r="A197" s="66" t="s">
        <v>168</v>
      </c>
      <c r="B197" s="80" t="s">
        <v>15</v>
      </c>
      <c r="C197" s="81" t="s">
        <v>17</v>
      </c>
      <c r="D197" s="105" t="s">
        <v>5</v>
      </c>
      <c r="E197" s="106" t="s">
        <v>138</v>
      </c>
      <c r="F197" s="160" t="s">
        <v>139</v>
      </c>
      <c r="G197" s="107" t="s">
        <v>140</v>
      </c>
      <c r="H197" s="78"/>
      <c r="I197" s="79">
        <f>SUM(I198+I207)</f>
        <v>64860</v>
      </c>
      <c r="J197" s="79">
        <f t="shared" ref="J197:K197" si="61">SUM(J198+J207)</f>
        <v>53351</v>
      </c>
      <c r="K197" s="79">
        <f t="shared" si="61"/>
        <v>20414</v>
      </c>
    </row>
    <row r="198" spans="1:11" s="83" customFormat="1" ht="17.25">
      <c r="A198" s="66" t="s">
        <v>184</v>
      </c>
      <c r="B198" s="80" t="s">
        <v>15</v>
      </c>
      <c r="C198" s="81" t="s">
        <v>17</v>
      </c>
      <c r="D198" s="105" t="s">
        <v>5</v>
      </c>
      <c r="E198" s="106" t="s">
        <v>8</v>
      </c>
      <c r="F198" s="160" t="s">
        <v>139</v>
      </c>
      <c r="G198" s="107" t="s">
        <v>140</v>
      </c>
      <c r="H198" s="78"/>
      <c r="I198" s="79">
        <f>SUM(I199+I203)</f>
        <v>21501</v>
      </c>
      <c r="J198" s="79">
        <f t="shared" ref="J198:K198" si="62">SUM(J199+J203)</f>
        <v>20414</v>
      </c>
      <c r="K198" s="79">
        <f t="shared" si="62"/>
        <v>20414</v>
      </c>
    </row>
    <row r="199" spans="1:11" s="83" customFormat="1" ht="69">
      <c r="A199" s="67" t="s">
        <v>185</v>
      </c>
      <c r="B199" s="80" t="s">
        <v>15</v>
      </c>
      <c r="C199" s="81" t="s">
        <v>17</v>
      </c>
      <c r="D199" s="105" t="s">
        <v>5</v>
      </c>
      <c r="E199" s="106" t="s">
        <v>8</v>
      </c>
      <c r="F199" s="160" t="s">
        <v>1</v>
      </c>
      <c r="G199" s="107" t="s">
        <v>140</v>
      </c>
      <c r="H199" s="78"/>
      <c r="I199" s="79">
        <f>SUM(I200:I202)</f>
        <v>11738</v>
      </c>
      <c r="J199" s="79">
        <f t="shared" ref="J199:K199" si="63">SUM(J200:J202)</f>
        <v>11588</v>
      </c>
      <c r="K199" s="79">
        <f t="shared" si="63"/>
        <v>11588</v>
      </c>
    </row>
    <row r="200" spans="1:11" s="61" customFormat="1" ht="47.25">
      <c r="A200" s="58" t="s">
        <v>262</v>
      </c>
      <c r="B200" s="59" t="s">
        <v>15</v>
      </c>
      <c r="C200" s="63" t="s">
        <v>17</v>
      </c>
      <c r="D200" s="97" t="s">
        <v>5</v>
      </c>
      <c r="E200" s="98" t="s">
        <v>8</v>
      </c>
      <c r="F200" s="158" t="s">
        <v>1</v>
      </c>
      <c r="G200" s="99">
        <v>80300</v>
      </c>
      <c r="H200" s="64" t="s">
        <v>59</v>
      </c>
      <c r="I200" s="60">
        <v>9901</v>
      </c>
      <c r="J200" s="60">
        <v>9901</v>
      </c>
      <c r="K200" s="60">
        <v>9901</v>
      </c>
    </row>
    <row r="201" spans="1:11" s="61" customFormat="1" ht="31.5">
      <c r="A201" s="58" t="s">
        <v>263</v>
      </c>
      <c r="B201" s="59" t="s">
        <v>15</v>
      </c>
      <c r="C201" s="63" t="s">
        <v>17</v>
      </c>
      <c r="D201" s="97" t="s">
        <v>5</v>
      </c>
      <c r="E201" s="98" t="s">
        <v>8</v>
      </c>
      <c r="F201" s="158" t="s">
        <v>1</v>
      </c>
      <c r="G201" s="99">
        <v>80300</v>
      </c>
      <c r="H201" s="64" t="s">
        <v>58</v>
      </c>
      <c r="I201" s="60">
        <v>1837</v>
      </c>
      <c r="J201" s="60">
        <v>1687</v>
      </c>
      <c r="K201" s="60">
        <v>1687</v>
      </c>
    </row>
    <row r="202" spans="1:11" s="61" customFormat="1" ht="15.75">
      <c r="A202" s="58" t="s">
        <v>264</v>
      </c>
      <c r="B202" s="59" t="s">
        <v>15</v>
      </c>
      <c r="C202" s="63" t="s">
        <v>17</v>
      </c>
      <c r="D202" s="97" t="s">
        <v>5</v>
      </c>
      <c r="E202" s="98" t="s">
        <v>8</v>
      </c>
      <c r="F202" s="158" t="s">
        <v>1</v>
      </c>
      <c r="G202" s="99">
        <v>80300</v>
      </c>
      <c r="H202" s="64" t="s">
        <v>60</v>
      </c>
      <c r="I202" s="60"/>
      <c r="J202" s="60"/>
      <c r="K202" s="60"/>
    </row>
    <row r="203" spans="1:11" s="61" customFormat="1" ht="34.5">
      <c r="A203" s="67" t="s">
        <v>186</v>
      </c>
      <c r="B203" s="68" t="s">
        <v>15</v>
      </c>
      <c r="C203" s="69" t="s">
        <v>17</v>
      </c>
      <c r="D203" s="176" t="s">
        <v>5</v>
      </c>
      <c r="E203" s="177" t="s">
        <v>8</v>
      </c>
      <c r="F203" s="167" t="s">
        <v>5</v>
      </c>
      <c r="G203" s="178" t="s">
        <v>140</v>
      </c>
      <c r="H203" s="85"/>
      <c r="I203" s="86">
        <f>SUM(I204:I206)</f>
        <v>9763</v>
      </c>
      <c r="J203" s="86">
        <f t="shared" ref="J203:K203" si="64">SUM(J204:J206)</f>
        <v>8826</v>
      </c>
      <c r="K203" s="86">
        <f t="shared" si="64"/>
        <v>8826</v>
      </c>
    </row>
    <row r="204" spans="1:11" s="61" customFormat="1" ht="47.25">
      <c r="A204" s="58" t="s">
        <v>262</v>
      </c>
      <c r="B204" s="59" t="s">
        <v>15</v>
      </c>
      <c r="C204" s="63" t="s">
        <v>17</v>
      </c>
      <c r="D204" s="97" t="s">
        <v>5</v>
      </c>
      <c r="E204" s="98">
        <v>5</v>
      </c>
      <c r="F204" s="158" t="s">
        <v>5</v>
      </c>
      <c r="G204" s="99">
        <v>80300</v>
      </c>
      <c r="H204" s="64" t="s">
        <v>59</v>
      </c>
      <c r="I204" s="60">
        <v>8126</v>
      </c>
      <c r="J204" s="60">
        <v>8126</v>
      </c>
      <c r="K204" s="60">
        <v>8126</v>
      </c>
    </row>
    <row r="205" spans="1:11" s="61" customFormat="1" ht="31.5">
      <c r="A205" s="58" t="s">
        <v>265</v>
      </c>
      <c r="B205" s="59" t="s">
        <v>15</v>
      </c>
      <c r="C205" s="63" t="s">
        <v>17</v>
      </c>
      <c r="D205" s="97" t="s">
        <v>5</v>
      </c>
      <c r="E205" s="98">
        <v>5</v>
      </c>
      <c r="F205" s="158" t="s">
        <v>5</v>
      </c>
      <c r="G205" s="99">
        <v>80300</v>
      </c>
      <c r="H205" s="64" t="s">
        <v>58</v>
      </c>
      <c r="I205" s="60">
        <v>1198</v>
      </c>
      <c r="J205" s="60">
        <v>698</v>
      </c>
      <c r="K205" s="60">
        <v>698</v>
      </c>
    </row>
    <row r="206" spans="1:11" s="61" customFormat="1" ht="15.75">
      <c r="A206" s="58" t="s">
        <v>264</v>
      </c>
      <c r="B206" s="59" t="s">
        <v>15</v>
      </c>
      <c r="C206" s="63" t="s">
        <v>17</v>
      </c>
      <c r="D206" s="97" t="s">
        <v>5</v>
      </c>
      <c r="E206" s="98">
        <v>5</v>
      </c>
      <c r="F206" s="158" t="s">
        <v>5</v>
      </c>
      <c r="G206" s="99">
        <v>80300</v>
      </c>
      <c r="H206" s="64" t="s">
        <v>60</v>
      </c>
      <c r="I206" s="60">
        <v>439</v>
      </c>
      <c r="J206" s="60">
        <v>2</v>
      </c>
      <c r="K206" s="60">
        <v>2</v>
      </c>
    </row>
    <row r="207" spans="1:11" s="95" customFormat="1" ht="16.5">
      <c r="A207" s="66" t="s">
        <v>187</v>
      </c>
      <c r="B207" s="74" t="s">
        <v>15</v>
      </c>
      <c r="C207" s="75" t="s">
        <v>17</v>
      </c>
      <c r="D207" s="102" t="s">
        <v>5</v>
      </c>
      <c r="E207" s="103" t="s">
        <v>188</v>
      </c>
      <c r="F207" s="159" t="s">
        <v>139</v>
      </c>
      <c r="G207" s="104" t="s">
        <v>140</v>
      </c>
      <c r="H207" s="93"/>
      <c r="I207" s="94">
        <f>+I208+I210</f>
        <v>43359</v>
      </c>
      <c r="J207" s="94">
        <f t="shared" ref="J207:K207" si="65">SUM(J208)</f>
        <v>32937</v>
      </c>
      <c r="K207" s="94">
        <f t="shared" si="65"/>
        <v>0</v>
      </c>
    </row>
    <row r="208" spans="1:11" s="95" customFormat="1" ht="34.5">
      <c r="A208" s="67" t="s">
        <v>189</v>
      </c>
      <c r="B208" s="74" t="s">
        <v>15</v>
      </c>
      <c r="C208" s="75" t="s">
        <v>17</v>
      </c>
      <c r="D208" s="102" t="s">
        <v>5</v>
      </c>
      <c r="E208" s="103" t="s">
        <v>188</v>
      </c>
      <c r="F208" s="159" t="s">
        <v>5</v>
      </c>
      <c r="G208" s="104" t="s">
        <v>140</v>
      </c>
      <c r="H208" s="93"/>
      <c r="I208" s="94">
        <f>SUM(I209)</f>
        <v>41419</v>
      </c>
      <c r="J208" s="94">
        <f t="shared" ref="J208:K210" si="66">SUM(J209)</f>
        <v>32937</v>
      </c>
      <c r="K208" s="94">
        <f t="shared" si="66"/>
        <v>0</v>
      </c>
    </row>
    <row r="209" spans="1:11" s="61" customFormat="1" ht="47.25">
      <c r="A209" s="58" t="s">
        <v>235</v>
      </c>
      <c r="B209" s="59" t="s">
        <v>15</v>
      </c>
      <c r="C209" s="63" t="s">
        <v>17</v>
      </c>
      <c r="D209" s="97" t="s">
        <v>5</v>
      </c>
      <c r="E209" s="98">
        <v>6</v>
      </c>
      <c r="F209" s="158" t="s">
        <v>5</v>
      </c>
      <c r="G209" s="99">
        <v>88100</v>
      </c>
      <c r="H209" s="64" t="s">
        <v>62</v>
      </c>
      <c r="I209" s="60">
        <v>41419</v>
      </c>
      <c r="J209" s="60">
        <v>32937</v>
      </c>
      <c r="K209" s="60"/>
    </row>
    <row r="210" spans="1:11" s="61" customFormat="1" ht="34.5">
      <c r="A210" s="67" t="s">
        <v>356</v>
      </c>
      <c r="B210" s="74" t="s">
        <v>15</v>
      </c>
      <c r="C210" s="75" t="s">
        <v>17</v>
      </c>
      <c r="D210" s="102" t="s">
        <v>5</v>
      </c>
      <c r="E210" s="103" t="s">
        <v>188</v>
      </c>
      <c r="F210" s="159" t="s">
        <v>2</v>
      </c>
      <c r="G210" s="104" t="s">
        <v>140</v>
      </c>
      <c r="H210" s="93"/>
      <c r="I210" s="94">
        <f>SUM(I211)</f>
        <v>1940</v>
      </c>
      <c r="J210" s="94">
        <f t="shared" si="66"/>
        <v>0</v>
      </c>
      <c r="K210" s="94">
        <f t="shared" si="66"/>
        <v>0</v>
      </c>
    </row>
    <row r="211" spans="1:11" s="61" customFormat="1" ht="47.25">
      <c r="A211" s="58" t="s">
        <v>235</v>
      </c>
      <c r="B211" s="59" t="s">
        <v>15</v>
      </c>
      <c r="C211" s="63" t="s">
        <v>17</v>
      </c>
      <c r="D211" s="97" t="s">
        <v>5</v>
      </c>
      <c r="E211" s="98">
        <v>6</v>
      </c>
      <c r="F211" s="158" t="s">
        <v>2</v>
      </c>
      <c r="G211" s="99">
        <v>88100</v>
      </c>
      <c r="H211" s="64" t="s">
        <v>62</v>
      </c>
      <c r="I211" s="60">
        <v>1940</v>
      </c>
      <c r="J211" s="60"/>
      <c r="K211" s="60"/>
    </row>
    <row r="212" spans="1:11" s="56" customFormat="1" ht="18.75">
      <c r="A212" s="29" t="s">
        <v>88</v>
      </c>
      <c r="B212" s="47" t="s">
        <v>16</v>
      </c>
      <c r="C212" s="221"/>
      <c r="D212" s="222"/>
      <c r="E212" s="222"/>
      <c r="F212" s="222"/>
      <c r="G212" s="223"/>
      <c r="H212" s="55"/>
      <c r="I212" s="20">
        <f>SUM(I213+I235)</f>
        <v>29668</v>
      </c>
      <c r="J212" s="20">
        <f>SUM(J213+J235)</f>
        <v>27817.7</v>
      </c>
      <c r="K212" s="20">
        <f>SUM(K213+K235)</f>
        <v>28161.7</v>
      </c>
    </row>
    <row r="213" spans="1:11" s="43" customFormat="1" ht="17.25">
      <c r="A213" s="21" t="s">
        <v>89</v>
      </c>
      <c r="B213" s="22" t="s">
        <v>16</v>
      </c>
      <c r="C213" s="22" t="s">
        <v>1</v>
      </c>
      <c r="D213" s="224"/>
      <c r="E213" s="225"/>
      <c r="F213" s="225"/>
      <c r="G213" s="226"/>
      <c r="H213" s="30"/>
      <c r="I213" s="31">
        <f>SUM(I214+I231)</f>
        <v>29663</v>
      </c>
      <c r="J213" s="31">
        <f>SUM(J214+J231)</f>
        <v>27812.7</v>
      </c>
      <c r="K213" s="31">
        <f>SUM(K214+K231)</f>
        <v>28155.7</v>
      </c>
    </row>
    <row r="214" spans="1:11" s="83" customFormat="1" ht="33">
      <c r="A214" s="66" t="s">
        <v>177</v>
      </c>
      <c r="B214" s="80" t="s">
        <v>16</v>
      </c>
      <c r="C214" s="81" t="s">
        <v>1</v>
      </c>
      <c r="D214" s="88" t="s">
        <v>32</v>
      </c>
      <c r="E214" s="89" t="s">
        <v>138</v>
      </c>
      <c r="F214" s="156" t="s">
        <v>139</v>
      </c>
      <c r="G214" s="90" t="s">
        <v>140</v>
      </c>
      <c r="H214" s="78"/>
      <c r="I214" s="79">
        <f>SUM(I215+I222+I228)</f>
        <v>29653</v>
      </c>
      <c r="J214" s="79">
        <f t="shared" ref="J214:K214" si="67">SUM(J215+J222+J228)</f>
        <v>27802.7</v>
      </c>
      <c r="K214" s="79">
        <f t="shared" si="67"/>
        <v>28145.7</v>
      </c>
    </row>
    <row r="215" spans="1:11" s="83" customFormat="1" ht="17.25">
      <c r="A215" s="66" t="s">
        <v>190</v>
      </c>
      <c r="B215" s="80" t="s">
        <v>16</v>
      </c>
      <c r="C215" s="81" t="s">
        <v>1</v>
      </c>
      <c r="D215" s="88" t="s">
        <v>32</v>
      </c>
      <c r="E215" s="89" t="s">
        <v>18</v>
      </c>
      <c r="F215" s="156" t="s">
        <v>139</v>
      </c>
      <c r="G215" s="90" t="s">
        <v>140</v>
      </c>
      <c r="H215" s="78"/>
      <c r="I215" s="79">
        <f>SUM(I216)</f>
        <v>21412.5</v>
      </c>
      <c r="J215" s="79">
        <f t="shared" ref="J215:K215" si="68">SUM(J216)</f>
        <v>21209.7</v>
      </c>
      <c r="K215" s="79">
        <f t="shared" si="68"/>
        <v>21412.7</v>
      </c>
    </row>
    <row r="216" spans="1:11" s="83" customFormat="1" ht="34.5">
      <c r="A216" s="67" t="s">
        <v>191</v>
      </c>
      <c r="B216" s="80" t="s">
        <v>16</v>
      </c>
      <c r="C216" s="81" t="s">
        <v>1</v>
      </c>
      <c r="D216" s="88" t="s">
        <v>32</v>
      </c>
      <c r="E216" s="89" t="s">
        <v>18</v>
      </c>
      <c r="F216" s="156" t="s">
        <v>1</v>
      </c>
      <c r="G216" s="90" t="s">
        <v>140</v>
      </c>
      <c r="H216" s="78"/>
      <c r="I216" s="79">
        <f>SUM(I217:I221)</f>
        <v>21412.5</v>
      </c>
      <c r="J216" s="79">
        <f>SUM(J217:J221)</f>
        <v>21209.7</v>
      </c>
      <c r="K216" s="79">
        <f>SUM(K217:K221)</f>
        <v>21412.7</v>
      </c>
    </row>
    <row r="217" spans="1:11" s="61" customFormat="1" ht="47.25">
      <c r="A217" s="58" t="s">
        <v>257</v>
      </c>
      <c r="B217" s="59" t="s">
        <v>16</v>
      </c>
      <c r="C217" s="63" t="s">
        <v>1</v>
      </c>
      <c r="D217" s="63" t="s">
        <v>32</v>
      </c>
      <c r="E217" s="65" t="s">
        <v>18</v>
      </c>
      <c r="F217" s="153" t="s">
        <v>1</v>
      </c>
      <c r="G217" s="64" t="s">
        <v>6</v>
      </c>
      <c r="H217" s="64" t="s">
        <v>59</v>
      </c>
      <c r="I217" s="60">
        <v>7471</v>
      </c>
      <c r="J217" s="60">
        <v>7471</v>
      </c>
      <c r="K217" s="60">
        <v>7471</v>
      </c>
    </row>
    <row r="218" spans="1:11" s="61" customFormat="1" ht="31.5">
      <c r="A218" s="58" t="s">
        <v>119</v>
      </c>
      <c r="B218" s="59" t="s">
        <v>16</v>
      </c>
      <c r="C218" s="63" t="s">
        <v>1</v>
      </c>
      <c r="D218" s="63" t="s">
        <v>32</v>
      </c>
      <c r="E218" s="65" t="s">
        <v>18</v>
      </c>
      <c r="F218" s="153" t="s">
        <v>1</v>
      </c>
      <c r="G218" s="64" t="s">
        <v>6</v>
      </c>
      <c r="H218" s="64" t="s">
        <v>58</v>
      </c>
      <c r="I218" s="60">
        <v>4107.7</v>
      </c>
      <c r="J218" s="60">
        <v>3724</v>
      </c>
      <c r="K218" s="60">
        <v>3836</v>
      </c>
    </row>
    <row r="219" spans="1:11" s="61" customFormat="1" ht="31.5">
      <c r="A219" s="58" t="s">
        <v>122</v>
      </c>
      <c r="B219" s="59" t="s">
        <v>16</v>
      </c>
      <c r="C219" s="63" t="s">
        <v>1</v>
      </c>
      <c r="D219" s="63" t="s">
        <v>32</v>
      </c>
      <c r="E219" s="65" t="s">
        <v>18</v>
      </c>
      <c r="F219" s="153" t="s">
        <v>1</v>
      </c>
      <c r="G219" s="64" t="s">
        <v>6</v>
      </c>
      <c r="H219" s="64" t="s">
        <v>60</v>
      </c>
      <c r="I219" s="60">
        <v>23</v>
      </c>
      <c r="J219" s="60">
        <v>23</v>
      </c>
      <c r="K219" s="60">
        <v>23</v>
      </c>
    </row>
    <row r="220" spans="1:11" s="61" customFormat="1" ht="15.75">
      <c r="A220" s="58" t="s">
        <v>344</v>
      </c>
      <c r="B220" s="59" t="s">
        <v>16</v>
      </c>
      <c r="C220" s="63" t="s">
        <v>1</v>
      </c>
      <c r="D220" s="63" t="s">
        <v>32</v>
      </c>
      <c r="E220" s="65" t="s">
        <v>18</v>
      </c>
      <c r="F220" s="153" t="s">
        <v>1</v>
      </c>
      <c r="G220" s="64" t="s">
        <v>343</v>
      </c>
      <c r="H220" s="64" t="s">
        <v>65</v>
      </c>
      <c r="I220" s="60">
        <v>9774</v>
      </c>
      <c r="J220" s="60">
        <v>9874</v>
      </c>
      <c r="K220" s="60">
        <v>9965</v>
      </c>
    </row>
    <row r="221" spans="1:11" s="61" customFormat="1" ht="47.25">
      <c r="A221" s="58" t="s">
        <v>315</v>
      </c>
      <c r="B221" s="59" t="s">
        <v>16</v>
      </c>
      <c r="C221" s="63" t="s">
        <v>1</v>
      </c>
      <c r="D221" s="63" t="s">
        <v>32</v>
      </c>
      <c r="E221" s="65" t="s">
        <v>18</v>
      </c>
      <c r="F221" s="153" t="s">
        <v>1</v>
      </c>
      <c r="G221" s="64" t="s">
        <v>322</v>
      </c>
      <c r="H221" s="64" t="s">
        <v>58</v>
      </c>
      <c r="I221" s="60">
        <v>36.799999999999997</v>
      </c>
      <c r="J221" s="60">
        <v>117.7</v>
      </c>
      <c r="K221" s="60">
        <v>117.7</v>
      </c>
    </row>
    <row r="222" spans="1:11" s="95" customFormat="1" ht="16.5">
      <c r="A222" s="66" t="s">
        <v>192</v>
      </c>
      <c r="B222" s="74" t="s">
        <v>16</v>
      </c>
      <c r="C222" s="75" t="s">
        <v>1</v>
      </c>
      <c r="D222" s="75" t="s">
        <v>32</v>
      </c>
      <c r="E222" s="92" t="s">
        <v>29</v>
      </c>
      <c r="F222" s="157" t="s">
        <v>139</v>
      </c>
      <c r="G222" s="93" t="s">
        <v>140</v>
      </c>
      <c r="H222" s="93"/>
      <c r="I222" s="94">
        <f>SUM(I223)</f>
        <v>7032.5</v>
      </c>
      <c r="J222" s="94">
        <f t="shared" ref="J222:K222" si="69">SUM(J223)</f>
        <v>5338</v>
      </c>
      <c r="K222" s="94">
        <f t="shared" si="69"/>
        <v>5407</v>
      </c>
    </row>
    <row r="223" spans="1:11" s="95" customFormat="1" ht="34.5">
      <c r="A223" s="67" t="s">
        <v>191</v>
      </c>
      <c r="B223" s="74" t="s">
        <v>16</v>
      </c>
      <c r="C223" s="75" t="s">
        <v>1</v>
      </c>
      <c r="D223" s="75" t="s">
        <v>32</v>
      </c>
      <c r="E223" s="92" t="s">
        <v>29</v>
      </c>
      <c r="F223" s="157" t="s">
        <v>1</v>
      </c>
      <c r="G223" s="93" t="s">
        <v>140</v>
      </c>
      <c r="H223" s="93"/>
      <c r="I223" s="94">
        <f>SUM(I224:I227)</f>
        <v>7032.5</v>
      </c>
      <c r="J223" s="94">
        <f t="shared" ref="J223:K223" si="70">SUM(J224:J227)</f>
        <v>5338</v>
      </c>
      <c r="K223" s="94">
        <f t="shared" si="70"/>
        <v>5407</v>
      </c>
    </row>
    <row r="224" spans="1:11" s="61" customFormat="1" ht="47.25">
      <c r="A224" s="58" t="s">
        <v>257</v>
      </c>
      <c r="B224" s="59" t="s">
        <v>16</v>
      </c>
      <c r="C224" s="63" t="s">
        <v>1</v>
      </c>
      <c r="D224" s="63" t="s">
        <v>32</v>
      </c>
      <c r="E224" s="65" t="s">
        <v>29</v>
      </c>
      <c r="F224" s="153" t="s">
        <v>1</v>
      </c>
      <c r="G224" s="64" t="s">
        <v>6</v>
      </c>
      <c r="H224" s="64" t="s">
        <v>59</v>
      </c>
      <c r="I224" s="60">
        <v>2847</v>
      </c>
      <c r="J224" s="60">
        <v>2847</v>
      </c>
      <c r="K224" s="60">
        <v>2847</v>
      </c>
    </row>
    <row r="225" spans="1:11" s="61" customFormat="1" ht="31.5">
      <c r="A225" s="58" t="s">
        <v>119</v>
      </c>
      <c r="B225" s="59" t="s">
        <v>16</v>
      </c>
      <c r="C225" s="63" t="s">
        <v>1</v>
      </c>
      <c r="D225" s="63" t="s">
        <v>32</v>
      </c>
      <c r="E225" s="65" t="s">
        <v>29</v>
      </c>
      <c r="F225" s="153" t="s">
        <v>1</v>
      </c>
      <c r="G225" s="64" t="s">
        <v>6</v>
      </c>
      <c r="H225" s="64" t="s">
        <v>58</v>
      </c>
      <c r="I225" s="60">
        <v>3908.5</v>
      </c>
      <c r="J225" s="60">
        <v>2214</v>
      </c>
      <c r="K225" s="60">
        <v>2283</v>
      </c>
    </row>
    <row r="226" spans="1:11" s="61" customFormat="1" ht="31.5">
      <c r="A226" s="58" t="s">
        <v>122</v>
      </c>
      <c r="B226" s="59" t="s">
        <v>16</v>
      </c>
      <c r="C226" s="63" t="s">
        <v>1</v>
      </c>
      <c r="D226" s="63" t="s">
        <v>32</v>
      </c>
      <c r="E226" s="65" t="s">
        <v>29</v>
      </c>
      <c r="F226" s="153" t="s">
        <v>1</v>
      </c>
      <c r="G226" s="64" t="s">
        <v>6</v>
      </c>
      <c r="H226" s="64" t="s">
        <v>60</v>
      </c>
      <c r="I226" s="60">
        <v>277</v>
      </c>
      <c r="J226" s="60">
        <v>277</v>
      </c>
      <c r="K226" s="60">
        <v>277</v>
      </c>
    </row>
    <row r="227" spans="1:11" s="61" customFormat="1" ht="31.5">
      <c r="A227" s="130" t="s">
        <v>270</v>
      </c>
      <c r="B227" s="59" t="s">
        <v>16</v>
      </c>
      <c r="C227" s="63" t="s">
        <v>1</v>
      </c>
      <c r="D227" s="63" t="s">
        <v>32</v>
      </c>
      <c r="E227" s="65" t="s">
        <v>29</v>
      </c>
      <c r="F227" s="153" t="s">
        <v>1</v>
      </c>
      <c r="G227" s="64" t="s">
        <v>27</v>
      </c>
      <c r="H227" s="64" t="s">
        <v>62</v>
      </c>
      <c r="I227" s="60"/>
      <c r="J227" s="60"/>
      <c r="K227" s="60"/>
    </row>
    <row r="228" spans="1:11" s="95" customFormat="1" ht="16.5">
      <c r="A228" s="66" t="s">
        <v>144</v>
      </c>
      <c r="B228" s="74" t="s">
        <v>16</v>
      </c>
      <c r="C228" s="75" t="s">
        <v>1</v>
      </c>
      <c r="D228" s="75" t="s">
        <v>32</v>
      </c>
      <c r="E228" s="92" t="s">
        <v>34</v>
      </c>
      <c r="F228" s="157" t="s">
        <v>139</v>
      </c>
      <c r="G228" s="93" t="s">
        <v>140</v>
      </c>
      <c r="H228" s="93"/>
      <c r="I228" s="94">
        <f>SUM(I229)</f>
        <v>1208</v>
      </c>
      <c r="J228" s="94">
        <f t="shared" ref="J228:K228" si="71">SUM(J229)</f>
        <v>1255</v>
      </c>
      <c r="K228" s="94">
        <f t="shared" si="71"/>
        <v>1326</v>
      </c>
    </row>
    <row r="229" spans="1:11" s="95" customFormat="1" ht="34.5">
      <c r="A229" s="67" t="s">
        <v>342</v>
      </c>
      <c r="B229" s="74" t="s">
        <v>16</v>
      </c>
      <c r="C229" s="75" t="s">
        <v>1</v>
      </c>
      <c r="D229" s="75" t="s">
        <v>32</v>
      </c>
      <c r="E229" s="92" t="s">
        <v>34</v>
      </c>
      <c r="F229" s="157" t="s">
        <v>5</v>
      </c>
      <c r="G229" s="93" t="s">
        <v>140</v>
      </c>
      <c r="H229" s="93"/>
      <c r="I229" s="94">
        <f>SUM(I230:I230)</f>
        <v>1208</v>
      </c>
      <c r="J229" s="94">
        <f>SUM(J230:J230)</f>
        <v>1255</v>
      </c>
      <c r="K229" s="94">
        <f>SUM(K230:K230)</f>
        <v>1326</v>
      </c>
    </row>
    <row r="230" spans="1:11" s="61" customFormat="1" ht="31.5">
      <c r="A230" s="58" t="s">
        <v>236</v>
      </c>
      <c r="B230" s="59" t="s">
        <v>16</v>
      </c>
      <c r="C230" s="63" t="s">
        <v>1</v>
      </c>
      <c r="D230" s="63" t="s">
        <v>32</v>
      </c>
      <c r="E230" s="65" t="s">
        <v>34</v>
      </c>
      <c r="F230" s="153" t="s">
        <v>5</v>
      </c>
      <c r="G230" s="64" t="s">
        <v>26</v>
      </c>
      <c r="H230" s="64" t="s">
        <v>58</v>
      </c>
      <c r="I230" s="60">
        <v>1208</v>
      </c>
      <c r="J230" s="60">
        <v>1255</v>
      </c>
      <c r="K230" s="60">
        <v>1326</v>
      </c>
    </row>
    <row r="231" spans="1:11" s="95" customFormat="1" ht="33">
      <c r="A231" s="66" t="s">
        <v>180</v>
      </c>
      <c r="B231" s="74" t="s">
        <v>16</v>
      </c>
      <c r="C231" s="75" t="s">
        <v>1</v>
      </c>
      <c r="D231" s="75" t="s">
        <v>35</v>
      </c>
      <c r="E231" s="92" t="s">
        <v>138</v>
      </c>
      <c r="F231" s="157" t="s">
        <v>139</v>
      </c>
      <c r="G231" s="93" t="s">
        <v>140</v>
      </c>
      <c r="H231" s="93"/>
      <c r="I231" s="94">
        <f t="shared" ref="I231:K233" si="72">SUM(I232)</f>
        <v>10</v>
      </c>
      <c r="J231" s="94">
        <f t="shared" si="72"/>
        <v>10</v>
      </c>
      <c r="K231" s="94">
        <f t="shared" si="72"/>
        <v>10</v>
      </c>
    </row>
    <row r="232" spans="1:11" s="95" customFormat="1" ht="16.5">
      <c r="A232" s="66" t="s">
        <v>181</v>
      </c>
      <c r="B232" s="74" t="s">
        <v>16</v>
      </c>
      <c r="C232" s="75" t="s">
        <v>1</v>
      </c>
      <c r="D232" s="75" t="s">
        <v>35</v>
      </c>
      <c r="E232" s="92" t="s">
        <v>18</v>
      </c>
      <c r="F232" s="157" t="s">
        <v>139</v>
      </c>
      <c r="G232" s="93" t="s">
        <v>140</v>
      </c>
      <c r="H232" s="93"/>
      <c r="I232" s="94">
        <f t="shared" si="72"/>
        <v>10</v>
      </c>
      <c r="J232" s="94">
        <f t="shared" si="72"/>
        <v>10</v>
      </c>
      <c r="K232" s="94">
        <f t="shared" si="72"/>
        <v>10</v>
      </c>
    </row>
    <row r="233" spans="1:11" s="95" customFormat="1" ht="17.25">
      <c r="A233" s="67" t="s">
        <v>237</v>
      </c>
      <c r="B233" s="74" t="s">
        <v>16</v>
      </c>
      <c r="C233" s="75" t="s">
        <v>1</v>
      </c>
      <c r="D233" s="75" t="s">
        <v>35</v>
      </c>
      <c r="E233" s="92" t="s">
        <v>18</v>
      </c>
      <c r="F233" s="157" t="s">
        <v>1</v>
      </c>
      <c r="G233" s="93" t="s">
        <v>140</v>
      </c>
      <c r="H233" s="93"/>
      <c r="I233" s="94">
        <f>SUM(I234)</f>
        <v>10</v>
      </c>
      <c r="J233" s="94">
        <f t="shared" si="72"/>
        <v>10</v>
      </c>
      <c r="K233" s="94">
        <f t="shared" si="72"/>
        <v>10</v>
      </c>
    </row>
    <row r="234" spans="1:11" s="61" customFormat="1" ht="31.5">
      <c r="A234" s="58" t="s">
        <v>238</v>
      </c>
      <c r="B234" s="59" t="s">
        <v>16</v>
      </c>
      <c r="C234" s="63" t="s">
        <v>1</v>
      </c>
      <c r="D234" s="63" t="s">
        <v>35</v>
      </c>
      <c r="E234" s="65" t="s">
        <v>18</v>
      </c>
      <c r="F234" s="153" t="s">
        <v>1</v>
      </c>
      <c r="G234" s="64" t="s">
        <v>6</v>
      </c>
      <c r="H234" s="64" t="s">
        <v>58</v>
      </c>
      <c r="I234" s="60">
        <v>10</v>
      </c>
      <c r="J234" s="60">
        <v>10</v>
      </c>
      <c r="K234" s="60">
        <v>10</v>
      </c>
    </row>
    <row r="235" spans="1:11" s="61" customFormat="1" ht="16.5">
      <c r="A235" s="21" t="s">
        <v>298</v>
      </c>
      <c r="B235" s="22" t="s">
        <v>16</v>
      </c>
      <c r="C235" s="22" t="s">
        <v>7</v>
      </c>
      <c r="D235" s="224"/>
      <c r="E235" s="225"/>
      <c r="F235" s="225"/>
      <c r="G235" s="226"/>
      <c r="H235" s="30"/>
      <c r="I235" s="31">
        <f>SUM(I236)</f>
        <v>5</v>
      </c>
      <c r="J235" s="31">
        <f t="shared" ref="J235:K238" si="73">SUM(J236)</f>
        <v>5</v>
      </c>
      <c r="K235" s="31">
        <f t="shared" si="73"/>
        <v>6</v>
      </c>
    </row>
    <row r="236" spans="1:11" s="95" customFormat="1" ht="33">
      <c r="A236" s="66" t="s">
        <v>177</v>
      </c>
      <c r="B236" s="74" t="s">
        <v>16</v>
      </c>
      <c r="C236" s="75" t="s">
        <v>7</v>
      </c>
      <c r="D236" s="75" t="s">
        <v>32</v>
      </c>
      <c r="E236" s="92" t="s">
        <v>138</v>
      </c>
      <c r="F236" s="157" t="s">
        <v>139</v>
      </c>
      <c r="G236" s="93" t="s">
        <v>140</v>
      </c>
      <c r="H236" s="93"/>
      <c r="I236" s="94">
        <f>SUM(I237)</f>
        <v>5</v>
      </c>
      <c r="J236" s="94">
        <f t="shared" si="73"/>
        <v>5</v>
      </c>
      <c r="K236" s="94">
        <f t="shared" si="73"/>
        <v>6</v>
      </c>
    </row>
    <row r="237" spans="1:11" s="61" customFormat="1" ht="16.5">
      <c r="A237" s="66" t="s">
        <v>285</v>
      </c>
      <c r="B237" s="59" t="s">
        <v>16</v>
      </c>
      <c r="C237" s="63" t="s">
        <v>7</v>
      </c>
      <c r="D237" s="63" t="s">
        <v>32</v>
      </c>
      <c r="E237" s="65" t="s">
        <v>188</v>
      </c>
      <c r="F237" s="153" t="s">
        <v>139</v>
      </c>
      <c r="G237" s="64" t="s">
        <v>140</v>
      </c>
      <c r="H237" s="64"/>
      <c r="I237" s="94">
        <f t="shared" ref="I237:I238" si="74">SUM(I238)</f>
        <v>5</v>
      </c>
      <c r="J237" s="94">
        <f t="shared" si="73"/>
        <v>5</v>
      </c>
      <c r="K237" s="94">
        <f t="shared" si="73"/>
        <v>6</v>
      </c>
    </row>
    <row r="238" spans="1:11" s="61" customFormat="1" ht="34.5">
      <c r="A238" s="67" t="s">
        <v>286</v>
      </c>
      <c r="B238" s="59" t="s">
        <v>16</v>
      </c>
      <c r="C238" s="63" t="s">
        <v>7</v>
      </c>
      <c r="D238" s="63" t="s">
        <v>32</v>
      </c>
      <c r="E238" s="65" t="s">
        <v>188</v>
      </c>
      <c r="F238" s="153" t="s">
        <v>1</v>
      </c>
      <c r="G238" s="64" t="s">
        <v>26</v>
      </c>
      <c r="H238" s="64"/>
      <c r="I238" s="94">
        <f t="shared" si="74"/>
        <v>5</v>
      </c>
      <c r="J238" s="94">
        <f t="shared" si="73"/>
        <v>5</v>
      </c>
      <c r="K238" s="94">
        <f t="shared" si="73"/>
        <v>6</v>
      </c>
    </row>
    <row r="239" spans="1:11" s="61" customFormat="1" ht="31.5">
      <c r="A239" s="58" t="s">
        <v>236</v>
      </c>
      <c r="B239" s="59" t="s">
        <v>16</v>
      </c>
      <c r="C239" s="63" t="s">
        <v>7</v>
      </c>
      <c r="D239" s="63" t="s">
        <v>32</v>
      </c>
      <c r="E239" s="65" t="s">
        <v>188</v>
      </c>
      <c r="F239" s="153" t="s">
        <v>1</v>
      </c>
      <c r="G239" s="64" t="s">
        <v>26</v>
      </c>
      <c r="H239" s="64" t="s">
        <v>58</v>
      </c>
      <c r="I239" s="60">
        <v>5</v>
      </c>
      <c r="J239" s="60">
        <v>5</v>
      </c>
      <c r="K239" s="60">
        <v>6</v>
      </c>
    </row>
    <row r="240" spans="1:11" s="56" customFormat="1" ht="18.75">
      <c r="A240" s="29" t="s">
        <v>90</v>
      </c>
      <c r="B240" s="47" t="s">
        <v>17</v>
      </c>
      <c r="C240" s="221"/>
      <c r="D240" s="222"/>
      <c r="E240" s="222"/>
      <c r="F240" s="222"/>
      <c r="G240" s="223"/>
      <c r="H240" s="55"/>
      <c r="I240" s="20">
        <f t="shared" ref="I240:K244" si="75">SUM(I241)</f>
        <v>832</v>
      </c>
      <c r="J240" s="20">
        <f t="shared" si="75"/>
        <v>0</v>
      </c>
      <c r="K240" s="20">
        <f t="shared" si="75"/>
        <v>0</v>
      </c>
    </row>
    <row r="241" spans="1:11" s="43" customFormat="1" ht="17.25">
      <c r="A241" s="21" t="s">
        <v>91</v>
      </c>
      <c r="B241" s="22" t="s">
        <v>17</v>
      </c>
      <c r="C241" s="22" t="s">
        <v>17</v>
      </c>
      <c r="D241" s="252"/>
      <c r="E241" s="253"/>
      <c r="F241" s="253"/>
      <c r="G241" s="254"/>
      <c r="H241" s="30"/>
      <c r="I241" s="31">
        <f t="shared" si="75"/>
        <v>832</v>
      </c>
      <c r="J241" s="31">
        <f t="shared" si="75"/>
        <v>0</v>
      </c>
      <c r="K241" s="31">
        <f t="shared" si="75"/>
        <v>0</v>
      </c>
    </row>
    <row r="242" spans="1:11" s="83" customFormat="1" ht="49.5">
      <c r="A242" s="66" t="s">
        <v>193</v>
      </c>
      <c r="B242" s="80" t="s">
        <v>17</v>
      </c>
      <c r="C242" s="80" t="s">
        <v>17</v>
      </c>
      <c r="D242" s="76" t="s">
        <v>38</v>
      </c>
      <c r="E242" s="77" t="s">
        <v>138</v>
      </c>
      <c r="F242" s="154" t="s">
        <v>139</v>
      </c>
      <c r="G242" s="78" t="s">
        <v>140</v>
      </c>
      <c r="H242" s="108"/>
      <c r="I242" s="79">
        <f t="shared" si="75"/>
        <v>832</v>
      </c>
      <c r="J242" s="79">
        <f t="shared" si="75"/>
        <v>0</v>
      </c>
      <c r="K242" s="79">
        <f t="shared" si="75"/>
        <v>0</v>
      </c>
    </row>
    <row r="243" spans="1:11" s="83" customFormat="1" ht="33">
      <c r="A243" s="66" t="s">
        <v>194</v>
      </c>
      <c r="B243" s="80" t="s">
        <v>17</v>
      </c>
      <c r="C243" s="80" t="s">
        <v>17</v>
      </c>
      <c r="D243" s="76" t="s">
        <v>38</v>
      </c>
      <c r="E243" s="77" t="s">
        <v>18</v>
      </c>
      <c r="F243" s="154" t="s">
        <v>139</v>
      </c>
      <c r="G243" s="78" t="s">
        <v>140</v>
      </c>
      <c r="H243" s="108"/>
      <c r="I243" s="79">
        <f t="shared" si="75"/>
        <v>832</v>
      </c>
      <c r="J243" s="79">
        <f t="shared" si="75"/>
        <v>0</v>
      </c>
      <c r="K243" s="79">
        <f t="shared" si="75"/>
        <v>0</v>
      </c>
    </row>
    <row r="244" spans="1:11" s="83" customFormat="1" ht="34.5">
      <c r="A244" s="67" t="s">
        <v>195</v>
      </c>
      <c r="B244" s="80" t="s">
        <v>17</v>
      </c>
      <c r="C244" s="80" t="s">
        <v>17</v>
      </c>
      <c r="D244" s="76" t="s">
        <v>38</v>
      </c>
      <c r="E244" s="89" t="s">
        <v>18</v>
      </c>
      <c r="F244" s="156" t="s">
        <v>1</v>
      </c>
      <c r="G244" s="90" t="s">
        <v>140</v>
      </c>
      <c r="H244" s="108"/>
      <c r="I244" s="79">
        <f>SUM(I245)</f>
        <v>832</v>
      </c>
      <c r="J244" s="79">
        <f t="shared" si="75"/>
        <v>0</v>
      </c>
      <c r="K244" s="79">
        <f t="shared" si="75"/>
        <v>0</v>
      </c>
    </row>
    <row r="245" spans="1:11" s="61" customFormat="1" ht="31.5">
      <c r="A245" s="58" t="s">
        <v>350</v>
      </c>
      <c r="B245" s="59" t="s">
        <v>17</v>
      </c>
      <c r="C245" s="63" t="s">
        <v>17</v>
      </c>
      <c r="D245" s="63" t="s">
        <v>38</v>
      </c>
      <c r="E245" s="65" t="s">
        <v>18</v>
      </c>
      <c r="F245" s="153" t="s">
        <v>1</v>
      </c>
      <c r="G245" s="64" t="s">
        <v>27</v>
      </c>
      <c r="H245" s="64" t="s">
        <v>58</v>
      </c>
      <c r="I245" s="60">
        <v>832</v>
      </c>
      <c r="J245" s="60"/>
      <c r="K245" s="60"/>
    </row>
    <row r="246" spans="1:11" s="56" customFormat="1" ht="18.75">
      <c r="A246" s="29" t="s">
        <v>92</v>
      </c>
      <c r="B246" s="170">
        <v>10</v>
      </c>
      <c r="C246" s="221"/>
      <c r="D246" s="222"/>
      <c r="E246" s="222"/>
      <c r="F246" s="222"/>
      <c r="G246" s="223"/>
      <c r="H246" s="55"/>
      <c r="I246" s="20">
        <f>SUM(I247+I252+I277+I294)</f>
        <v>50639.6</v>
      </c>
      <c r="J246" s="20">
        <f>SUM(J247+J252+J277+J294)</f>
        <v>56855.7</v>
      </c>
      <c r="K246" s="20">
        <f>SUM(K247+K252+K277+K294)</f>
        <v>58244.4</v>
      </c>
    </row>
    <row r="247" spans="1:11" s="57" customFormat="1" ht="17.25">
      <c r="A247" s="35" t="s">
        <v>93</v>
      </c>
      <c r="B247" s="34">
        <v>10</v>
      </c>
      <c r="C247" s="22" t="s">
        <v>1</v>
      </c>
      <c r="D247" s="241"/>
      <c r="E247" s="242"/>
      <c r="F247" s="242"/>
      <c r="G247" s="243"/>
      <c r="H247" s="23"/>
      <c r="I247" s="31">
        <f t="shared" ref="I247:K250" si="76">SUM(I248)</f>
        <v>10156</v>
      </c>
      <c r="J247" s="31">
        <f t="shared" si="76"/>
        <v>7000</v>
      </c>
      <c r="K247" s="31">
        <f t="shared" si="76"/>
        <v>7000</v>
      </c>
    </row>
    <row r="248" spans="1:11" s="83" customFormat="1" ht="33">
      <c r="A248" s="66" t="s">
        <v>196</v>
      </c>
      <c r="B248" s="91" t="s">
        <v>30</v>
      </c>
      <c r="C248" s="80" t="s">
        <v>1</v>
      </c>
      <c r="D248" s="76" t="s">
        <v>2</v>
      </c>
      <c r="E248" s="77" t="s">
        <v>138</v>
      </c>
      <c r="F248" s="154" t="s">
        <v>139</v>
      </c>
      <c r="G248" s="78" t="s">
        <v>140</v>
      </c>
      <c r="H248" s="108"/>
      <c r="I248" s="79">
        <f t="shared" si="76"/>
        <v>10156</v>
      </c>
      <c r="J248" s="79">
        <f t="shared" si="76"/>
        <v>7000</v>
      </c>
      <c r="K248" s="79">
        <f t="shared" si="76"/>
        <v>7000</v>
      </c>
    </row>
    <row r="249" spans="1:11" s="83" customFormat="1" ht="17.25">
      <c r="A249" s="66" t="s">
        <v>197</v>
      </c>
      <c r="B249" s="91" t="s">
        <v>30</v>
      </c>
      <c r="C249" s="80" t="s">
        <v>1</v>
      </c>
      <c r="D249" s="76" t="s">
        <v>2</v>
      </c>
      <c r="E249" s="77" t="s">
        <v>18</v>
      </c>
      <c r="F249" s="154" t="s">
        <v>139</v>
      </c>
      <c r="G249" s="78" t="s">
        <v>140</v>
      </c>
      <c r="H249" s="108"/>
      <c r="I249" s="79">
        <f t="shared" si="76"/>
        <v>10156</v>
      </c>
      <c r="J249" s="79">
        <f t="shared" si="76"/>
        <v>7000</v>
      </c>
      <c r="K249" s="79">
        <f t="shared" si="76"/>
        <v>7000</v>
      </c>
    </row>
    <row r="250" spans="1:11" s="83" customFormat="1" ht="17.25">
      <c r="A250" s="67" t="s">
        <v>198</v>
      </c>
      <c r="B250" s="91" t="s">
        <v>30</v>
      </c>
      <c r="C250" s="80" t="s">
        <v>1</v>
      </c>
      <c r="D250" s="88" t="s">
        <v>2</v>
      </c>
      <c r="E250" s="89" t="s">
        <v>18</v>
      </c>
      <c r="F250" s="156" t="s">
        <v>1</v>
      </c>
      <c r="G250" s="90" t="s">
        <v>140</v>
      </c>
      <c r="H250" s="108"/>
      <c r="I250" s="79">
        <f>SUM(I251)</f>
        <v>10156</v>
      </c>
      <c r="J250" s="79">
        <f t="shared" si="76"/>
        <v>7000</v>
      </c>
      <c r="K250" s="79">
        <f t="shared" si="76"/>
        <v>7000</v>
      </c>
    </row>
    <row r="251" spans="1:11" s="61" customFormat="1" ht="31.5">
      <c r="A251" s="58" t="s">
        <v>239</v>
      </c>
      <c r="B251" s="59" t="s">
        <v>30</v>
      </c>
      <c r="C251" s="63" t="s">
        <v>1</v>
      </c>
      <c r="D251" s="97" t="s">
        <v>2</v>
      </c>
      <c r="E251" s="98" t="s">
        <v>18</v>
      </c>
      <c r="F251" s="158" t="s">
        <v>1</v>
      </c>
      <c r="G251" s="99" t="s">
        <v>19</v>
      </c>
      <c r="H251" s="64" t="s">
        <v>63</v>
      </c>
      <c r="I251" s="60">
        <v>10156</v>
      </c>
      <c r="J251" s="60">
        <v>7000</v>
      </c>
      <c r="K251" s="60">
        <v>7000</v>
      </c>
    </row>
    <row r="252" spans="1:11" s="57" customFormat="1" ht="17.25">
      <c r="A252" s="39" t="s">
        <v>94</v>
      </c>
      <c r="B252" s="34" t="s">
        <v>30</v>
      </c>
      <c r="C252" s="22" t="s">
        <v>2</v>
      </c>
      <c r="D252" s="255"/>
      <c r="E252" s="256"/>
      <c r="F252" s="256"/>
      <c r="G252" s="257"/>
      <c r="H252" s="23"/>
      <c r="I252" s="31">
        <f>SUM(I253+I261+I267+I271)</f>
        <v>6650</v>
      </c>
      <c r="J252" s="31">
        <f t="shared" ref="J252:K252" si="77">SUM(J253+J261+J267+J271)</f>
        <v>6680</v>
      </c>
      <c r="K252" s="31">
        <f t="shared" si="77"/>
        <v>6750</v>
      </c>
    </row>
    <row r="253" spans="1:11" s="83" customFormat="1" ht="33">
      <c r="A253" s="66" t="s">
        <v>196</v>
      </c>
      <c r="B253" s="91" t="s">
        <v>30</v>
      </c>
      <c r="C253" s="81" t="s">
        <v>2</v>
      </c>
      <c r="D253" s="109" t="s">
        <v>2</v>
      </c>
      <c r="E253" s="110" t="s">
        <v>138</v>
      </c>
      <c r="F253" s="168" t="s">
        <v>139</v>
      </c>
      <c r="G253" s="111" t="s">
        <v>140</v>
      </c>
      <c r="H253" s="78"/>
      <c r="I253" s="79">
        <f>SUM(I254)</f>
        <v>4105</v>
      </c>
      <c r="J253" s="79">
        <f t="shared" ref="J253:K253" si="78">SUM(J254)</f>
        <v>4153</v>
      </c>
      <c r="K253" s="79">
        <f t="shared" si="78"/>
        <v>4223</v>
      </c>
    </row>
    <row r="254" spans="1:11" s="83" customFormat="1" ht="17.25">
      <c r="A254" s="66" t="s">
        <v>197</v>
      </c>
      <c r="B254" s="91" t="s">
        <v>30</v>
      </c>
      <c r="C254" s="81" t="s">
        <v>2</v>
      </c>
      <c r="D254" s="109" t="s">
        <v>2</v>
      </c>
      <c r="E254" s="110" t="s">
        <v>18</v>
      </c>
      <c r="F254" s="168" t="s">
        <v>139</v>
      </c>
      <c r="G254" s="111" t="s">
        <v>140</v>
      </c>
      <c r="H254" s="78"/>
      <c r="I254" s="79">
        <f>SUM(I255+I257+I259)</f>
        <v>4105</v>
      </c>
      <c r="J254" s="79">
        <f t="shared" ref="J254:K254" si="79">SUM(J255+J257+J259)</f>
        <v>4153</v>
      </c>
      <c r="K254" s="79">
        <f t="shared" si="79"/>
        <v>4223</v>
      </c>
    </row>
    <row r="255" spans="1:11" s="83" customFormat="1" ht="17.25">
      <c r="A255" s="67" t="s">
        <v>199</v>
      </c>
      <c r="B255" s="91" t="s">
        <v>30</v>
      </c>
      <c r="C255" s="81" t="s">
        <v>2</v>
      </c>
      <c r="D255" s="109" t="s">
        <v>2</v>
      </c>
      <c r="E255" s="110" t="s">
        <v>18</v>
      </c>
      <c r="F255" s="168" t="s">
        <v>5</v>
      </c>
      <c r="G255" s="111" t="s">
        <v>140</v>
      </c>
      <c r="H255" s="78"/>
      <c r="I255" s="79">
        <f>SUM(I256)</f>
        <v>500</v>
      </c>
      <c r="J255" s="79">
        <f t="shared" ref="J255:K255" si="80">SUM(J256)</f>
        <v>500</v>
      </c>
      <c r="K255" s="79">
        <f t="shared" si="80"/>
        <v>500</v>
      </c>
    </row>
    <row r="256" spans="1:11" s="61" customFormat="1" ht="31.5">
      <c r="A256" s="58" t="s">
        <v>240</v>
      </c>
      <c r="B256" s="59" t="s">
        <v>30</v>
      </c>
      <c r="C256" s="63" t="s">
        <v>2</v>
      </c>
      <c r="D256" s="97" t="s">
        <v>2</v>
      </c>
      <c r="E256" s="98" t="s">
        <v>18</v>
      </c>
      <c r="F256" s="158" t="s">
        <v>5</v>
      </c>
      <c r="G256" s="99" t="s">
        <v>20</v>
      </c>
      <c r="H256" s="64" t="s">
        <v>63</v>
      </c>
      <c r="I256" s="60">
        <v>500</v>
      </c>
      <c r="J256" s="60">
        <v>500</v>
      </c>
      <c r="K256" s="60">
        <v>500</v>
      </c>
    </row>
    <row r="257" spans="1:11" s="95" customFormat="1" ht="17.25">
      <c r="A257" s="67" t="s">
        <v>200</v>
      </c>
      <c r="B257" s="91" t="s">
        <v>30</v>
      </c>
      <c r="C257" s="81" t="s">
        <v>2</v>
      </c>
      <c r="D257" s="109" t="s">
        <v>2</v>
      </c>
      <c r="E257" s="103" t="s">
        <v>18</v>
      </c>
      <c r="F257" s="159" t="s">
        <v>2</v>
      </c>
      <c r="G257" s="104" t="s">
        <v>140</v>
      </c>
      <c r="H257" s="93"/>
      <c r="I257" s="94">
        <f>SUM(I258)</f>
        <v>1750</v>
      </c>
      <c r="J257" s="94">
        <f t="shared" ref="J257:K257" si="81">SUM(J258)</f>
        <v>1780</v>
      </c>
      <c r="K257" s="94">
        <f t="shared" si="81"/>
        <v>1850</v>
      </c>
    </row>
    <row r="258" spans="1:11" s="61" customFormat="1" ht="47.25">
      <c r="A258" s="58" t="s">
        <v>241</v>
      </c>
      <c r="B258" s="59" t="s">
        <v>30</v>
      </c>
      <c r="C258" s="63" t="s">
        <v>2</v>
      </c>
      <c r="D258" s="97" t="s">
        <v>2</v>
      </c>
      <c r="E258" s="98" t="s">
        <v>18</v>
      </c>
      <c r="F258" s="158" t="s">
        <v>2</v>
      </c>
      <c r="G258" s="99" t="s">
        <v>21</v>
      </c>
      <c r="H258" s="64" t="s">
        <v>63</v>
      </c>
      <c r="I258" s="60">
        <v>1750</v>
      </c>
      <c r="J258" s="60">
        <v>1780</v>
      </c>
      <c r="K258" s="60">
        <v>1850</v>
      </c>
    </row>
    <row r="259" spans="1:11" s="95" customFormat="1" ht="34.5">
      <c r="A259" s="67" t="s">
        <v>201</v>
      </c>
      <c r="B259" s="91" t="s">
        <v>30</v>
      </c>
      <c r="C259" s="81" t="s">
        <v>2</v>
      </c>
      <c r="D259" s="109" t="s">
        <v>2</v>
      </c>
      <c r="E259" s="103" t="s">
        <v>18</v>
      </c>
      <c r="F259" s="159" t="s">
        <v>7</v>
      </c>
      <c r="G259" s="104" t="s">
        <v>140</v>
      </c>
      <c r="H259" s="93"/>
      <c r="I259" s="94">
        <f>SUM(I260)</f>
        <v>1855</v>
      </c>
      <c r="J259" s="94">
        <f t="shared" ref="J259:K259" si="82">SUM(J260)</f>
        <v>1873</v>
      </c>
      <c r="K259" s="94">
        <f t="shared" si="82"/>
        <v>1873</v>
      </c>
    </row>
    <row r="260" spans="1:11" s="61" customFormat="1" ht="47.25">
      <c r="A260" s="58" t="s">
        <v>242</v>
      </c>
      <c r="B260" s="59" t="s">
        <v>30</v>
      </c>
      <c r="C260" s="63" t="s">
        <v>2</v>
      </c>
      <c r="D260" s="97" t="s">
        <v>2</v>
      </c>
      <c r="E260" s="98" t="s">
        <v>18</v>
      </c>
      <c r="F260" s="158" t="s">
        <v>7</v>
      </c>
      <c r="G260" s="99" t="s">
        <v>22</v>
      </c>
      <c r="H260" s="64" t="s">
        <v>63</v>
      </c>
      <c r="I260" s="60">
        <v>1855</v>
      </c>
      <c r="J260" s="60">
        <v>1873</v>
      </c>
      <c r="K260" s="60">
        <v>1873</v>
      </c>
    </row>
    <row r="261" spans="1:11" s="95" customFormat="1" ht="49.5">
      <c r="A261" s="66" t="s">
        <v>159</v>
      </c>
      <c r="B261" s="74" t="s">
        <v>30</v>
      </c>
      <c r="C261" s="75" t="s">
        <v>2</v>
      </c>
      <c r="D261" s="102" t="s">
        <v>16</v>
      </c>
      <c r="E261" s="103" t="s">
        <v>138</v>
      </c>
      <c r="F261" s="159" t="s">
        <v>139</v>
      </c>
      <c r="G261" s="104" t="s">
        <v>140</v>
      </c>
      <c r="H261" s="93"/>
      <c r="I261" s="94">
        <f t="shared" ref="I261:K262" si="83">SUM(I262)</f>
        <v>700</v>
      </c>
      <c r="J261" s="94">
        <f t="shared" si="83"/>
        <v>700</v>
      </c>
      <c r="K261" s="94">
        <f t="shared" si="83"/>
        <v>700</v>
      </c>
    </row>
    <row r="262" spans="1:11" s="95" customFormat="1" ht="16.5">
      <c r="A262" s="66" t="s">
        <v>166</v>
      </c>
      <c r="B262" s="74" t="s">
        <v>30</v>
      </c>
      <c r="C262" s="75" t="s">
        <v>2</v>
      </c>
      <c r="D262" s="102" t="s">
        <v>16</v>
      </c>
      <c r="E262" s="103" t="s">
        <v>29</v>
      </c>
      <c r="F262" s="159" t="s">
        <v>139</v>
      </c>
      <c r="G262" s="104" t="s">
        <v>140</v>
      </c>
      <c r="H262" s="93"/>
      <c r="I262" s="94">
        <f t="shared" si="83"/>
        <v>700</v>
      </c>
      <c r="J262" s="94">
        <f t="shared" si="83"/>
        <v>700</v>
      </c>
      <c r="K262" s="94">
        <f t="shared" si="83"/>
        <v>700</v>
      </c>
    </row>
    <row r="263" spans="1:11" s="95" customFormat="1" ht="34.5">
      <c r="A263" s="67" t="s">
        <v>202</v>
      </c>
      <c r="B263" s="74" t="s">
        <v>30</v>
      </c>
      <c r="C263" s="75" t="s">
        <v>2</v>
      </c>
      <c r="D263" s="102" t="s">
        <v>16</v>
      </c>
      <c r="E263" s="103" t="s">
        <v>29</v>
      </c>
      <c r="F263" s="159" t="s">
        <v>1</v>
      </c>
      <c r="G263" s="104" t="s">
        <v>140</v>
      </c>
      <c r="H263" s="93"/>
      <c r="I263" s="94">
        <f>SUM(I264:I266)</f>
        <v>700</v>
      </c>
      <c r="J263" s="94">
        <f t="shared" ref="J263:K263" si="84">SUM(J264:J266)</f>
        <v>700</v>
      </c>
      <c r="K263" s="94">
        <f t="shared" si="84"/>
        <v>700</v>
      </c>
    </row>
    <row r="264" spans="1:11" s="61" customFormat="1" ht="63">
      <c r="A264" s="58" t="s">
        <v>316</v>
      </c>
      <c r="B264" s="59" t="s">
        <v>30</v>
      </c>
      <c r="C264" s="63" t="s">
        <v>2</v>
      </c>
      <c r="D264" s="63" t="s">
        <v>16</v>
      </c>
      <c r="E264" s="65" t="s">
        <v>29</v>
      </c>
      <c r="F264" s="153" t="s">
        <v>1</v>
      </c>
      <c r="G264" s="64" t="s">
        <v>300</v>
      </c>
      <c r="H264" s="64" t="s">
        <v>63</v>
      </c>
      <c r="I264" s="60"/>
      <c r="J264" s="60"/>
      <c r="K264" s="60"/>
    </row>
    <row r="265" spans="1:11" s="61" customFormat="1" ht="63">
      <c r="A265" s="58" t="s">
        <v>317</v>
      </c>
      <c r="B265" s="59" t="s">
        <v>30</v>
      </c>
      <c r="C265" s="63" t="s">
        <v>2</v>
      </c>
      <c r="D265" s="63" t="s">
        <v>16</v>
      </c>
      <c r="E265" s="65" t="s">
        <v>29</v>
      </c>
      <c r="F265" s="153" t="s">
        <v>1</v>
      </c>
      <c r="G265" s="64" t="s">
        <v>300</v>
      </c>
      <c r="H265" s="64" t="s">
        <v>63</v>
      </c>
      <c r="I265" s="60"/>
      <c r="J265" s="60"/>
      <c r="K265" s="60"/>
    </row>
    <row r="266" spans="1:11" s="61" customFormat="1" ht="47.25">
      <c r="A266" s="58" t="s">
        <v>318</v>
      </c>
      <c r="B266" s="59" t="s">
        <v>30</v>
      </c>
      <c r="C266" s="63" t="s">
        <v>2</v>
      </c>
      <c r="D266" s="63" t="s">
        <v>16</v>
      </c>
      <c r="E266" s="65" t="s">
        <v>29</v>
      </c>
      <c r="F266" s="153" t="s">
        <v>1</v>
      </c>
      <c r="G266" s="64" t="s">
        <v>300</v>
      </c>
      <c r="H266" s="64" t="s">
        <v>63</v>
      </c>
      <c r="I266" s="60">
        <v>700</v>
      </c>
      <c r="J266" s="60">
        <v>700</v>
      </c>
      <c r="K266" s="60">
        <v>700</v>
      </c>
    </row>
    <row r="267" spans="1:11" s="95" customFormat="1" ht="33">
      <c r="A267" s="66" t="s">
        <v>161</v>
      </c>
      <c r="B267" s="74" t="s">
        <v>30</v>
      </c>
      <c r="C267" s="75" t="s">
        <v>2</v>
      </c>
      <c r="D267" s="102" t="s">
        <v>30</v>
      </c>
      <c r="E267" s="103" t="s">
        <v>138</v>
      </c>
      <c r="F267" s="159" t="s">
        <v>139</v>
      </c>
      <c r="G267" s="104" t="s">
        <v>140</v>
      </c>
      <c r="H267" s="93"/>
      <c r="I267" s="94">
        <f>SUM(I268)</f>
        <v>645</v>
      </c>
      <c r="J267" s="94">
        <f t="shared" ref="J267:K267" si="85">SUM(J268)</f>
        <v>627</v>
      </c>
      <c r="K267" s="94">
        <f t="shared" si="85"/>
        <v>627</v>
      </c>
    </row>
    <row r="268" spans="1:11" s="95" customFormat="1" ht="33">
      <c r="A268" s="66" t="s">
        <v>162</v>
      </c>
      <c r="B268" s="74" t="s">
        <v>30</v>
      </c>
      <c r="C268" s="75" t="s">
        <v>2</v>
      </c>
      <c r="D268" s="102" t="s">
        <v>30</v>
      </c>
      <c r="E268" s="103" t="s">
        <v>29</v>
      </c>
      <c r="F268" s="159" t="s">
        <v>139</v>
      </c>
      <c r="G268" s="104" t="s">
        <v>140</v>
      </c>
      <c r="H268" s="93"/>
      <c r="I268" s="94">
        <f t="shared" ref="I268:K269" si="86">SUM(I269)</f>
        <v>645</v>
      </c>
      <c r="J268" s="94">
        <f t="shared" si="86"/>
        <v>627</v>
      </c>
      <c r="K268" s="94">
        <f t="shared" si="86"/>
        <v>627</v>
      </c>
    </row>
    <row r="269" spans="1:11" s="95" customFormat="1" ht="17.25">
      <c r="A269" s="67" t="s">
        <v>314</v>
      </c>
      <c r="B269" s="74" t="s">
        <v>30</v>
      </c>
      <c r="C269" s="75" t="s">
        <v>2</v>
      </c>
      <c r="D269" s="102" t="s">
        <v>30</v>
      </c>
      <c r="E269" s="103" t="s">
        <v>29</v>
      </c>
      <c r="F269" s="159" t="s">
        <v>1</v>
      </c>
      <c r="G269" s="104" t="s">
        <v>140</v>
      </c>
      <c r="H269" s="93"/>
      <c r="I269" s="94">
        <f>SUM(I270)</f>
        <v>645</v>
      </c>
      <c r="J269" s="94">
        <f t="shared" si="86"/>
        <v>627</v>
      </c>
      <c r="K269" s="94">
        <f t="shared" si="86"/>
        <v>627</v>
      </c>
    </row>
    <row r="270" spans="1:11" s="61" customFormat="1" ht="31.5">
      <c r="A270" s="130" t="s">
        <v>313</v>
      </c>
      <c r="B270" s="59" t="s">
        <v>30</v>
      </c>
      <c r="C270" s="63" t="s">
        <v>2</v>
      </c>
      <c r="D270" s="63" t="s">
        <v>30</v>
      </c>
      <c r="E270" s="65" t="s">
        <v>29</v>
      </c>
      <c r="F270" s="153" t="s">
        <v>1</v>
      </c>
      <c r="G270" s="64" t="s">
        <v>31</v>
      </c>
      <c r="H270" s="64" t="s">
        <v>63</v>
      </c>
      <c r="I270" s="60">
        <v>645</v>
      </c>
      <c r="J270" s="60">
        <v>627</v>
      </c>
      <c r="K270" s="60">
        <v>627</v>
      </c>
    </row>
    <row r="271" spans="1:11" s="95" customFormat="1" ht="49.5">
      <c r="A271" s="66" t="s">
        <v>203</v>
      </c>
      <c r="B271" s="74" t="s">
        <v>30</v>
      </c>
      <c r="C271" s="75" t="s">
        <v>2</v>
      </c>
      <c r="D271" s="75" t="s">
        <v>50</v>
      </c>
      <c r="E271" s="92" t="s">
        <v>138</v>
      </c>
      <c r="F271" s="157" t="s">
        <v>139</v>
      </c>
      <c r="G271" s="93" t="s">
        <v>140</v>
      </c>
      <c r="H271" s="93"/>
      <c r="I271" s="94">
        <f t="shared" ref="I271:K272" si="87">SUM(I272)</f>
        <v>1200</v>
      </c>
      <c r="J271" s="94">
        <f t="shared" si="87"/>
        <v>1200</v>
      </c>
      <c r="K271" s="94">
        <f t="shared" si="87"/>
        <v>1200</v>
      </c>
    </row>
    <row r="272" spans="1:11" s="95" customFormat="1" ht="33">
      <c r="A272" s="66" t="s">
        <v>204</v>
      </c>
      <c r="B272" s="74" t="s">
        <v>30</v>
      </c>
      <c r="C272" s="75" t="s">
        <v>2</v>
      </c>
      <c r="D272" s="75" t="s">
        <v>50</v>
      </c>
      <c r="E272" s="92" t="s">
        <v>18</v>
      </c>
      <c r="F272" s="157" t="s">
        <v>139</v>
      </c>
      <c r="G272" s="93" t="s">
        <v>140</v>
      </c>
      <c r="H272" s="93"/>
      <c r="I272" s="94">
        <f t="shared" si="87"/>
        <v>1200</v>
      </c>
      <c r="J272" s="94">
        <f t="shared" si="87"/>
        <v>1200</v>
      </c>
      <c r="K272" s="94">
        <f t="shared" si="87"/>
        <v>1200</v>
      </c>
    </row>
    <row r="273" spans="1:11" s="95" customFormat="1" ht="34.5">
      <c r="A273" s="67" t="s">
        <v>205</v>
      </c>
      <c r="B273" s="74" t="s">
        <v>30</v>
      </c>
      <c r="C273" s="75" t="s">
        <v>2</v>
      </c>
      <c r="D273" s="75" t="s">
        <v>50</v>
      </c>
      <c r="E273" s="92" t="s">
        <v>18</v>
      </c>
      <c r="F273" s="157" t="s">
        <v>1</v>
      </c>
      <c r="G273" s="93" t="s">
        <v>140</v>
      </c>
      <c r="H273" s="93"/>
      <c r="I273" s="94">
        <f>SUM(I274:I276)</f>
        <v>1200</v>
      </c>
      <c r="J273" s="94">
        <f t="shared" ref="J273:K273" si="88">SUM(J274:J276)</f>
        <v>1200</v>
      </c>
      <c r="K273" s="94">
        <f t="shared" si="88"/>
        <v>1200</v>
      </c>
    </row>
    <row r="274" spans="1:11" s="61" customFormat="1" ht="31.5">
      <c r="A274" s="58" t="s">
        <v>319</v>
      </c>
      <c r="B274" s="59" t="s">
        <v>30</v>
      </c>
      <c r="C274" s="63" t="s">
        <v>2</v>
      </c>
      <c r="D274" s="63" t="s">
        <v>50</v>
      </c>
      <c r="E274" s="65" t="s">
        <v>18</v>
      </c>
      <c r="F274" s="153" t="s">
        <v>1</v>
      </c>
      <c r="G274" s="64" t="s">
        <v>299</v>
      </c>
      <c r="H274" s="64" t="s">
        <v>63</v>
      </c>
      <c r="I274" s="60"/>
      <c r="J274" s="60"/>
      <c r="K274" s="60"/>
    </row>
    <row r="275" spans="1:11" s="61" customFormat="1" ht="31.5">
      <c r="A275" s="58" t="s">
        <v>320</v>
      </c>
      <c r="B275" s="59" t="s">
        <v>30</v>
      </c>
      <c r="C275" s="63" t="s">
        <v>2</v>
      </c>
      <c r="D275" s="63" t="s">
        <v>50</v>
      </c>
      <c r="E275" s="65" t="s">
        <v>18</v>
      </c>
      <c r="F275" s="153" t="s">
        <v>1</v>
      </c>
      <c r="G275" s="64" t="s">
        <v>299</v>
      </c>
      <c r="H275" s="64" t="s">
        <v>63</v>
      </c>
      <c r="I275" s="60"/>
      <c r="J275" s="60"/>
      <c r="K275" s="60"/>
    </row>
    <row r="276" spans="1:11" s="61" customFormat="1" ht="31.5">
      <c r="A276" s="58" t="s">
        <v>321</v>
      </c>
      <c r="B276" s="59" t="s">
        <v>30</v>
      </c>
      <c r="C276" s="63" t="s">
        <v>2</v>
      </c>
      <c r="D276" s="63" t="s">
        <v>50</v>
      </c>
      <c r="E276" s="65" t="s">
        <v>18</v>
      </c>
      <c r="F276" s="153" t="s">
        <v>1</v>
      </c>
      <c r="G276" s="64" t="s">
        <v>299</v>
      </c>
      <c r="H276" s="64" t="s">
        <v>65</v>
      </c>
      <c r="I276" s="60">
        <v>1200</v>
      </c>
      <c r="J276" s="60">
        <v>1200</v>
      </c>
      <c r="K276" s="60">
        <v>1200</v>
      </c>
    </row>
    <row r="277" spans="1:11" s="57" customFormat="1" ht="17.25">
      <c r="A277" s="35" t="s">
        <v>95</v>
      </c>
      <c r="B277" s="34" t="s">
        <v>30</v>
      </c>
      <c r="C277" s="22" t="s">
        <v>7</v>
      </c>
      <c r="D277" s="258"/>
      <c r="E277" s="259"/>
      <c r="F277" s="259"/>
      <c r="G277" s="260"/>
      <c r="H277" s="23"/>
      <c r="I277" s="31">
        <f>SUM(I278)</f>
        <v>33617.599999999999</v>
      </c>
      <c r="J277" s="31">
        <f t="shared" ref="J277:K278" si="89">SUM(J278)</f>
        <v>42959.7</v>
      </c>
      <c r="K277" s="31">
        <f t="shared" si="89"/>
        <v>44278.400000000001</v>
      </c>
    </row>
    <row r="278" spans="1:11" s="83" customFormat="1" ht="17.25">
      <c r="A278" s="66" t="s">
        <v>168</v>
      </c>
      <c r="B278" s="91" t="s">
        <v>30</v>
      </c>
      <c r="C278" s="81" t="s">
        <v>7</v>
      </c>
      <c r="D278" s="88" t="s">
        <v>5</v>
      </c>
      <c r="E278" s="89" t="s">
        <v>138</v>
      </c>
      <c r="F278" s="156" t="s">
        <v>139</v>
      </c>
      <c r="G278" s="90" t="s">
        <v>140</v>
      </c>
      <c r="H278" s="78"/>
      <c r="I278" s="79">
        <f>SUM(I279)</f>
        <v>33617.599999999999</v>
      </c>
      <c r="J278" s="79">
        <f t="shared" si="89"/>
        <v>42959.7</v>
      </c>
      <c r="K278" s="79">
        <f t="shared" si="89"/>
        <v>44278.400000000001</v>
      </c>
    </row>
    <row r="279" spans="1:11" s="83" customFormat="1" ht="33">
      <c r="A279" s="66" t="s">
        <v>206</v>
      </c>
      <c r="B279" s="91" t="s">
        <v>30</v>
      </c>
      <c r="C279" s="81" t="s">
        <v>7</v>
      </c>
      <c r="D279" s="88" t="s">
        <v>5</v>
      </c>
      <c r="E279" s="89" t="s">
        <v>9</v>
      </c>
      <c r="F279" s="156" t="s">
        <v>139</v>
      </c>
      <c r="G279" s="90" t="s">
        <v>140</v>
      </c>
      <c r="H279" s="78"/>
      <c r="I279" s="79">
        <f>SUM(I280+I282+I284+I286+I288+I292+I290)</f>
        <v>33617.599999999999</v>
      </c>
      <c r="J279" s="79">
        <f t="shared" ref="J279:K279" si="90">SUM(J280+J282+J284+J286+J288+J292+J290)</f>
        <v>42959.7</v>
      </c>
      <c r="K279" s="79">
        <f t="shared" si="90"/>
        <v>44278.400000000001</v>
      </c>
    </row>
    <row r="280" spans="1:11" s="83" customFormat="1" ht="34.5">
      <c r="A280" s="67" t="s">
        <v>207</v>
      </c>
      <c r="B280" s="91" t="s">
        <v>30</v>
      </c>
      <c r="C280" s="81" t="s">
        <v>7</v>
      </c>
      <c r="D280" s="88" t="s">
        <v>5</v>
      </c>
      <c r="E280" s="89" t="s">
        <v>9</v>
      </c>
      <c r="F280" s="156" t="s">
        <v>1</v>
      </c>
      <c r="G280" s="90" t="s">
        <v>140</v>
      </c>
      <c r="H280" s="78"/>
      <c r="I280" s="79">
        <f>SUM(I281)</f>
        <v>1318.6</v>
      </c>
      <c r="J280" s="79">
        <f t="shared" ref="J280:K280" si="91">SUM(J281)</f>
        <v>1551.7</v>
      </c>
      <c r="K280" s="79">
        <f t="shared" si="91"/>
        <v>1382.4</v>
      </c>
    </row>
    <row r="281" spans="1:11" s="61" customFormat="1" ht="47.25">
      <c r="A281" s="58" t="s">
        <v>130</v>
      </c>
      <c r="B281" s="59" t="s">
        <v>30</v>
      </c>
      <c r="C281" s="63" t="s">
        <v>7</v>
      </c>
      <c r="D281" s="97" t="s">
        <v>5</v>
      </c>
      <c r="E281" s="98" t="s">
        <v>9</v>
      </c>
      <c r="F281" s="158" t="s">
        <v>1</v>
      </c>
      <c r="G281" s="99" t="s">
        <v>10</v>
      </c>
      <c r="H281" s="64" t="s">
        <v>63</v>
      </c>
      <c r="I281" s="60">
        <v>1318.6</v>
      </c>
      <c r="J281" s="60">
        <v>1551.7</v>
      </c>
      <c r="K281" s="60">
        <v>1382.4</v>
      </c>
    </row>
    <row r="282" spans="1:11" s="95" customFormat="1" ht="34.5">
      <c r="A282" s="67" t="s">
        <v>208</v>
      </c>
      <c r="B282" s="74" t="s">
        <v>30</v>
      </c>
      <c r="C282" s="75" t="s">
        <v>7</v>
      </c>
      <c r="D282" s="102" t="s">
        <v>5</v>
      </c>
      <c r="E282" s="103" t="s">
        <v>9</v>
      </c>
      <c r="F282" s="159" t="s">
        <v>7</v>
      </c>
      <c r="G282" s="104" t="s">
        <v>140</v>
      </c>
      <c r="H282" s="93"/>
      <c r="I282" s="94">
        <f>SUM(I283)</f>
        <v>7046</v>
      </c>
      <c r="J282" s="94">
        <f t="shared" ref="J282:K282" si="92">SUM(J283)</f>
        <v>7328</v>
      </c>
      <c r="K282" s="94">
        <f t="shared" si="92"/>
        <v>7621</v>
      </c>
    </row>
    <row r="283" spans="1:11" s="61" customFormat="1" ht="31.5">
      <c r="A283" s="58" t="s">
        <v>243</v>
      </c>
      <c r="B283" s="59" t="s">
        <v>30</v>
      </c>
      <c r="C283" s="63" t="s">
        <v>7</v>
      </c>
      <c r="D283" s="97" t="s">
        <v>5</v>
      </c>
      <c r="E283" s="98" t="s">
        <v>9</v>
      </c>
      <c r="F283" s="158" t="s">
        <v>7</v>
      </c>
      <c r="G283" s="99" t="s">
        <v>11</v>
      </c>
      <c r="H283" s="64" t="s">
        <v>63</v>
      </c>
      <c r="I283" s="60">
        <v>7046</v>
      </c>
      <c r="J283" s="60">
        <v>7328</v>
      </c>
      <c r="K283" s="60">
        <v>7621</v>
      </c>
    </row>
    <row r="284" spans="1:11" s="95" customFormat="1" ht="17.25" hidden="1">
      <c r="A284" s="67"/>
      <c r="B284" s="74"/>
      <c r="C284" s="75"/>
      <c r="D284" s="102"/>
      <c r="E284" s="103"/>
      <c r="F284" s="159"/>
      <c r="G284" s="104"/>
      <c r="H284" s="93"/>
      <c r="I284" s="94"/>
      <c r="J284" s="94"/>
      <c r="K284" s="94"/>
    </row>
    <row r="285" spans="1:11" s="61" customFormat="1" ht="15.75" hidden="1">
      <c r="A285" s="58"/>
      <c r="B285" s="59"/>
      <c r="C285" s="63"/>
      <c r="D285" s="97"/>
      <c r="E285" s="98"/>
      <c r="F285" s="158"/>
      <c r="G285" s="99"/>
      <c r="H285" s="64"/>
      <c r="I285" s="60"/>
      <c r="J285" s="60"/>
      <c r="K285" s="60"/>
    </row>
    <row r="286" spans="1:11" s="95" customFormat="1" ht="17.25" hidden="1">
      <c r="A286" s="67"/>
      <c r="B286" s="74"/>
      <c r="C286" s="75"/>
      <c r="D286" s="102"/>
      <c r="E286" s="103"/>
      <c r="F286" s="159"/>
      <c r="G286" s="104"/>
      <c r="H286" s="93"/>
      <c r="I286" s="94"/>
      <c r="J286" s="94"/>
      <c r="K286" s="94"/>
    </row>
    <row r="287" spans="1:11" s="61" customFormat="1" ht="15.75" hidden="1">
      <c r="A287" s="58"/>
      <c r="B287" s="59"/>
      <c r="C287" s="63"/>
      <c r="D287" s="97"/>
      <c r="E287" s="98"/>
      <c r="F287" s="158"/>
      <c r="G287" s="99"/>
      <c r="H287" s="64"/>
      <c r="I287" s="60"/>
      <c r="J287" s="60"/>
      <c r="K287" s="60"/>
    </row>
    <row r="288" spans="1:11" s="95" customFormat="1" ht="34.5">
      <c r="A288" s="67" t="s">
        <v>209</v>
      </c>
      <c r="B288" s="74" t="s">
        <v>30</v>
      </c>
      <c r="C288" s="75" t="s">
        <v>7</v>
      </c>
      <c r="D288" s="102" t="s">
        <v>5</v>
      </c>
      <c r="E288" s="103" t="s">
        <v>9</v>
      </c>
      <c r="F288" s="159" t="s">
        <v>12</v>
      </c>
      <c r="G288" s="104" t="s">
        <v>140</v>
      </c>
      <c r="H288" s="93"/>
      <c r="I288" s="94">
        <f>SUM(I289)</f>
        <v>7500</v>
      </c>
      <c r="J288" s="94">
        <f t="shared" ref="J288:K288" si="93">SUM(J289)</f>
        <v>7838</v>
      </c>
      <c r="K288" s="94">
        <f t="shared" si="93"/>
        <v>8149</v>
      </c>
    </row>
    <row r="289" spans="1:11" s="61" customFormat="1" ht="31.5">
      <c r="A289" s="58" t="s">
        <v>245</v>
      </c>
      <c r="B289" s="59" t="s">
        <v>30</v>
      </c>
      <c r="C289" s="63" t="s">
        <v>7</v>
      </c>
      <c r="D289" s="97" t="s">
        <v>5</v>
      </c>
      <c r="E289" s="98" t="s">
        <v>9</v>
      </c>
      <c r="F289" s="158" t="s">
        <v>12</v>
      </c>
      <c r="G289" s="99" t="s">
        <v>13</v>
      </c>
      <c r="H289" s="64" t="s">
        <v>63</v>
      </c>
      <c r="I289" s="60">
        <v>7500</v>
      </c>
      <c r="J289" s="60">
        <v>7838</v>
      </c>
      <c r="K289" s="60">
        <v>8149</v>
      </c>
    </row>
    <row r="290" spans="1:11" s="61" customFormat="1" ht="34.5">
      <c r="A290" s="67" t="s">
        <v>210</v>
      </c>
      <c r="B290" s="74" t="s">
        <v>30</v>
      </c>
      <c r="C290" s="75" t="s">
        <v>7</v>
      </c>
      <c r="D290" s="102" t="s">
        <v>5</v>
      </c>
      <c r="E290" s="103" t="s">
        <v>9</v>
      </c>
      <c r="F290" s="159" t="s">
        <v>3</v>
      </c>
      <c r="G290" s="104" t="s">
        <v>140</v>
      </c>
      <c r="H290" s="93"/>
      <c r="I290" s="94">
        <f>SUM(I291)</f>
        <v>13786</v>
      </c>
      <c r="J290" s="94">
        <f t="shared" ref="J290:K290" si="94">SUM(J291)</f>
        <v>22111</v>
      </c>
      <c r="K290" s="94">
        <f t="shared" si="94"/>
        <v>22995</v>
      </c>
    </row>
    <row r="291" spans="1:11" s="61" customFormat="1" ht="31.5">
      <c r="A291" s="58" t="s">
        <v>244</v>
      </c>
      <c r="B291" s="59" t="s">
        <v>30</v>
      </c>
      <c r="C291" s="63" t="s">
        <v>7</v>
      </c>
      <c r="D291" s="97" t="s">
        <v>5</v>
      </c>
      <c r="E291" s="98" t="s">
        <v>9</v>
      </c>
      <c r="F291" s="158" t="s">
        <v>3</v>
      </c>
      <c r="G291" s="99" t="s">
        <v>14</v>
      </c>
      <c r="H291" s="64" t="s">
        <v>63</v>
      </c>
      <c r="I291" s="60">
        <v>13786</v>
      </c>
      <c r="J291" s="60">
        <v>22111</v>
      </c>
      <c r="K291" s="60">
        <v>22995</v>
      </c>
    </row>
    <row r="292" spans="1:11" s="95" customFormat="1" ht="69">
      <c r="A292" s="112" t="s">
        <v>273</v>
      </c>
      <c r="B292" s="74" t="s">
        <v>30</v>
      </c>
      <c r="C292" s="75" t="s">
        <v>7</v>
      </c>
      <c r="D292" s="102" t="s">
        <v>5</v>
      </c>
      <c r="E292" s="103" t="s">
        <v>9</v>
      </c>
      <c r="F292" s="159" t="s">
        <v>17</v>
      </c>
      <c r="G292" s="104" t="s">
        <v>140</v>
      </c>
      <c r="H292" s="93"/>
      <c r="I292" s="94">
        <f>SUM(I293)</f>
        <v>3967</v>
      </c>
      <c r="J292" s="94">
        <f t="shared" ref="J292:K292" si="95">SUM(J293)</f>
        <v>4131</v>
      </c>
      <c r="K292" s="94">
        <f t="shared" si="95"/>
        <v>4131</v>
      </c>
    </row>
    <row r="293" spans="1:11" s="61" customFormat="1" ht="63">
      <c r="A293" s="130" t="s">
        <v>274</v>
      </c>
      <c r="B293" s="59" t="s">
        <v>30</v>
      </c>
      <c r="C293" s="63" t="s">
        <v>7</v>
      </c>
      <c r="D293" s="97" t="s">
        <v>5</v>
      </c>
      <c r="E293" s="98" t="s">
        <v>9</v>
      </c>
      <c r="F293" s="158" t="s">
        <v>17</v>
      </c>
      <c r="G293" s="99" t="s">
        <v>275</v>
      </c>
      <c r="H293" s="64" t="s">
        <v>63</v>
      </c>
      <c r="I293" s="60">
        <v>3967</v>
      </c>
      <c r="J293" s="60">
        <v>4131</v>
      </c>
      <c r="K293" s="60">
        <v>4131</v>
      </c>
    </row>
    <row r="294" spans="1:11" s="43" customFormat="1" ht="17.25">
      <c r="A294" s="21" t="s">
        <v>96</v>
      </c>
      <c r="B294" s="40">
        <v>10</v>
      </c>
      <c r="C294" s="22" t="s">
        <v>3</v>
      </c>
      <c r="D294" s="230"/>
      <c r="E294" s="231"/>
      <c r="F294" s="231"/>
      <c r="G294" s="232"/>
      <c r="H294" s="30"/>
      <c r="I294" s="31">
        <f>SUM(I295)</f>
        <v>216</v>
      </c>
      <c r="J294" s="31">
        <f t="shared" ref="J294:K294" si="96">SUM(J295)</f>
        <v>216</v>
      </c>
      <c r="K294" s="31">
        <f t="shared" si="96"/>
        <v>216</v>
      </c>
    </row>
    <row r="295" spans="1:11" s="83" customFormat="1" ht="33">
      <c r="A295" s="66" t="s">
        <v>196</v>
      </c>
      <c r="B295" s="113">
        <v>10</v>
      </c>
      <c r="C295" s="81" t="s">
        <v>3</v>
      </c>
      <c r="D295" s="105" t="s">
        <v>2</v>
      </c>
      <c r="E295" s="106" t="s">
        <v>138</v>
      </c>
      <c r="F295" s="160" t="s">
        <v>139</v>
      </c>
      <c r="G295" s="107" t="s">
        <v>140</v>
      </c>
      <c r="H295" s="78"/>
      <c r="I295" s="79">
        <f t="shared" ref="I295:K297" si="97">SUM(I296)</f>
        <v>216</v>
      </c>
      <c r="J295" s="79">
        <f t="shared" si="97"/>
        <v>216</v>
      </c>
      <c r="K295" s="79">
        <f t="shared" si="97"/>
        <v>216</v>
      </c>
    </row>
    <row r="296" spans="1:11" s="83" customFormat="1" ht="17.25">
      <c r="A296" s="66" t="s">
        <v>197</v>
      </c>
      <c r="B296" s="113">
        <v>10</v>
      </c>
      <c r="C296" s="81" t="s">
        <v>3</v>
      </c>
      <c r="D296" s="105" t="s">
        <v>2</v>
      </c>
      <c r="E296" s="106" t="s">
        <v>18</v>
      </c>
      <c r="F296" s="160" t="s">
        <v>139</v>
      </c>
      <c r="G296" s="107" t="s">
        <v>140</v>
      </c>
      <c r="H296" s="78"/>
      <c r="I296" s="79">
        <f t="shared" si="97"/>
        <v>216</v>
      </c>
      <c r="J296" s="79">
        <f t="shared" si="97"/>
        <v>216</v>
      </c>
      <c r="K296" s="79">
        <f t="shared" si="97"/>
        <v>216</v>
      </c>
    </row>
    <row r="297" spans="1:11" s="83" customFormat="1" ht="17.25">
      <c r="A297" s="67" t="s">
        <v>211</v>
      </c>
      <c r="B297" s="113">
        <v>10</v>
      </c>
      <c r="C297" s="81" t="s">
        <v>3</v>
      </c>
      <c r="D297" s="105" t="s">
        <v>2</v>
      </c>
      <c r="E297" s="106" t="s">
        <v>18</v>
      </c>
      <c r="F297" s="160" t="s">
        <v>12</v>
      </c>
      <c r="G297" s="107" t="s">
        <v>140</v>
      </c>
      <c r="H297" s="78"/>
      <c r="I297" s="79">
        <f>SUM(I298)</f>
        <v>216</v>
      </c>
      <c r="J297" s="79">
        <f t="shared" si="97"/>
        <v>216</v>
      </c>
      <c r="K297" s="79">
        <f t="shared" si="97"/>
        <v>216</v>
      </c>
    </row>
    <row r="298" spans="1:11" s="61" customFormat="1" ht="42" customHeight="1">
      <c r="A298" s="58" t="s">
        <v>246</v>
      </c>
      <c r="B298" s="59" t="s">
        <v>30</v>
      </c>
      <c r="C298" s="63" t="s">
        <v>3</v>
      </c>
      <c r="D298" s="97" t="s">
        <v>2</v>
      </c>
      <c r="E298" s="98" t="s">
        <v>18</v>
      </c>
      <c r="F298" s="158" t="s">
        <v>12</v>
      </c>
      <c r="G298" s="99" t="s">
        <v>23</v>
      </c>
      <c r="H298" s="64" t="s">
        <v>64</v>
      </c>
      <c r="I298" s="60">
        <v>216</v>
      </c>
      <c r="J298" s="60">
        <v>216</v>
      </c>
      <c r="K298" s="60">
        <v>216</v>
      </c>
    </row>
    <row r="299" spans="1:11" s="56" customFormat="1" ht="18.75">
      <c r="A299" s="29" t="s">
        <v>97</v>
      </c>
      <c r="B299" s="170">
        <v>11</v>
      </c>
      <c r="C299" s="221"/>
      <c r="D299" s="233"/>
      <c r="E299" s="233"/>
      <c r="F299" s="233"/>
      <c r="G299" s="234"/>
      <c r="H299" s="55"/>
      <c r="I299" s="20">
        <f>SUM(I300+I305+I310)</f>
        <v>95518.8</v>
      </c>
      <c r="J299" s="20">
        <f t="shared" ref="J299:K299" si="98">SUM(J300+J305+J310)</f>
        <v>82682.5</v>
      </c>
      <c r="K299" s="20">
        <f t="shared" si="98"/>
        <v>15224.2</v>
      </c>
    </row>
    <row r="300" spans="1:11" s="43" customFormat="1" ht="17.25">
      <c r="A300" s="21" t="s">
        <v>98</v>
      </c>
      <c r="B300" s="34">
        <v>11</v>
      </c>
      <c r="C300" s="22" t="s">
        <v>1</v>
      </c>
      <c r="D300" s="230"/>
      <c r="E300" s="231"/>
      <c r="F300" s="231"/>
      <c r="G300" s="232"/>
      <c r="H300" s="30"/>
      <c r="I300" s="31">
        <f t="shared" ref="I300:K303" si="99">SUM(I301)</f>
        <v>2030</v>
      </c>
      <c r="J300" s="31">
        <f t="shared" si="99"/>
        <v>2030</v>
      </c>
      <c r="K300" s="31">
        <f t="shared" si="99"/>
        <v>2030</v>
      </c>
    </row>
    <row r="301" spans="1:11" s="83" customFormat="1" ht="33">
      <c r="A301" s="66" t="s">
        <v>212</v>
      </c>
      <c r="B301" s="91" t="s">
        <v>32</v>
      </c>
      <c r="C301" s="81" t="s">
        <v>1</v>
      </c>
      <c r="D301" s="105" t="s">
        <v>36</v>
      </c>
      <c r="E301" s="106" t="s">
        <v>138</v>
      </c>
      <c r="F301" s="160" t="s">
        <v>139</v>
      </c>
      <c r="G301" s="107" t="s">
        <v>140</v>
      </c>
      <c r="H301" s="78"/>
      <c r="I301" s="79">
        <f t="shared" si="99"/>
        <v>2030</v>
      </c>
      <c r="J301" s="79">
        <f t="shared" si="99"/>
        <v>2030</v>
      </c>
      <c r="K301" s="79">
        <f t="shared" si="99"/>
        <v>2030</v>
      </c>
    </row>
    <row r="302" spans="1:11" s="83" customFormat="1" ht="17.25">
      <c r="A302" s="114" t="s">
        <v>213</v>
      </c>
      <c r="B302" s="91" t="s">
        <v>32</v>
      </c>
      <c r="C302" s="81" t="s">
        <v>1</v>
      </c>
      <c r="D302" s="105" t="s">
        <v>36</v>
      </c>
      <c r="E302" s="106" t="s">
        <v>18</v>
      </c>
      <c r="F302" s="160" t="s">
        <v>139</v>
      </c>
      <c r="G302" s="107" t="s">
        <v>140</v>
      </c>
      <c r="H302" s="78"/>
      <c r="I302" s="79">
        <f t="shared" si="99"/>
        <v>2030</v>
      </c>
      <c r="J302" s="79">
        <f t="shared" si="99"/>
        <v>2030</v>
      </c>
      <c r="K302" s="79">
        <f t="shared" si="99"/>
        <v>2030</v>
      </c>
    </row>
    <row r="303" spans="1:11" s="83" customFormat="1" ht="17.25">
      <c r="A303" s="67" t="s">
        <v>214</v>
      </c>
      <c r="B303" s="91" t="s">
        <v>32</v>
      </c>
      <c r="C303" s="81" t="s">
        <v>1</v>
      </c>
      <c r="D303" s="105" t="s">
        <v>36</v>
      </c>
      <c r="E303" s="106" t="s">
        <v>18</v>
      </c>
      <c r="F303" s="160" t="s">
        <v>1</v>
      </c>
      <c r="G303" s="107" t="s">
        <v>140</v>
      </c>
      <c r="H303" s="78"/>
      <c r="I303" s="79">
        <f>SUM(I304)</f>
        <v>2030</v>
      </c>
      <c r="J303" s="79">
        <f t="shared" si="99"/>
        <v>2030</v>
      </c>
      <c r="K303" s="79">
        <f t="shared" si="99"/>
        <v>2030</v>
      </c>
    </row>
    <row r="304" spans="1:11" s="61" customFormat="1" ht="31.5">
      <c r="A304" s="58" t="s">
        <v>131</v>
      </c>
      <c r="B304" s="59" t="s">
        <v>32</v>
      </c>
      <c r="C304" s="63" t="s">
        <v>1</v>
      </c>
      <c r="D304" s="63" t="s">
        <v>36</v>
      </c>
      <c r="E304" s="65" t="s">
        <v>18</v>
      </c>
      <c r="F304" s="153" t="s">
        <v>1</v>
      </c>
      <c r="G304" s="64" t="s">
        <v>37</v>
      </c>
      <c r="H304" s="64" t="s">
        <v>58</v>
      </c>
      <c r="I304" s="60">
        <v>2030</v>
      </c>
      <c r="J304" s="60">
        <v>2030</v>
      </c>
      <c r="K304" s="60">
        <v>2030</v>
      </c>
    </row>
    <row r="305" spans="1:11" s="43" customFormat="1" ht="17.25">
      <c r="A305" s="21" t="s">
        <v>99</v>
      </c>
      <c r="B305" s="34" t="s">
        <v>32</v>
      </c>
      <c r="C305" s="22" t="s">
        <v>5</v>
      </c>
      <c r="D305" s="218"/>
      <c r="E305" s="219"/>
      <c r="F305" s="219"/>
      <c r="G305" s="220"/>
      <c r="H305" s="30"/>
      <c r="I305" s="31">
        <f t="shared" ref="I305:K308" si="100">SUM(I306)</f>
        <v>13194.2</v>
      </c>
      <c r="J305" s="31">
        <f t="shared" si="100"/>
        <v>13194.2</v>
      </c>
      <c r="K305" s="31">
        <f t="shared" si="100"/>
        <v>13194.2</v>
      </c>
    </row>
    <row r="306" spans="1:11" s="83" customFormat="1" ht="33">
      <c r="A306" s="66" t="s">
        <v>212</v>
      </c>
      <c r="B306" s="91" t="s">
        <v>32</v>
      </c>
      <c r="C306" s="81" t="s">
        <v>5</v>
      </c>
      <c r="D306" s="105" t="s">
        <v>36</v>
      </c>
      <c r="E306" s="106" t="s">
        <v>138</v>
      </c>
      <c r="F306" s="160" t="s">
        <v>139</v>
      </c>
      <c r="G306" s="107" t="s">
        <v>140</v>
      </c>
      <c r="H306" s="78"/>
      <c r="I306" s="79">
        <f t="shared" si="100"/>
        <v>13194.2</v>
      </c>
      <c r="J306" s="79">
        <f t="shared" si="100"/>
        <v>13194.2</v>
      </c>
      <c r="K306" s="79">
        <f t="shared" si="100"/>
        <v>13194.2</v>
      </c>
    </row>
    <row r="307" spans="1:11" s="83" customFormat="1" ht="17.25">
      <c r="A307" s="114" t="s">
        <v>213</v>
      </c>
      <c r="B307" s="91" t="s">
        <v>32</v>
      </c>
      <c r="C307" s="81" t="s">
        <v>5</v>
      </c>
      <c r="D307" s="105" t="s">
        <v>36</v>
      </c>
      <c r="E307" s="106" t="s">
        <v>18</v>
      </c>
      <c r="F307" s="160" t="s">
        <v>139</v>
      </c>
      <c r="G307" s="107" t="s">
        <v>140</v>
      </c>
      <c r="H307" s="78"/>
      <c r="I307" s="79">
        <f t="shared" si="100"/>
        <v>13194.2</v>
      </c>
      <c r="J307" s="79">
        <f t="shared" si="100"/>
        <v>13194.2</v>
      </c>
      <c r="K307" s="79">
        <f t="shared" si="100"/>
        <v>13194.2</v>
      </c>
    </row>
    <row r="308" spans="1:11" s="83" customFormat="1" ht="17.25">
      <c r="A308" s="67" t="s">
        <v>214</v>
      </c>
      <c r="B308" s="91" t="s">
        <v>32</v>
      </c>
      <c r="C308" s="81" t="s">
        <v>5</v>
      </c>
      <c r="D308" s="105" t="s">
        <v>36</v>
      </c>
      <c r="E308" s="106" t="s">
        <v>18</v>
      </c>
      <c r="F308" s="160" t="s">
        <v>1</v>
      </c>
      <c r="G308" s="107" t="s">
        <v>140</v>
      </c>
      <c r="H308" s="78"/>
      <c r="I308" s="79">
        <f>SUM(I309)</f>
        <v>13194.2</v>
      </c>
      <c r="J308" s="79">
        <f t="shared" si="100"/>
        <v>13194.2</v>
      </c>
      <c r="K308" s="79">
        <f t="shared" si="100"/>
        <v>13194.2</v>
      </c>
    </row>
    <row r="309" spans="1:11" s="61" customFormat="1" ht="47.25">
      <c r="A309" s="58" t="s">
        <v>247</v>
      </c>
      <c r="B309" s="59" t="s">
        <v>32</v>
      </c>
      <c r="C309" s="63" t="s">
        <v>5</v>
      </c>
      <c r="D309" s="63" t="s">
        <v>36</v>
      </c>
      <c r="E309" s="65" t="s">
        <v>18</v>
      </c>
      <c r="F309" s="153" t="s">
        <v>1</v>
      </c>
      <c r="G309" s="64" t="s">
        <v>28</v>
      </c>
      <c r="H309" s="64" t="s">
        <v>64</v>
      </c>
      <c r="I309" s="60">
        <v>13194.2</v>
      </c>
      <c r="J309" s="60">
        <v>13194.2</v>
      </c>
      <c r="K309" s="60">
        <v>13194.2</v>
      </c>
    </row>
    <row r="310" spans="1:11" s="43" customFormat="1" ht="17.25">
      <c r="A310" s="21" t="s">
        <v>100</v>
      </c>
      <c r="B310" s="34" t="s">
        <v>32</v>
      </c>
      <c r="C310" s="22" t="s">
        <v>12</v>
      </c>
      <c r="D310" s="218"/>
      <c r="E310" s="219"/>
      <c r="F310" s="219"/>
      <c r="G310" s="220"/>
      <c r="H310" s="30"/>
      <c r="I310" s="31">
        <f>SUM(I311)</f>
        <v>80294.600000000006</v>
      </c>
      <c r="J310" s="31">
        <f t="shared" ref="J310:K310" si="101">SUM(J311)</f>
        <v>67458.3</v>
      </c>
      <c r="K310" s="31">
        <f t="shared" si="101"/>
        <v>0</v>
      </c>
    </row>
    <row r="311" spans="1:11" s="83" customFormat="1" ht="33">
      <c r="A311" s="66" t="s">
        <v>212</v>
      </c>
      <c r="B311" s="91" t="s">
        <v>32</v>
      </c>
      <c r="C311" s="81" t="s">
        <v>12</v>
      </c>
      <c r="D311" s="105" t="s">
        <v>36</v>
      </c>
      <c r="E311" s="106" t="s">
        <v>138</v>
      </c>
      <c r="F311" s="160" t="s">
        <v>139</v>
      </c>
      <c r="G311" s="107" t="s">
        <v>140</v>
      </c>
      <c r="H311" s="78"/>
      <c r="I311" s="79">
        <f t="shared" ref="I311:K312" si="102">SUM(I312)</f>
        <v>80294.600000000006</v>
      </c>
      <c r="J311" s="79">
        <f t="shared" si="102"/>
        <v>67458.3</v>
      </c>
      <c r="K311" s="79">
        <f t="shared" si="102"/>
        <v>0</v>
      </c>
    </row>
    <row r="312" spans="1:11" s="83" customFormat="1" ht="17.25">
      <c r="A312" s="114" t="s">
        <v>213</v>
      </c>
      <c r="B312" s="91" t="s">
        <v>32</v>
      </c>
      <c r="C312" s="81" t="s">
        <v>12</v>
      </c>
      <c r="D312" s="105" t="s">
        <v>36</v>
      </c>
      <c r="E312" s="106" t="s">
        <v>18</v>
      </c>
      <c r="F312" s="160" t="s">
        <v>139</v>
      </c>
      <c r="G312" s="107" t="s">
        <v>140</v>
      </c>
      <c r="H312" s="78"/>
      <c r="I312" s="79">
        <f>SUM(I313)</f>
        <v>80294.600000000006</v>
      </c>
      <c r="J312" s="79">
        <f t="shared" si="102"/>
        <v>67458.3</v>
      </c>
      <c r="K312" s="79">
        <f t="shared" si="102"/>
        <v>0</v>
      </c>
    </row>
    <row r="313" spans="1:11" s="83" customFormat="1" ht="17.25">
      <c r="A313" s="67" t="s">
        <v>214</v>
      </c>
      <c r="B313" s="91" t="s">
        <v>32</v>
      </c>
      <c r="C313" s="81" t="s">
        <v>12</v>
      </c>
      <c r="D313" s="105" t="s">
        <v>36</v>
      </c>
      <c r="E313" s="106" t="s">
        <v>18</v>
      </c>
      <c r="F313" s="160" t="s">
        <v>1</v>
      </c>
      <c r="G313" s="107" t="s">
        <v>140</v>
      </c>
      <c r="H313" s="78"/>
      <c r="I313" s="79">
        <f>SUM(I314:I316)</f>
        <v>80294.600000000006</v>
      </c>
      <c r="J313" s="79">
        <f t="shared" ref="J313:K313" si="103">SUM(J314:J316)</f>
        <v>67458.3</v>
      </c>
      <c r="K313" s="79">
        <f t="shared" si="103"/>
        <v>0</v>
      </c>
    </row>
    <row r="314" spans="1:11" s="61" customFormat="1" ht="31.5">
      <c r="A314" s="58" t="s">
        <v>355</v>
      </c>
      <c r="B314" s="59" t="s">
        <v>32</v>
      </c>
      <c r="C314" s="63" t="s">
        <v>12</v>
      </c>
      <c r="D314" s="63" t="s">
        <v>36</v>
      </c>
      <c r="E314" s="65" t="s">
        <v>18</v>
      </c>
      <c r="F314" s="153" t="s">
        <v>1</v>
      </c>
      <c r="G314" s="64" t="s">
        <v>27</v>
      </c>
      <c r="H314" s="64" t="s">
        <v>58</v>
      </c>
      <c r="I314" s="60">
        <v>31074</v>
      </c>
      <c r="J314" s="60"/>
      <c r="K314" s="60"/>
    </row>
    <row r="315" spans="1:11" s="61" customFormat="1" ht="47.25">
      <c r="A315" s="58" t="s">
        <v>359</v>
      </c>
      <c r="B315" s="59" t="s">
        <v>32</v>
      </c>
      <c r="C315" s="63" t="s">
        <v>12</v>
      </c>
      <c r="D315" s="63" t="s">
        <v>36</v>
      </c>
      <c r="E315" s="65" t="s">
        <v>18</v>
      </c>
      <c r="F315" s="153" t="s">
        <v>1</v>
      </c>
      <c r="G315" s="64" t="s">
        <v>358</v>
      </c>
      <c r="H315" s="64" t="s">
        <v>62</v>
      </c>
      <c r="I315" s="60">
        <v>18040</v>
      </c>
      <c r="J315" s="60"/>
      <c r="K315" s="60"/>
    </row>
    <row r="316" spans="1:11" s="61" customFormat="1" ht="31.5">
      <c r="A316" s="58" t="s">
        <v>266</v>
      </c>
      <c r="B316" s="59" t="s">
        <v>32</v>
      </c>
      <c r="C316" s="63" t="s">
        <v>12</v>
      </c>
      <c r="D316" s="63" t="s">
        <v>36</v>
      </c>
      <c r="E316" s="65" t="s">
        <v>18</v>
      </c>
      <c r="F316" s="153" t="s">
        <v>1</v>
      </c>
      <c r="G316" s="64" t="s">
        <v>27</v>
      </c>
      <c r="H316" s="64" t="s">
        <v>62</v>
      </c>
      <c r="I316" s="60">
        <v>31180.6</v>
      </c>
      <c r="J316" s="60">
        <v>67458.3</v>
      </c>
      <c r="K316" s="60"/>
    </row>
    <row r="317" spans="1:11" s="56" customFormat="1" ht="18.75">
      <c r="A317" s="29" t="s">
        <v>101</v>
      </c>
      <c r="B317" s="170" t="s">
        <v>36</v>
      </c>
      <c r="C317" s="221"/>
      <c r="D317" s="222"/>
      <c r="E317" s="222"/>
      <c r="F317" s="222"/>
      <c r="G317" s="223"/>
      <c r="H317" s="55"/>
      <c r="I317" s="20">
        <f t="shared" ref="I317:K321" si="104">SUM(I318)</f>
        <v>12400</v>
      </c>
      <c r="J317" s="20">
        <f t="shared" si="104"/>
        <v>13000</v>
      </c>
      <c r="K317" s="20">
        <f t="shared" si="104"/>
        <v>13000</v>
      </c>
    </row>
    <row r="318" spans="1:11" s="43" customFormat="1" ht="17.25">
      <c r="A318" s="21" t="s">
        <v>102</v>
      </c>
      <c r="B318" s="34" t="s">
        <v>36</v>
      </c>
      <c r="C318" s="22" t="s">
        <v>1</v>
      </c>
      <c r="D318" s="224"/>
      <c r="E318" s="225"/>
      <c r="F318" s="225"/>
      <c r="G318" s="226"/>
      <c r="H318" s="30"/>
      <c r="I318" s="31">
        <f t="shared" si="104"/>
        <v>12400</v>
      </c>
      <c r="J318" s="31">
        <f t="shared" si="104"/>
        <v>13000</v>
      </c>
      <c r="K318" s="31">
        <f t="shared" si="104"/>
        <v>13000</v>
      </c>
    </row>
    <row r="319" spans="1:11" s="83" customFormat="1" ht="66">
      <c r="A319" s="66" t="s">
        <v>143</v>
      </c>
      <c r="B319" s="91" t="s">
        <v>36</v>
      </c>
      <c r="C319" s="81" t="s">
        <v>1</v>
      </c>
      <c r="D319" s="88" t="s">
        <v>39</v>
      </c>
      <c r="E319" s="89" t="s">
        <v>138</v>
      </c>
      <c r="F319" s="156" t="s">
        <v>139</v>
      </c>
      <c r="G319" s="90" t="s">
        <v>140</v>
      </c>
      <c r="H319" s="78"/>
      <c r="I319" s="79">
        <f t="shared" si="104"/>
        <v>12400</v>
      </c>
      <c r="J319" s="79">
        <f t="shared" si="104"/>
        <v>13000</v>
      </c>
      <c r="K319" s="79">
        <f t="shared" si="104"/>
        <v>13000</v>
      </c>
    </row>
    <row r="320" spans="1:11" s="83" customFormat="1" ht="17.25">
      <c r="A320" s="66" t="s">
        <v>146</v>
      </c>
      <c r="B320" s="91" t="s">
        <v>36</v>
      </c>
      <c r="C320" s="81" t="s">
        <v>1</v>
      </c>
      <c r="D320" s="88" t="s">
        <v>39</v>
      </c>
      <c r="E320" s="89" t="s">
        <v>18</v>
      </c>
      <c r="F320" s="156" t="s">
        <v>139</v>
      </c>
      <c r="G320" s="90" t="s">
        <v>140</v>
      </c>
      <c r="H320" s="78"/>
      <c r="I320" s="79">
        <f t="shared" si="104"/>
        <v>12400</v>
      </c>
      <c r="J320" s="79">
        <f t="shared" si="104"/>
        <v>13000</v>
      </c>
      <c r="K320" s="79">
        <f t="shared" si="104"/>
        <v>13000</v>
      </c>
    </row>
    <row r="321" spans="1:11" s="83" customFormat="1" ht="17.25">
      <c r="A321" s="67" t="s">
        <v>215</v>
      </c>
      <c r="B321" s="91" t="s">
        <v>36</v>
      </c>
      <c r="C321" s="81" t="s">
        <v>1</v>
      </c>
      <c r="D321" s="88" t="s">
        <v>39</v>
      </c>
      <c r="E321" s="89" t="s">
        <v>18</v>
      </c>
      <c r="F321" s="156" t="s">
        <v>12</v>
      </c>
      <c r="G321" s="90" t="s">
        <v>140</v>
      </c>
      <c r="H321" s="78"/>
      <c r="I321" s="79">
        <f>SUM(I322)</f>
        <v>12400</v>
      </c>
      <c r="J321" s="79">
        <f t="shared" si="104"/>
        <v>13000</v>
      </c>
      <c r="K321" s="79">
        <f t="shared" si="104"/>
        <v>13000</v>
      </c>
    </row>
    <row r="322" spans="1:11" s="61" customFormat="1" ht="31.5">
      <c r="A322" s="58" t="s">
        <v>248</v>
      </c>
      <c r="B322" s="59" t="s">
        <v>36</v>
      </c>
      <c r="C322" s="63" t="s">
        <v>1</v>
      </c>
      <c r="D322" s="63" t="s">
        <v>39</v>
      </c>
      <c r="E322" s="65" t="s">
        <v>18</v>
      </c>
      <c r="F322" s="153" t="s">
        <v>12</v>
      </c>
      <c r="G322" s="64" t="s">
        <v>41</v>
      </c>
      <c r="H322" s="64" t="s">
        <v>66</v>
      </c>
      <c r="I322" s="60">
        <v>12400</v>
      </c>
      <c r="J322" s="60">
        <v>13000</v>
      </c>
      <c r="K322" s="60">
        <v>13000</v>
      </c>
    </row>
    <row r="323" spans="1:11" s="56" customFormat="1" ht="18.75">
      <c r="A323" s="29" t="s">
        <v>103</v>
      </c>
      <c r="B323" s="48" t="s">
        <v>38</v>
      </c>
      <c r="C323" s="227"/>
      <c r="D323" s="228"/>
      <c r="E323" s="228"/>
      <c r="F323" s="228"/>
      <c r="G323" s="229"/>
      <c r="H323" s="55"/>
      <c r="I323" s="20">
        <f>SUM(I324+I330+I335)</f>
        <v>122945.7</v>
      </c>
      <c r="J323" s="20">
        <f t="shared" ref="J323:K323" si="105">SUM(J324+J330+J335)</f>
        <v>85109</v>
      </c>
      <c r="K323" s="20">
        <f t="shared" si="105"/>
        <v>89405</v>
      </c>
    </row>
    <row r="324" spans="1:11" s="43" customFormat="1" ht="33.75">
      <c r="A324" s="35" t="s">
        <v>104</v>
      </c>
      <c r="B324" s="41" t="s">
        <v>38</v>
      </c>
      <c r="C324" s="42" t="s">
        <v>1</v>
      </c>
      <c r="D324" s="224"/>
      <c r="E324" s="225"/>
      <c r="F324" s="225"/>
      <c r="G324" s="226"/>
      <c r="H324" s="30"/>
      <c r="I324" s="31">
        <f t="shared" ref="I324:K326" si="106">SUM(I325)</f>
        <v>37280</v>
      </c>
      <c r="J324" s="31">
        <f t="shared" si="106"/>
        <v>35881</v>
      </c>
      <c r="K324" s="31">
        <f t="shared" si="106"/>
        <v>36356</v>
      </c>
    </row>
    <row r="325" spans="1:11" s="83" customFormat="1" ht="66">
      <c r="A325" s="66" t="s">
        <v>143</v>
      </c>
      <c r="B325" s="116" t="s">
        <v>38</v>
      </c>
      <c r="C325" s="117" t="s">
        <v>1</v>
      </c>
      <c r="D325" s="88" t="s">
        <v>39</v>
      </c>
      <c r="E325" s="89" t="s">
        <v>138</v>
      </c>
      <c r="F325" s="156" t="s">
        <v>139</v>
      </c>
      <c r="G325" s="90" t="s">
        <v>140</v>
      </c>
      <c r="H325" s="78"/>
      <c r="I325" s="79">
        <f t="shared" si="106"/>
        <v>37280</v>
      </c>
      <c r="J325" s="79">
        <f t="shared" si="106"/>
        <v>35881</v>
      </c>
      <c r="K325" s="79">
        <f t="shared" si="106"/>
        <v>36356</v>
      </c>
    </row>
    <row r="326" spans="1:11" s="83" customFormat="1" ht="49.5">
      <c r="A326" s="66" t="s">
        <v>216</v>
      </c>
      <c r="B326" s="116" t="s">
        <v>38</v>
      </c>
      <c r="C326" s="117" t="s">
        <v>1</v>
      </c>
      <c r="D326" s="88" t="s">
        <v>39</v>
      </c>
      <c r="E326" s="89" t="s">
        <v>29</v>
      </c>
      <c r="F326" s="156" t="s">
        <v>139</v>
      </c>
      <c r="G326" s="90" t="s">
        <v>140</v>
      </c>
      <c r="H326" s="78"/>
      <c r="I326" s="79">
        <f>SUM(I327)</f>
        <v>37280</v>
      </c>
      <c r="J326" s="79">
        <f t="shared" si="106"/>
        <v>35881</v>
      </c>
      <c r="K326" s="79">
        <f t="shared" si="106"/>
        <v>36356</v>
      </c>
    </row>
    <row r="327" spans="1:11" s="83" customFormat="1" ht="34.5">
      <c r="A327" s="67" t="s">
        <v>217</v>
      </c>
      <c r="B327" s="116" t="s">
        <v>38</v>
      </c>
      <c r="C327" s="117" t="s">
        <v>1</v>
      </c>
      <c r="D327" s="88" t="s">
        <v>39</v>
      </c>
      <c r="E327" s="89" t="s">
        <v>29</v>
      </c>
      <c r="F327" s="156" t="s">
        <v>5</v>
      </c>
      <c r="G327" s="90" t="s">
        <v>140</v>
      </c>
      <c r="H327" s="78"/>
      <c r="I327" s="79">
        <f>SUM(I328:I329)</f>
        <v>37280</v>
      </c>
      <c r="J327" s="79">
        <f t="shared" ref="J327:K327" si="107">SUM(J328:J329)</f>
        <v>35881</v>
      </c>
      <c r="K327" s="79">
        <f t="shared" si="107"/>
        <v>36356</v>
      </c>
    </row>
    <row r="328" spans="1:11" s="61" customFormat="1" ht="31.5">
      <c r="A328" s="58" t="s">
        <v>249</v>
      </c>
      <c r="B328" s="59" t="s">
        <v>38</v>
      </c>
      <c r="C328" s="63" t="s">
        <v>1</v>
      </c>
      <c r="D328" s="63" t="s">
        <v>39</v>
      </c>
      <c r="E328" s="65" t="s">
        <v>29</v>
      </c>
      <c r="F328" s="153" t="s">
        <v>5</v>
      </c>
      <c r="G328" s="115" t="s">
        <v>134</v>
      </c>
      <c r="H328" s="64" t="s">
        <v>65</v>
      </c>
      <c r="I328" s="60">
        <v>14280</v>
      </c>
      <c r="J328" s="60">
        <v>11881</v>
      </c>
      <c r="K328" s="60">
        <v>12356</v>
      </c>
    </row>
    <row r="329" spans="1:11" s="61" customFormat="1" ht="15.75">
      <c r="A329" s="58" t="s">
        <v>132</v>
      </c>
      <c r="B329" s="59" t="s">
        <v>38</v>
      </c>
      <c r="C329" s="63" t="s">
        <v>1</v>
      </c>
      <c r="D329" s="63" t="s">
        <v>39</v>
      </c>
      <c r="E329" s="65" t="s">
        <v>29</v>
      </c>
      <c r="F329" s="153" t="s">
        <v>5</v>
      </c>
      <c r="G329" s="64" t="s">
        <v>42</v>
      </c>
      <c r="H329" s="64" t="s">
        <v>65</v>
      </c>
      <c r="I329" s="60">
        <v>23000</v>
      </c>
      <c r="J329" s="60">
        <v>24000</v>
      </c>
      <c r="K329" s="60">
        <v>24000</v>
      </c>
    </row>
    <row r="330" spans="1:11" s="43" customFormat="1" ht="17.25">
      <c r="A330" s="35" t="s">
        <v>105</v>
      </c>
      <c r="B330" s="41" t="s">
        <v>38</v>
      </c>
      <c r="C330" s="42" t="s">
        <v>5</v>
      </c>
      <c r="D330" s="218"/>
      <c r="E330" s="219"/>
      <c r="F330" s="219"/>
      <c r="G330" s="220"/>
      <c r="H330" s="30"/>
      <c r="I330" s="31">
        <f t="shared" ref="I330:K333" si="108">SUM(I331)</f>
        <v>84821.8</v>
      </c>
      <c r="J330" s="31">
        <f t="shared" si="108"/>
        <v>48958</v>
      </c>
      <c r="K330" s="31">
        <f t="shared" si="108"/>
        <v>52779</v>
      </c>
    </row>
    <row r="331" spans="1:11" s="83" customFormat="1" ht="66">
      <c r="A331" s="66" t="s">
        <v>143</v>
      </c>
      <c r="B331" s="116" t="s">
        <v>38</v>
      </c>
      <c r="C331" s="117" t="s">
        <v>5</v>
      </c>
      <c r="D331" s="76" t="s">
        <v>39</v>
      </c>
      <c r="E331" s="77" t="s">
        <v>138</v>
      </c>
      <c r="F331" s="154" t="s">
        <v>139</v>
      </c>
      <c r="G331" s="78" t="s">
        <v>140</v>
      </c>
      <c r="H331" s="78"/>
      <c r="I331" s="79">
        <f t="shared" si="108"/>
        <v>84821.8</v>
      </c>
      <c r="J331" s="79">
        <f t="shared" si="108"/>
        <v>48958</v>
      </c>
      <c r="K331" s="79">
        <f t="shared" si="108"/>
        <v>52779</v>
      </c>
    </row>
    <row r="332" spans="1:11" s="83" customFormat="1" ht="49.5">
      <c r="A332" s="66" t="s">
        <v>216</v>
      </c>
      <c r="B332" s="116" t="s">
        <v>38</v>
      </c>
      <c r="C332" s="117" t="s">
        <v>5</v>
      </c>
      <c r="D332" s="76" t="s">
        <v>39</v>
      </c>
      <c r="E332" s="77" t="s">
        <v>29</v>
      </c>
      <c r="F332" s="154" t="s">
        <v>139</v>
      </c>
      <c r="G332" s="78" t="s">
        <v>140</v>
      </c>
      <c r="H332" s="78"/>
      <c r="I332" s="79">
        <f t="shared" si="108"/>
        <v>84821.8</v>
      </c>
      <c r="J332" s="79">
        <f t="shared" si="108"/>
        <v>48958</v>
      </c>
      <c r="K332" s="79">
        <f t="shared" si="108"/>
        <v>52779</v>
      </c>
    </row>
    <row r="333" spans="1:11" s="83" customFormat="1" ht="51.75">
      <c r="A333" s="67" t="s">
        <v>218</v>
      </c>
      <c r="B333" s="116" t="s">
        <v>38</v>
      </c>
      <c r="C333" s="117" t="s">
        <v>5</v>
      </c>
      <c r="D333" s="76" t="s">
        <v>39</v>
      </c>
      <c r="E333" s="77" t="s">
        <v>29</v>
      </c>
      <c r="F333" s="154" t="s">
        <v>2</v>
      </c>
      <c r="G333" s="78" t="s">
        <v>140</v>
      </c>
      <c r="H333" s="78"/>
      <c r="I333" s="79">
        <f>SUM(I334)</f>
        <v>84821.8</v>
      </c>
      <c r="J333" s="79">
        <f t="shared" si="108"/>
        <v>48958</v>
      </c>
      <c r="K333" s="79">
        <f t="shared" si="108"/>
        <v>52779</v>
      </c>
    </row>
    <row r="334" spans="1:11" s="61" customFormat="1" ht="31.5">
      <c r="A334" s="58" t="s">
        <v>133</v>
      </c>
      <c r="B334" s="59" t="s">
        <v>38</v>
      </c>
      <c r="C334" s="63" t="s">
        <v>5</v>
      </c>
      <c r="D334" s="63" t="s">
        <v>39</v>
      </c>
      <c r="E334" s="65" t="s">
        <v>29</v>
      </c>
      <c r="F334" s="153" t="s">
        <v>2</v>
      </c>
      <c r="G334" s="64" t="s">
        <v>43</v>
      </c>
      <c r="H334" s="64" t="s">
        <v>65</v>
      </c>
      <c r="I334" s="60">
        <v>84821.8</v>
      </c>
      <c r="J334" s="60">
        <v>48958</v>
      </c>
      <c r="K334" s="60">
        <v>52779</v>
      </c>
    </row>
    <row r="335" spans="1:11" s="43" customFormat="1" ht="17.25">
      <c r="A335" s="35" t="s">
        <v>219</v>
      </c>
      <c r="B335" s="41" t="s">
        <v>38</v>
      </c>
      <c r="C335" s="42" t="s">
        <v>2</v>
      </c>
      <c r="D335" s="218"/>
      <c r="E335" s="219"/>
      <c r="F335" s="219"/>
      <c r="G335" s="220"/>
      <c r="H335" s="30"/>
      <c r="I335" s="31">
        <f>SUM(I336+I340)</f>
        <v>843.9</v>
      </c>
      <c r="J335" s="31">
        <f t="shared" ref="J335:K335" si="109">SUM(J336+J340)</f>
        <v>270</v>
      </c>
      <c r="K335" s="31">
        <f t="shared" si="109"/>
        <v>270</v>
      </c>
    </row>
    <row r="336" spans="1:11" s="83" customFormat="1" ht="66">
      <c r="A336" s="66" t="s">
        <v>143</v>
      </c>
      <c r="B336" s="116" t="s">
        <v>38</v>
      </c>
      <c r="C336" s="117" t="s">
        <v>2</v>
      </c>
      <c r="D336" s="76" t="s">
        <v>39</v>
      </c>
      <c r="E336" s="77" t="s">
        <v>138</v>
      </c>
      <c r="F336" s="154" t="s">
        <v>139</v>
      </c>
      <c r="G336" s="78" t="s">
        <v>140</v>
      </c>
      <c r="H336" s="78"/>
      <c r="I336" s="79">
        <f t="shared" ref="I336:K342" si="110">SUM(I337)</f>
        <v>270</v>
      </c>
      <c r="J336" s="79">
        <f t="shared" si="110"/>
        <v>270</v>
      </c>
      <c r="K336" s="79">
        <f t="shared" si="110"/>
        <v>270</v>
      </c>
    </row>
    <row r="337" spans="1:11" s="83" customFormat="1" ht="49.5">
      <c r="A337" s="66" t="s">
        <v>216</v>
      </c>
      <c r="B337" s="116" t="s">
        <v>38</v>
      </c>
      <c r="C337" s="117" t="s">
        <v>2</v>
      </c>
      <c r="D337" s="76" t="s">
        <v>39</v>
      </c>
      <c r="E337" s="77" t="s">
        <v>29</v>
      </c>
      <c r="F337" s="154" t="s">
        <v>139</v>
      </c>
      <c r="G337" s="78" t="s">
        <v>140</v>
      </c>
      <c r="H337" s="78"/>
      <c r="I337" s="79">
        <f t="shared" si="110"/>
        <v>270</v>
      </c>
      <c r="J337" s="79">
        <f t="shared" si="110"/>
        <v>270</v>
      </c>
      <c r="K337" s="79">
        <f t="shared" si="110"/>
        <v>270</v>
      </c>
    </row>
    <row r="338" spans="1:11" s="83" customFormat="1" ht="34.5">
      <c r="A338" s="67" t="s">
        <v>221</v>
      </c>
      <c r="B338" s="116" t="s">
        <v>38</v>
      </c>
      <c r="C338" s="117" t="s">
        <v>2</v>
      </c>
      <c r="D338" s="76" t="s">
        <v>39</v>
      </c>
      <c r="E338" s="77" t="s">
        <v>29</v>
      </c>
      <c r="F338" s="154" t="s">
        <v>7</v>
      </c>
      <c r="G338" s="78" t="s">
        <v>140</v>
      </c>
      <c r="H338" s="78"/>
      <c r="I338" s="79">
        <f>SUM(I339)</f>
        <v>270</v>
      </c>
      <c r="J338" s="79">
        <f t="shared" si="110"/>
        <v>270</v>
      </c>
      <c r="K338" s="79">
        <f t="shared" si="110"/>
        <v>270</v>
      </c>
    </row>
    <row r="339" spans="1:11" s="61" customFormat="1" ht="78.75">
      <c r="A339" s="62" t="s">
        <v>222</v>
      </c>
      <c r="B339" s="59" t="s">
        <v>38</v>
      </c>
      <c r="C339" s="63" t="s">
        <v>2</v>
      </c>
      <c r="D339" s="63" t="s">
        <v>39</v>
      </c>
      <c r="E339" s="65" t="s">
        <v>29</v>
      </c>
      <c r="F339" s="153" t="s">
        <v>7</v>
      </c>
      <c r="G339" s="64" t="s">
        <v>220</v>
      </c>
      <c r="H339" s="64" t="s">
        <v>65</v>
      </c>
      <c r="I339" s="60">
        <v>270</v>
      </c>
      <c r="J339" s="60">
        <v>270</v>
      </c>
      <c r="K339" s="60">
        <v>270</v>
      </c>
    </row>
    <row r="340" spans="1:11" s="83" customFormat="1" ht="33">
      <c r="A340" s="66" t="s">
        <v>335</v>
      </c>
      <c r="B340" s="116" t="s">
        <v>38</v>
      </c>
      <c r="C340" s="117" t="s">
        <v>2</v>
      </c>
      <c r="D340" s="76" t="s">
        <v>339</v>
      </c>
      <c r="E340" s="77" t="s">
        <v>138</v>
      </c>
      <c r="F340" s="154" t="s">
        <v>139</v>
      </c>
      <c r="G340" s="78" t="s">
        <v>140</v>
      </c>
      <c r="H340" s="78"/>
      <c r="I340" s="79">
        <f t="shared" si="110"/>
        <v>573.9</v>
      </c>
      <c r="J340" s="79">
        <f t="shared" si="110"/>
        <v>0</v>
      </c>
      <c r="K340" s="79">
        <f t="shared" si="110"/>
        <v>0</v>
      </c>
    </row>
    <row r="341" spans="1:11" s="83" customFormat="1" ht="33">
      <c r="A341" s="66" t="s">
        <v>336</v>
      </c>
      <c r="B341" s="116" t="s">
        <v>38</v>
      </c>
      <c r="C341" s="117" t="s">
        <v>2</v>
      </c>
      <c r="D341" s="76" t="s">
        <v>339</v>
      </c>
      <c r="E341" s="77" t="s">
        <v>18</v>
      </c>
      <c r="F341" s="154" t="s">
        <v>139</v>
      </c>
      <c r="G341" s="78" t="s">
        <v>140</v>
      </c>
      <c r="H341" s="78"/>
      <c r="I341" s="79">
        <f t="shared" si="110"/>
        <v>573.9</v>
      </c>
      <c r="J341" s="79">
        <f t="shared" si="110"/>
        <v>0</v>
      </c>
      <c r="K341" s="79">
        <f t="shared" si="110"/>
        <v>0</v>
      </c>
    </row>
    <row r="342" spans="1:11" s="83" customFormat="1" ht="34.5">
      <c r="A342" s="67" t="s">
        <v>337</v>
      </c>
      <c r="B342" s="116" t="s">
        <v>38</v>
      </c>
      <c r="C342" s="117" t="s">
        <v>2</v>
      </c>
      <c r="D342" s="76" t="s">
        <v>339</v>
      </c>
      <c r="E342" s="77" t="s">
        <v>18</v>
      </c>
      <c r="F342" s="154" t="s">
        <v>1</v>
      </c>
      <c r="G342" s="78" t="s">
        <v>140</v>
      </c>
      <c r="H342" s="78"/>
      <c r="I342" s="79">
        <f>SUM(I343)</f>
        <v>573.9</v>
      </c>
      <c r="J342" s="79">
        <f t="shared" si="110"/>
        <v>0</v>
      </c>
      <c r="K342" s="79">
        <f t="shared" si="110"/>
        <v>0</v>
      </c>
    </row>
    <row r="343" spans="1:11" s="61" customFormat="1" ht="31.5">
      <c r="A343" s="130" t="s">
        <v>338</v>
      </c>
      <c r="B343" s="206" t="s">
        <v>38</v>
      </c>
      <c r="C343" s="137" t="s">
        <v>2</v>
      </c>
      <c r="D343" s="137" t="s">
        <v>339</v>
      </c>
      <c r="E343" s="138" t="s">
        <v>18</v>
      </c>
      <c r="F343" s="165" t="s">
        <v>1</v>
      </c>
      <c r="G343" s="139" t="s">
        <v>340</v>
      </c>
      <c r="H343" s="64" t="s">
        <v>65</v>
      </c>
      <c r="I343" s="60">
        <v>573.9</v>
      </c>
      <c r="J343" s="60"/>
      <c r="K343" s="60"/>
    </row>
  </sheetData>
  <mergeCells count="44">
    <mergeCell ref="C246:G246"/>
    <mergeCell ref="D247:G247"/>
    <mergeCell ref="D252:G252"/>
    <mergeCell ref="D277:G277"/>
    <mergeCell ref="D134:G134"/>
    <mergeCell ref="D150:G150"/>
    <mergeCell ref="D241:G241"/>
    <mergeCell ref="D185:G185"/>
    <mergeCell ref="D196:G196"/>
    <mergeCell ref="C212:G212"/>
    <mergeCell ref="D213:G213"/>
    <mergeCell ref="C240:G240"/>
    <mergeCell ref="D235:G235"/>
    <mergeCell ref="D92:G92"/>
    <mergeCell ref="D81:G81"/>
    <mergeCell ref="C91:G91"/>
    <mergeCell ref="C133:G133"/>
    <mergeCell ref="C126:G126"/>
    <mergeCell ref="D127:G127"/>
    <mergeCell ref="D107:G107"/>
    <mergeCell ref="D113:G113"/>
    <mergeCell ref="D20:G20"/>
    <mergeCell ref="D38:G38"/>
    <mergeCell ref="D45:G45"/>
    <mergeCell ref="D50:G50"/>
    <mergeCell ref="D76:G76"/>
    <mergeCell ref="C75:G75"/>
    <mergeCell ref="D34:G34"/>
    <mergeCell ref="D5:G5"/>
    <mergeCell ref="D4:G4"/>
    <mergeCell ref="D13:G13"/>
    <mergeCell ref="A1:K1"/>
    <mergeCell ref="A2:K2"/>
    <mergeCell ref="D294:G294"/>
    <mergeCell ref="C299:G299"/>
    <mergeCell ref="D300:G300"/>
    <mergeCell ref="D305:G305"/>
    <mergeCell ref="D310:G310"/>
    <mergeCell ref="D335:G335"/>
    <mergeCell ref="C317:G317"/>
    <mergeCell ref="D318:G318"/>
    <mergeCell ref="C323:G323"/>
    <mergeCell ref="D324:G324"/>
    <mergeCell ref="D330:G330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2017-11-08T10:59:11Z</cp:lastPrinted>
  <dcterms:created xsi:type="dcterms:W3CDTF">2015-10-05T11:25:45Z</dcterms:created>
  <dcterms:modified xsi:type="dcterms:W3CDTF">2018-02-26T06:38:14Z</dcterms:modified>
</cp:coreProperties>
</file>