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72" windowWidth="9372" windowHeight="700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программы!$A$1:$K$481</definedName>
  </definedNames>
  <calcPr calcId="145621"/>
</workbook>
</file>

<file path=xl/calcChain.xml><?xml version="1.0" encoding="utf-8"?>
<calcChain xmlns="http://schemas.openxmlformats.org/spreadsheetml/2006/main">
  <c r="L437" i="1" l="1"/>
  <c r="I364" i="1" l="1"/>
  <c r="I407" i="1" l="1"/>
  <c r="I197" i="1"/>
  <c r="I184" i="1" l="1"/>
  <c r="K141" i="1" l="1"/>
  <c r="J141" i="1"/>
  <c r="I141" i="1"/>
  <c r="K139" i="1"/>
  <c r="J139" i="1"/>
  <c r="I139" i="1"/>
  <c r="K336" i="1" l="1"/>
  <c r="J336" i="1"/>
  <c r="I336" i="1"/>
  <c r="K269" i="1"/>
  <c r="J269" i="1"/>
  <c r="I190" i="1"/>
  <c r="K184" i="1"/>
  <c r="K183" i="1" s="1"/>
  <c r="K182" i="1" s="1"/>
  <c r="J184" i="1"/>
  <c r="J183" i="1" s="1"/>
  <c r="J182" i="1" s="1"/>
  <c r="I183" i="1"/>
  <c r="I182" i="1" s="1"/>
  <c r="I168" i="1"/>
  <c r="I167" i="1" s="1"/>
  <c r="I166" i="1" s="1"/>
  <c r="I165" i="1" s="1"/>
  <c r="K145" i="1"/>
  <c r="K144" i="1" s="1"/>
  <c r="K143" i="1" s="1"/>
  <c r="J145" i="1"/>
  <c r="J144" i="1" s="1"/>
  <c r="J143" i="1" s="1"/>
  <c r="I145" i="1"/>
  <c r="I144" i="1" s="1"/>
  <c r="I143" i="1" s="1"/>
  <c r="K157" i="1"/>
  <c r="K156" i="1" s="1"/>
  <c r="K155" i="1" s="1"/>
  <c r="J157" i="1"/>
  <c r="J156" i="1" s="1"/>
  <c r="J155" i="1" s="1"/>
  <c r="I157" i="1"/>
  <c r="I156" i="1" s="1"/>
  <c r="I155" i="1" s="1"/>
  <c r="K328" i="1" l="1"/>
  <c r="J328" i="1"/>
  <c r="I328" i="1"/>
  <c r="J291" i="1"/>
  <c r="I291" i="1"/>
  <c r="I269" i="1"/>
  <c r="I130" i="1"/>
  <c r="I250" i="1"/>
  <c r="I218" i="1"/>
  <c r="I474" i="1"/>
  <c r="I163" i="1"/>
  <c r="I162" i="1" s="1"/>
  <c r="I161" i="1" s="1"/>
  <c r="I160" i="1" s="1"/>
  <c r="I125" i="1"/>
  <c r="I433" i="1"/>
  <c r="K427" i="1" l="1"/>
  <c r="J427" i="1"/>
  <c r="I427" i="1"/>
  <c r="K239" i="1"/>
  <c r="K238" i="1" s="1"/>
  <c r="J239" i="1"/>
  <c r="J238" i="1" s="1"/>
  <c r="I239" i="1"/>
  <c r="I238" i="1" s="1"/>
  <c r="K413" i="1"/>
  <c r="K412" i="1" s="1"/>
  <c r="K411" i="1" s="1"/>
  <c r="J413" i="1"/>
  <c r="J412" i="1" s="1"/>
  <c r="J411" i="1" s="1"/>
  <c r="I413" i="1"/>
  <c r="I412" i="1" s="1"/>
  <c r="I411" i="1" s="1"/>
  <c r="K327" i="1"/>
  <c r="J327" i="1"/>
  <c r="I327" i="1"/>
  <c r="K299" i="1"/>
  <c r="J299" i="1"/>
  <c r="I299" i="1"/>
  <c r="K60" i="1"/>
  <c r="J60" i="1"/>
  <c r="I60" i="1"/>
  <c r="K48" i="1"/>
  <c r="J48" i="1"/>
  <c r="I48" i="1"/>
  <c r="K46" i="1"/>
  <c r="J46" i="1"/>
  <c r="I46" i="1"/>
  <c r="K474" i="1"/>
  <c r="K473" i="1" s="1"/>
  <c r="K472" i="1" s="1"/>
  <c r="J474" i="1"/>
  <c r="J473" i="1" s="1"/>
  <c r="J472" i="1" s="1"/>
  <c r="I473" i="1"/>
  <c r="I472" i="1" s="1"/>
  <c r="K470" i="1"/>
  <c r="J470" i="1"/>
  <c r="I470" i="1"/>
  <c r="K309" i="1"/>
  <c r="J309" i="1"/>
  <c r="I309" i="1"/>
  <c r="K261" i="1"/>
  <c r="J261" i="1"/>
  <c r="I261" i="1"/>
  <c r="K254" i="1"/>
  <c r="J254" i="1"/>
  <c r="I254" i="1"/>
  <c r="K218" i="1"/>
  <c r="J218" i="1"/>
  <c r="K190" i="1"/>
  <c r="K189" i="1" s="1"/>
  <c r="K188" i="1" s="1"/>
  <c r="J190" i="1"/>
  <c r="J189" i="1" s="1"/>
  <c r="J188" i="1" s="1"/>
  <c r="I189" i="1"/>
  <c r="I188" i="1" s="1"/>
  <c r="K180" i="1"/>
  <c r="K179" i="1" s="1"/>
  <c r="K178" i="1" s="1"/>
  <c r="J180" i="1"/>
  <c r="J179" i="1" s="1"/>
  <c r="J178" i="1" s="1"/>
  <c r="I180" i="1"/>
  <c r="I179" i="1" s="1"/>
  <c r="I178" i="1" s="1"/>
  <c r="K130" i="1"/>
  <c r="K129" i="1" s="1"/>
  <c r="K128" i="1" s="1"/>
  <c r="J130" i="1"/>
  <c r="J129" i="1" s="1"/>
  <c r="J128" i="1" s="1"/>
  <c r="I129" i="1"/>
  <c r="I128" i="1" s="1"/>
  <c r="K125" i="1"/>
  <c r="K124" i="1" s="1"/>
  <c r="K123" i="1" s="1"/>
  <c r="J125" i="1"/>
  <c r="J124" i="1" s="1"/>
  <c r="J123" i="1" s="1"/>
  <c r="I124" i="1"/>
  <c r="I123" i="1" s="1"/>
  <c r="K106" i="1"/>
  <c r="K105" i="1" s="1"/>
  <c r="J106" i="1"/>
  <c r="J105" i="1" s="1"/>
  <c r="I106" i="1"/>
  <c r="I105" i="1" s="1"/>
  <c r="K303" i="1"/>
  <c r="J303" i="1"/>
  <c r="I303" i="1"/>
  <c r="K433" i="1"/>
  <c r="J433" i="1"/>
  <c r="J290" i="1" l="1"/>
  <c r="I290" i="1"/>
  <c r="K45" i="1"/>
  <c r="I45" i="1"/>
  <c r="J45" i="1"/>
  <c r="K149" i="1"/>
  <c r="K148" i="1" s="1"/>
  <c r="K147" i="1" s="1"/>
  <c r="J149" i="1"/>
  <c r="J148" i="1" s="1"/>
  <c r="J147" i="1" s="1"/>
  <c r="I149" i="1"/>
  <c r="I148" i="1" s="1"/>
  <c r="I147" i="1" s="1"/>
  <c r="K173" i="1" l="1"/>
  <c r="J173" i="1"/>
  <c r="I173" i="1"/>
  <c r="K480" i="1" l="1"/>
  <c r="K479" i="1" s="1"/>
  <c r="K478" i="1" s="1"/>
  <c r="J480" i="1"/>
  <c r="J479" i="1" s="1"/>
  <c r="J478" i="1" s="1"/>
  <c r="I480" i="1"/>
  <c r="I479" i="1" s="1"/>
  <c r="I478" i="1" s="1"/>
  <c r="K36" i="1"/>
  <c r="K35" i="1" s="1"/>
  <c r="K34" i="1" s="1"/>
  <c r="J36" i="1"/>
  <c r="J35" i="1" s="1"/>
  <c r="J34" i="1" s="1"/>
  <c r="I36" i="1"/>
  <c r="I35" i="1" s="1"/>
  <c r="I34" i="1" s="1"/>
  <c r="K290" i="1" l="1"/>
  <c r="K120" i="1" l="1"/>
  <c r="K119" i="1" s="1"/>
  <c r="K118" i="1" s="1"/>
  <c r="K117" i="1" s="1"/>
  <c r="J120" i="1"/>
  <c r="J119" i="1" s="1"/>
  <c r="I120" i="1"/>
  <c r="I119" i="1" s="1"/>
  <c r="K90" i="1"/>
  <c r="J90" i="1"/>
  <c r="I90" i="1"/>
  <c r="K347" i="1"/>
  <c r="K346" i="1" s="1"/>
  <c r="K345" i="1" s="1"/>
  <c r="K344" i="1" s="1"/>
  <c r="J347" i="1"/>
  <c r="J346" i="1" s="1"/>
  <c r="J345" i="1" s="1"/>
  <c r="J344" i="1" s="1"/>
  <c r="I347" i="1"/>
  <c r="I346" i="1" s="1"/>
  <c r="I345" i="1" s="1"/>
  <c r="I344" i="1" s="1"/>
  <c r="K115" i="1"/>
  <c r="K114" i="1" s="1"/>
  <c r="K113" i="1" s="1"/>
  <c r="K112" i="1" s="1"/>
  <c r="J115" i="1"/>
  <c r="J114" i="1" s="1"/>
  <c r="J113" i="1" s="1"/>
  <c r="J112" i="1" s="1"/>
  <c r="I115" i="1"/>
  <c r="I114" i="1" s="1"/>
  <c r="I113" i="1" s="1"/>
  <c r="I112" i="1" s="1"/>
  <c r="K468" i="1"/>
  <c r="K467" i="1" s="1"/>
  <c r="K466" i="1" s="1"/>
  <c r="K465" i="1" s="1"/>
  <c r="J468" i="1"/>
  <c r="J467" i="1" s="1"/>
  <c r="J466" i="1" s="1"/>
  <c r="J465" i="1" s="1"/>
  <c r="K463" i="1"/>
  <c r="K462" i="1" s="1"/>
  <c r="K461" i="1" s="1"/>
  <c r="K460" i="1" s="1"/>
  <c r="J463" i="1"/>
  <c r="J462" i="1" s="1"/>
  <c r="J461" i="1" s="1"/>
  <c r="J460" i="1" s="1"/>
  <c r="K457" i="1"/>
  <c r="K456" i="1" s="1"/>
  <c r="K455" i="1" s="1"/>
  <c r="K454" i="1" s="1"/>
  <c r="J457" i="1"/>
  <c r="J456" i="1" s="1"/>
  <c r="J455" i="1" s="1"/>
  <c r="J454" i="1" s="1"/>
  <c r="K451" i="1"/>
  <c r="K450" i="1" s="1"/>
  <c r="K449" i="1" s="1"/>
  <c r="K448" i="1" s="1"/>
  <c r="K447" i="1" s="1"/>
  <c r="J451" i="1"/>
  <c r="J450" i="1" s="1"/>
  <c r="J449" i="1" s="1"/>
  <c r="J448" i="1" s="1"/>
  <c r="J447" i="1" s="1"/>
  <c r="K432" i="1"/>
  <c r="K431" i="1" s="1"/>
  <c r="K430" i="1" s="1"/>
  <c r="J432" i="1"/>
  <c r="J431" i="1" s="1"/>
  <c r="J430" i="1" s="1"/>
  <c r="K426" i="1"/>
  <c r="K425" i="1" s="1"/>
  <c r="K424" i="1" s="1"/>
  <c r="J426" i="1"/>
  <c r="J425" i="1" s="1"/>
  <c r="J424" i="1" s="1"/>
  <c r="K422" i="1"/>
  <c r="K421" i="1" s="1"/>
  <c r="K420" i="1" s="1"/>
  <c r="K419" i="1" s="1"/>
  <c r="J422" i="1"/>
  <c r="J421" i="1" s="1"/>
  <c r="J420" i="1" s="1"/>
  <c r="J419" i="1" s="1"/>
  <c r="K407" i="1"/>
  <c r="K406" i="1" s="1"/>
  <c r="K405" i="1" s="1"/>
  <c r="K404" i="1" s="1"/>
  <c r="J407" i="1"/>
  <c r="J406" i="1" s="1"/>
  <c r="J405" i="1" s="1"/>
  <c r="J404" i="1" s="1"/>
  <c r="K402" i="1"/>
  <c r="J402" i="1"/>
  <c r="K400" i="1"/>
  <c r="J400" i="1"/>
  <c r="K398" i="1"/>
  <c r="J398" i="1"/>
  <c r="K392" i="1"/>
  <c r="J392" i="1"/>
  <c r="K390" i="1"/>
  <c r="J390" i="1"/>
  <c r="K383" i="1"/>
  <c r="K382" i="1" s="1"/>
  <c r="K381" i="1" s="1"/>
  <c r="J383" i="1"/>
  <c r="J382" i="1" s="1"/>
  <c r="J381" i="1" s="1"/>
  <c r="K379" i="1"/>
  <c r="K378" i="1" s="1"/>
  <c r="K377" i="1" s="1"/>
  <c r="J379" i="1"/>
  <c r="J378" i="1" s="1"/>
  <c r="J377" i="1" s="1"/>
  <c r="K373" i="1"/>
  <c r="K372" i="1" s="1"/>
  <c r="K371" i="1" s="1"/>
  <c r="J373" i="1"/>
  <c r="J372" i="1" s="1"/>
  <c r="J371" i="1" s="1"/>
  <c r="K369" i="1"/>
  <c r="J369" i="1"/>
  <c r="K367" i="1"/>
  <c r="J367" i="1"/>
  <c r="K364" i="1"/>
  <c r="J364" i="1"/>
  <c r="K359" i="1"/>
  <c r="K358" i="1" s="1"/>
  <c r="K357" i="1" s="1"/>
  <c r="K356" i="1" s="1"/>
  <c r="J359" i="1"/>
  <c r="J358" i="1" s="1"/>
  <c r="J357" i="1" s="1"/>
  <c r="J356" i="1" s="1"/>
  <c r="K353" i="1"/>
  <c r="K352" i="1" s="1"/>
  <c r="K351" i="1" s="1"/>
  <c r="K350" i="1" s="1"/>
  <c r="K349" i="1" s="1"/>
  <c r="J353" i="1"/>
  <c r="J352" i="1" s="1"/>
  <c r="J351" i="1" s="1"/>
  <c r="J350" i="1" s="1"/>
  <c r="J349" i="1" s="1"/>
  <c r="K308" i="1"/>
  <c r="J308" i="1"/>
  <c r="K286" i="1"/>
  <c r="J286" i="1"/>
  <c r="K282" i="1"/>
  <c r="J282" i="1"/>
  <c r="K277" i="1"/>
  <c r="K276" i="1" s="1"/>
  <c r="J277" i="1"/>
  <c r="J276" i="1" s="1"/>
  <c r="K268" i="1"/>
  <c r="J268" i="1"/>
  <c r="J260" i="1"/>
  <c r="J259" i="1" s="1"/>
  <c r="K260" i="1"/>
  <c r="K259" i="1" s="1"/>
  <c r="K257" i="1"/>
  <c r="J257" i="1"/>
  <c r="K250" i="1"/>
  <c r="J250" i="1"/>
  <c r="K245" i="1"/>
  <c r="K244" i="1" s="1"/>
  <c r="K243" i="1" s="1"/>
  <c r="J245" i="1"/>
  <c r="J244" i="1" s="1"/>
  <c r="J243" i="1" s="1"/>
  <c r="K217" i="1"/>
  <c r="K216" i="1" s="1"/>
  <c r="J217" i="1"/>
  <c r="J216" i="1" s="1"/>
  <c r="K209" i="1"/>
  <c r="K208" i="1" s="1"/>
  <c r="K207" i="1" s="1"/>
  <c r="K197" i="1" s="1"/>
  <c r="K196" i="1" s="1"/>
  <c r="J209" i="1"/>
  <c r="J208" i="1" s="1"/>
  <c r="J207" i="1" s="1"/>
  <c r="J197" i="1" s="1"/>
  <c r="J196" i="1" s="1"/>
  <c r="K172" i="1"/>
  <c r="K171" i="1" s="1"/>
  <c r="J172" i="1"/>
  <c r="J171" i="1" s="1"/>
  <c r="K153" i="1"/>
  <c r="K152" i="1" s="1"/>
  <c r="K151" i="1" s="1"/>
  <c r="J153" i="1"/>
  <c r="J152" i="1" s="1"/>
  <c r="J151" i="1" s="1"/>
  <c r="K137" i="1"/>
  <c r="J137" i="1"/>
  <c r="K111" i="1"/>
  <c r="J111" i="1"/>
  <c r="K109" i="1"/>
  <c r="K108" i="1" s="1"/>
  <c r="K104" i="1" s="1"/>
  <c r="J109" i="1"/>
  <c r="J108" i="1" s="1"/>
  <c r="J104" i="1" s="1"/>
  <c r="K102" i="1"/>
  <c r="K101" i="1" s="1"/>
  <c r="K100" i="1" s="1"/>
  <c r="J102" i="1"/>
  <c r="J101" i="1" s="1"/>
  <c r="J100" i="1" s="1"/>
  <c r="K96" i="1"/>
  <c r="J96" i="1"/>
  <c r="K94" i="1"/>
  <c r="J94" i="1"/>
  <c r="K93" i="1"/>
  <c r="J93" i="1"/>
  <c r="K91" i="1"/>
  <c r="J91" i="1"/>
  <c r="K86" i="1"/>
  <c r="K85" i="1" s="1"/>
  <c r="K84" i="1" s="1"/>
  <c r="K83" i="1" s="1"/>
  <c r="J86" i="1"/>
  <c r="J85" i="1" s="1"/>
  <c r="J84" i="1" s="1"/>
  <c r="J83" i="1" s="1"/>
  <c r="K80" i="1"/>
  <c r="K79" i="1" s="1"/>
  <c r="K78" i="1" s="1"/>
  <c r="J80" i="1"/>
  <c r="J79" i="1" s="1"/>
  <c r="J78" i="1" s="1"/>
  <c r="K74" i="1"/>
  <c r="K73" i="1" s="1"/>
  <c r="J74" i="1"/>
  <c r="J73" i="1" s="1"/>
  <c r="K64" i="1"/>
  <c r="K63" i="1" s="1"/>
  <c r="J64" i="1"/>
  <c r="J63" i="1" s="1"/>
  <c r="K58" i="1"/>
  <c r="J58" i="1"/>
  <c r="K53" i="1"/>
  <c r="K52" i="1" s="1"/>
  <c r="K51" i="1" s="1"/>
  <c r="K50" i="1" s="1"/>
  <c r="J53" i="1"/>
  <c r="J52" i="1" s="1"/>
  <c r="J51" i="1" s="1"/>
  <c r="J50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K21" i="1" s="1"/>
  <c r="J23" i="1"/>
  <c r="J22" i="1" s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308" i="1"/>
  <c r="I379" i="1"/>
  <c r="I378" i="1" s="1"/>
  <c r="I377" i="1" s="1"/>
  <c r="I209" i="1"/>
  <c r="I208" i="1" s="1"/>
  <c r="I207" i="1" s="1"/>
  <c r="I217" i="1"/>
  <c r="I216" i="1" s="1"/>
  <c r="I383" i="1"/>
  <c r="I382" i="1" s="1"/>
  <c r="I381" i="1" s="1"/>
  <c r="I373" i="1"/>
  <c r="I372" i="1" s="1"/>
  <c r="I371" i="1" s="1"/>
  <c r="I268" i="1"/>
  <c r="I172" i="1"/>
  <c r="I171" i="1" s="1"/>
  <c r="I170" i="1" s="1"/>
  <c r="I159" i="1" s="1"/>
  <c r="I109" i="1"/>
  <c r="I108" i="1" s="1"/>
  <c r="I104" i="1" s="1"/>
  <c r="I80" i="1"/>
  <c r="I79" i="1" s="1"/>
  <c r="I78" i="1" s="1"/>
  <c r="I400" i="1"/>
  <c r="I111" i="1"/>
  <c r="I257" i="1"/>
  <c r="I260" i="1"/>
  <c r="I259" i="1" s="1"/>
  <c r="I11" i="1"/>
  <c r="I10" i="1" s="1"/>
  <c r="I9" i="1" s="1"/>
  <c r="I8" i="1" s="1"/>
  <c r="I16" i="1"/>
  <c r="I15" i="1" s="1"/>
  <c r="I14" i="1" s="1"/>
  <c r="I13" i="1" s="1"/>
  <c r="I23" i="1"/>
  <c r="I22" i="1" s="1"/>
  <c r="I21" i="1" s="1"/>
  <c r="I27" i="1"/>
  <c r="I26" i="1" s="1"/>
  <c r="I30" i="1"/>
  <c r="I29" i="1" s="1"/>
  <c r="I41" i="1"/>
  <c r="I40" i="1" s="1"/>
  <c r="I39" i="1" s="1"/>
  <c r="I38" i="1" s="1"/>
  <c r="I53" i="1"/>
  <c r="I52" i="1" s="1"/>
  <c r="I51" i="1" s="1"/>
  <c r="I50" i="1" s="1"/>
  <c r="I58" i="1"/>
  <c r="I64" i="1"/>
  <c r="I63" i="1" s="1"/>
  <c r="I74" i="1"/>
  <c r="I73" i="1" s="1"/>
  <c r="I137" i="1"/>
  <c r="I86" i="1"/>
  <c r="I85" i="1" s="1"/>
  <c r="I390" i="1"/>
  <c r="I392" i="1"/>
  <c r="I398" i="1"/>
  <c r="I402" i="1"/>
  <c r="I432" i="1"/>
  <c r="I431" i="1" s="1"/>
  <c r="I430" i="1" s="1"/>
  <c r="I96" i="1"/>
  <c r="I153" i="1"/>
  <c r="I152" i="1" s="1"/>
  <c r="I151" i="1" s="1"/>
  <c r="I93" i="1"/>
  <c r="I94" i="1"/>
  <c r="I286" i="1"/>
  <c r="I468" i="1"/>
  <c r="I463" i="1"/>
  <c r="I462" i="1" s="1"/>
  <c r="I461" i="1" s="1"/>
  <c r="I460" i="1" s="1"/>
  <c r="I457" i="1"/>
  <c r="I456" i="1" s="1"/>
  <c r="I455" i="1" s="1"/>
  <c r="I454" i="1" s="1"/>
  <c r="I451" i="1"/>
  <c r="I450" i="1" s="1"/>
  <c r="I449" i="1" s="1"/>
  <c r="I448" i="1" s="1"/>
  <c r="I447" i="1" s="1"/>
  <c r="I422" i="1"/>
  <c r="I421" i="1" s="1"/>
  <c r="I420" i="1" s="1"/>
  <c r="I419" i="1" s="1"/>
  <c r="I426" i="1"/>
  <c r="I425" i="1" s="1"/>
  <c r="I424" i="1" s="1"/>
  <c r="I406" i="1"/>
  <c r="I405" i="1" s="1"/>
  <c r="I404" i="1" s="1"/>
  <c r="I367" i="1"/>
  <c r="I369" i="1"/>
  <c r="I359" i="1"/>
  <c r="I358" i="1" s="1"/>
  <c r="I357" i="1" s="1"/>
  <c r="I356" i="1" s="1"/>
  <c r="I353" i="1"/>
  <c r="I352" i="1" s="1"/>
  <c r="I351" i="1" s="1"/>
  <c r="I350" i="1" s="1"/>
  <c r="I349" i="1" s="1"/>
  <c r="I282" i="1"/>
  <c r="I277" i="1"/>
  <c r="I276" i="1" s="1"/>
  <c r="I245" i="1"/>
  <c r="I244" i="1" s="1"/>
  <c r="I243" i="1" s="1"/>
  <c r="I102" i="1"/>
  <c r="I101" i="1" s="1"/>
  <c r="I100" i="1" s="1"/>
  <c r="I91" i="1"/>
  <c r="K318" i="1"/>
  <c r="K317" i="1" s="1"/>
  <c r="I324" i="1"/>
  <c r="I323" i="1" s="1"/>
  <c r="J324" i="1"/>
  <c r="J323" i="1" s="1"/>
  <c r="K324" i="1"/>
  <c r="K323" i="1" s="1"/>
  <c r="I318" i="1"/>
  <c r="I317" i="1" s="1"/>
  <c r="K342" i="1"/>
  <c r="K341" i="1" s="1"/>
  <c r="J342" i="1"/>
  <c r="J341" i="1" s="1"/>
  <c r="J318" i="1"/>
  <c r="J317" i="1" s="1"/>
  <c r="I342" i="1"/>
  <c r="I341" i="1" s="1"/>
  <c r="I136" i="1" l="1"/>
  <c r="I135" i="1" s="1"/>
  <c r="I134" i="1" s="1"/>
  <c r="K267" i="1"/>
  <c r="K266" i="1" s="1"/>
  <c r="J136" i="1"/>
  <c r="J135" i="1" s="1"/>
  <c r="J134" i="1" s="1"/>
  <c r="K136" i="1"/>
  <c r="K135" i="1" s="1"/>
  <c r="K134" i="1" s="1"/>
  <c r="J267" i="1"/>
  <c r="J266" i="1" s="1"/>
  <c r="J307" i="1"/>
  <c r="K307" i="1"/>
  <c r="I307" i="1"/>
  <c r="I196" i="1"/>
  <c r="I195" i="1" s="1"/>
  <c r="I194" i="1" s="1"/>
  <c r="K389" i="1"/>
  <c r="K388" i="1" s="1"/>
  <c r="K387" i="1" s="1"/>
  <c r="I281" i="1"/>
  <c r="I280" i="1" s="1"/>
  <c r="I279" i="1" s="1"/>
  <c r="J389" i="1"/>
  <c r="J388" i="1" s="1"/>
  <c r="J387" i="1" s="1"/>
  <c r="K99" i="1"/>
  <c r="K249" i="1"/>
  <c r="K248" i="1" s="1"/>
  <c r="K247" i="1" s="1"/>
  <c r="K281" i="1"/>
  <c r="K280" i="1" s="1"/>
  <c r="K279" i="1" s="1"/>
  <c r="K363" i="1"/>
  <c r="K362" i="1" s="1"/>
  <c r="K361" i="1" s="1"/>
  <c r="J99" i="1"/>
  <c r="J281" i="1"/>
  <c r="J280" i="1" s="1"/>
  <c r="J279" i="1" s="1"/>
  <c r="J363" i="1"/>
  <c r="J362" i="1" s="1"/>
  <c r="J361" i="1" s="1"/>
  <c r="K453" i="1"/>
  <c r="J453" i="1"/>
  <c r="K57" i="1"/>
  <c r="K56" i="1" s="1"/>
  <c r="K170" i="1"/>
  <c r="K159" i="1" s="1"/>
  <c r="J57" i="1"/>
  <c r="J56" i="1" s="1"/>
  <c r="J170" i="1"/>
  <c r="J159" i="1" s="1"/>
  <c r="I57" i="1"/>
  <c r="I56" i="1" s="1"/>
  <c r="I467" i="1"/>
  <c r="I466" i="1" s="1"/>
  <c r="I465" i="1" s="1"/>
  <c r="I453" i="1" s="1"/>
  <c r="K418" i="1"/>
  <c r="J418" i="1"/>
  <c r="I84" i="1"/>
  <c r="I83" i="1" s="1"/>
  <c r="J89" i="1"/>
  <c r="J88" i="1" s="1"/>
  <c r="J82" i="1" s="1"/>
  <c r="J215" i="1"/>
  <c r="J195" i="1"/>
  <c r="J194" i="1" s="1"/>
  <c r="K215" i="1"/>
  <c r="I389" i="1"/>
  <c r="I388" i="1" s="1"/>
  <c r="I387" i="1" s="1"/>
  <c r="K195" i="1"/>
  <c r="K194" i="1" s="1"/>
  <c r="K89" i="1"/>
  <c r="K88" i="1" s="1"/>
  <c r="K82" i="1" s="1"/>
  <c r="J249" i="1"/>
  <c r="J248" i="1" s="1"/>
  <c r="J247" i="1" s="1"/>
  <c r="I99" i="1"/>
  <c r="I363" i="1"/>
  <c r="I362" i="1" s="1"/>
  <c r="I361" i="1" s="1"/>
  <c r="J20" i="1"/>
  <c r="I62" i="1"/>
  <c r="I249" i="1"/>
  <c r="I248" i="1" s="1"/>
  <c r="I247" i="1" s="1"/>
  <c r="I267" i="1"/>
  <c r="I266" i="1" s="1"/>
  <c r="J62" i="1"/>
  <c r="J118" i="1"/>
  <c r="I118" i="1"/>
  <c r="I117" i="1" s="1"/>
  <c r="I418" i="1"/>
  <c r="I215" i="1"/>
  <c r="K62" i="1"/>
  <c r="I89" i="1"/>
  <c r="I88" i="1" s="1"/>
  <c r="K20" i="1"/>
  <c r="I20" i="1"/>
  <c r="K98" i="1" l="1"/>
  <c r="J355" i="1"/>
  <c r="K355" i="1"/>
  <c r="K55" i="1"/>
  <c r="K7" i="1" s="1"/>
  <c r="J55" i="1"/>
  <c r="J7" i="1" s="1"/>
  <c r="I55" i="1"/>
  <c r="I7" i="1" s="1"/>
  <c r="I82" i="1"/>
  <c r="J193" i="1"/>
  <c r="K193" i="1"/>
  <c r="J117" i="1"/>
  <c r="J98" i="1" s="1"/>
  <c r="I355" i="1"/>
  <c r="I193" i="1"/>
  <c r="I98" i="1"/>
  <c r="I335" i="1" l="1"/>
  <c r="K335" i="1"/>
  <c r="K326" i="1" s="1"/>
  <c r="J335" i="1"/>
  <c r="J326" i="1" s="1"/>
  <c r="I326" i="1" l="1"/>
  <c r="I306" i="1" s="1"/>
  <c r="I305" i="1" s="1"/>
  <c r="I6" i="1" s="1"/>
  <c r="J306" i="1"/>
  <c r="J305" i="1" s="1"/>
  <c r="J6" i="1" s="1"/>
  <c r="K306" i="1"/>
  <c r="K305" i="1" s="1"/>
  <c r="K6" i="1" s="1"/>
</calcChain>
</file>

<file path=xl/sharedStrings.xml><?xml version="1.0" encoding="utf-8"?>
<sst xmlns="http://schemas.openxmlformats.org/spreadsheetml/2006/main" count="3247" uniqueCount="516">
  <si>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</si>
  <si>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</si>
  <si>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</si>
  <si>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</si>
  <si>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</si>
  <si>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</si>
  <si>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</si>
  <si>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</si>
  <si>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</si>
  <si>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</si>
  <si>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</si>
  <si>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</si>
  <si>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</si>
  <si>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</si>
  <si>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78200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</si>
  <si>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</si>
  <si>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</si>
  <si>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</si>
  <si>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</si>
  <si>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</si>
  <si>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</si>
  <si>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</si>
  <si>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</si>
  <si>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</si>
  <si>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</si>
  <si>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</si>
  <si>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</si>
  <si>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</si>
  <si>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</si>
  <si>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</si>
  <si>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</si>
  <si>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</si>
  <si>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</si>
  <si>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</si>
  <si>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</si>
  <si>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</si>
  <si>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</si>
  <si>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</si>
  <si>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</si>
  <si>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</si>
  <si>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</si>
  <si>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</si>
  <si>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</si>
  <si>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</si>
  <si>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</si>
  <si>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</si>
  <si>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</si>
  <si>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</si>
  <si>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</si>
  <si>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</si>
  <si>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</si>
  <si>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</si>
  <si>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</si>
  <si>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</si>
  <si>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</si>
  <si>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</si>
  <si>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</si>
  <si>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</si>
  <si>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</si>
  <si>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</si>
  <si>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</si>
  <si>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</si>
  <si>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</si>
  <si>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</si>
  <si>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</si>
  <si>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</si>
  <si>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</si>
  <si>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</si>
  <si>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</si>
  <si>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</si>
  <si>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</si>
  <si>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</si>
  <si>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</si>
  <si>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</si>
  <si>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</si>
  <si>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</si>
  <si>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</si>
  <si>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</si>
  <si>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</si>
  <si>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</si>
  <si>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</si>
  <si>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</si>
  <si>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</si>
  <si>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</si>
  <si>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</si>
  <si>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</si>
  <si>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</si>
  <si>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</si>
  <si>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</si>
  <si>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</si>
  <si>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</si>
  <si>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</si>
  <si>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</si>
  <si>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</si>
  <si>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</si>
  <si>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</si>
  <si>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</si>
  <si>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</si>
  <si>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</si>
  <si>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</si>
  <si>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</si>
  <si>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</si>
  <si>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</si>
  <si>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</si>
  <si>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</si>
  <si>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</si>
  <si>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</si>
  <si>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</si>
  <si>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</si>
  <si>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</si>
  <si>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</si>
  <si>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</si>
  <si>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</si>
  <si>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</si>
  <si>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</si>
  <si>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</si>
  <si>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</si>
  <si>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</si>
  <si>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</si>
  <si>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</si>
  <si>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</si>
  <si>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</si>
  <si>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</si>
  <si>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</si>
  <si>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</si>
  <si>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</si>
  <si>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</si>
  <si>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</si>
  <si>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</si>
  <si>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</si>
  <si>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</si>
  <si>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</si>
  <si>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</si>
  <si>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</si>
  <si>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</si>
  <si>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</si>
  <si>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</si>
  <si>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</si>
  <si>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</si>
  <si>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</si>
  <si>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</si>
  <si>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</si>
  <si>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</si>
  <si>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</si>
  <si>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</si>
  <si>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</si>
  <si>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</si>
  <si>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</si>
  <si>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</si>
  <si>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</si>
  <si>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</si>
  <si>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</si>
  <si>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</si>
  <si>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</si>
  <si>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</si>
  <si>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</si>
  <si>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</si>
  <si>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</si>
  <si>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</si>
  <si>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</si>
  <si>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</si>
  <si>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</si>
  <si>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</si>
  <si>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</si>
  <si>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</si>
  <si>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</si>
  <si>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</si>
  <si>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</si>
  <si>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</si>
  <si>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Основное мероприятие «Строительство и реконструкция общеобразовательных учреждений»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</si>
  <si>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</si>
  <si>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</si>
  <si>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</si>
  <si>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</si>
  <si>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</si>
  <si>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</si>
  <si>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</si>
  <si>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</si>
  <si>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</si>
  <si>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</si>
  <si>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</si>
  <si>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</si>
  <si>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</si>
  <si>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</si>
  <si>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</si>
  <si>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</si>
  <si>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</si>
  <si>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</si>
  <si>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</si>
  <si>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</si>
  <si>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</si>
  <si>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</si>
  <si>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</si>
  <si>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</si>
  <si>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</si>
  <si>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</si>
  <si>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</si>
  <si>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</si>
  <si>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</si>
  <si>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</si>
  <si>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</si>
  <si>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</si>
  <si>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</si>
  <si>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Основное мероприятие «Мероприятия по профилактике правонарушений и охране общественного порядка»</t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</si>
  <si>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</si>
  <si>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</si>
  <si>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</si>
  <si>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</si>
  <si>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</si>
  <si>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</si>
  <si>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</si>
  <si>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</si>
  <si>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</si>
  <si>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</si>
  <si>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</si>
  <si>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</si>
  <si>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</si>
  <si>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</si>
  <si>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</si>
  <si>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</si>
  <si>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</si>
  <si>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</si>
  <si>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</si>
  <si>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</si>
  <si>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</si>
  <si>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</si>
  <si>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</si>
  <si>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</si>
  <si>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</si>
  <si>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</si>
  <si>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</si>
  <si>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</si>
  <si>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</si>
  <si>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</si>
  <si>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</si>
  <si>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</si>
  <si>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</si>
  <si>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</si>
  <si>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</si>
  <si>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</si>
  <si>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</si>
  <si>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25</t>
  </si>
  <si>
    <t>Э</t>
  </si>
  <si>
    <t>78800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</si>
  <si>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</si>
  <si>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</si>
  <si>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</si>
  <si>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</si>
  <si>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</si>
  <si>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</si>
  <si>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</si>
  <si>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</si>
  <si>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</si>
  <si>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</si>
  <si>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</si>
  <si>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</si>
  <si>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</si>
  <si>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71630</t>
  </si>
  <si>
    <r>
      <rPr>
        <b/>
        <sz val="12"/>
        <color theme="1"/>
        <rFont val="Times New Roman"/>
        <family val="1"/>
        <charset val="204"/>
      </rPr>
      <t xml:space="preserve">Субсидии на материально техническое оснащение муниципальных образовательных организаций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</si>
  <si>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2018 год</t>
  </si>
  <si>
    <t>2019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</si>
  <si>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2018 год и плановый период 2019 и 2020 годов</t>
  </si>
  <si>
    <t>2020 год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</si>
  <si>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</si>
  <si>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</si>
  <si>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</si>
  <si>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</si>
  <si>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</si>
  <si>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</si>
  <si>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</si>
  <si>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</si>
  <si>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</si>
  <si>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</si>
  <si>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</si>
  <si>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</si>
  <si>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</si>
  <si>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</si>
  <si>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</si>
  <si>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Основное мероприятие «Строительство и реконструкция внешкольных учреждений»</t>
  </si>
  <si>
    <t>L4950</t>
  </si>
  <si>
    <t>Подпрограмма "Обеспечение реализации государственной программы"</t>
  </si>
  <si>
    <t>Основное мероприятие "Создание условий и предпосылок для развития агропромышленного комплекса Воронежской области"</t>
  </si>
  <si>
    <r>
      <rPr>
        <b/>
        <sz val="12"/>
        <rFont val="Times New Roman"/>
        <family val="1"/>
        <charset val="204"/>
      </rPr>
      <t xml:space="preserve"> Мероприятия в области сельского хозяйства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</si>
  <si>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71550</t>
  </si>
  <si>
    <t xml:space="preserve"> Государственная программа Воронежской области
"Развитие транспортной системы"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</si>
  <si>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</si>
  <si>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</si>
  <si>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24</t>
  </si>
  <si>
    <t>78850</t>
  </si>
  <si>
    <t>Государственная программа Воронежской области
"Развитие сельского хозяйства, производства пищевых
продуктов и инфраструктуры агропродовольственного рынка"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</si>
  <si>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</si>
  <si>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</si>
  <si>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78100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</si>
  <si>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</si>
  <si>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</si>
  <si>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</si>
  <si>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56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</si>
  <si>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</si>
  <si>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</si>
  <si>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 "Строительство и реконструкция водоснабжения и водоотведения Воронежской области".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</si>
  <si>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</si>
  <si>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</si>
  <si>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</si>
  <si>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S0870</t>
  </si>
  <si>
    <t>78400</t>
  </si>
  <si>
    <t>S8100</t>
  </si>
  <si>
    <t>R5190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</si>
  <si>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</si>
  <si>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</si>
  <si>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</si>
  <si>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Подпрограмма "Развитие сельской культуры Воронежской области"</t>
  </si>
  <si>
    <t>Основное мероприятие "Содействие сохранению и развитию муниципальных учреждений культуры"</t>
  </si>
  <si>
    <t>R4660</t>
  </si>
  <si>
    <t>R4670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</si>
  <si>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</si>
  <si>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</si>
  <si>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</si>
  <si>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</si>
  <si>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71480</t>
  </si>
  <si>
    <t>R0270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</si>
  <si>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</si>
  <si>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88040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</si>
  <si>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</si>
  <si>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</si>
  <si>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</si>
  <si>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rFont val="Times New Roman"/>
        <family val="1"/>
        <charset val="204"/>
      </rPr>
      <t xml:space="preserve">Зарезервированные средства, связанные с особенностями исполнения бюджета
 </t>
    </r>
    <r>
      <rPr>
        <sz val="12"/>
        <rFont val="Times New Roman"/>
        <family val="1"/>
        <charset val="204"/>
      </rPr>
      <t xml:space="preserve">  Межбюджетные трасферты</t>
    </r>
  </si>
  <si>
    <t>39</t>
  </si>
  <si>
    <t>L5670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</si>
  <si>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</si>
  <si>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</si>
  <si>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</si>
  <si>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</si>
  <si>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</si>
  <si>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</si>
  <si>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</si>
  <si>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</si>
  <si>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</si>
  <si>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</si>
  <si>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</si>
  <si>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</si>
  <si>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за счет межбюджетных трансфертов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  </r>
  </si>
  <si>
    <t>78490</t>
  </si>
  <si>
    <t>78840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</si>
  <si>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</si>
  <si>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</si>
  <si>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</si>
  <si>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</si>
  <si>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t>78620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</si>
  <si>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</si>
  <si>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"Устойчивое развитие сельских территорий Воронежской области на 2014 - 2017 годы и на период до 2020 года"</t>
  </si>
  <si>
    <t>R5670</t>
  </si>
  <si>
    <t>20540</t>
  </si>
  <si>
    <t>20570</t>
  </si>
  <si>
    <t>Основное мероприятие "Строительство и реконструкция детских дошкольных учреждений";</t>
  </si>
  <si>
    <t>L1590</t>
  </si>
  <si>
    <t>78460</t>
  </si>
  <si>
    <t xml:space="preserve">Государственная программа Воронежской области
"Обеспечение доступным и комфортным жильем населения
Воронежской области" </t>
  </si>
  <si>
    <t>Подпрограмма "Развитие градостроительной деятельности"</t>
  </si>
  <si>
    <t>Основное мероприятие "Регулирование вопросов административно-территориального устройства"</t>
  </si>
  <si>
    <r>
      <rPr>
        <b/>
        <sz val="12"/>
        <color theme="1"/>
        <rFont val="Times New Roman"/>
        <family val="1"/>
        <charset val="204"/>
      </rPr>
      <t xml:space="preserve">Субсидии на мероприятия по развитию градостроительной деятельности
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</si>
  <si>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Благоустройство</t>
  </si>
  <si>
    <t>30</t>
  </si>
  <si>
    <t>78670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</si>
  <si>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</si>
  <si>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 в бюджетном секторе"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</si>
  <si>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</si>
  <si>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 Субсидии бюджетам муниципальных образований на уличное освещение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</si>
  <si>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78440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</si>
  <si>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</t>
    </r>
    <r>
      <rPr>
        <sz val="12"/>
        <color theme="1"/>
        <rFont val="Times New Roman"/>
        <family val="1"/>
        <charset val="204"/>
      </rPr>
      <t xml:space="preserve">
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</si>
  <si>
    <r>
      <rPr>
        <b/>
        <sz val="13"/>
        <color theme="1"/>
        <rFont val="Times New Roman"/>
        <family val="1"/>
        <charset val="204"/>
      </rPr>
      <t>Субвенции на осуществление отдельных государственных полномочий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</si>
  <si>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 Реализация мероприятий по устойчивому развитию сельских территорий
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</si>
  <si>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 Реализация мероприятий по устойчивому развитию сельских территорий
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</si>
  <si>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 Реализация мероприятий по устойчивому развитию сельских территорий
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</si>
  <si>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 устойчивому развитию сельских территорий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</si>
  <si>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 устойчивому развитию сельских территорий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</si>
  <si>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 устойчивому развитию сельских территорий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</si>
  <si>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t xml:space="preserve">Реализация мероприятий по устойчивому развитию сельских территорий  </t>
    </r>
    <r>
      <rPr>
        <sz val="13"/>
        <rFont val="Times New Roman"/>
        <family val="1"/>
        <charset val="204"/>
      </rPr>
      <t>Межбюджетные трансферты (фед)</t>
    </r>
  </si>
  <si>
    <r>
      <t xml:space="preserve">Реализация мероприятий по устойчивому развитию сельских территорий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</si>
  <si>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</si>
  <si>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</si>
  <si>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</si>
  <si>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</si>
  <si>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</si>
  <si>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</si>
  <si>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</si>
  <si>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</si>
  <si>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</si>
  <si>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</si>
  <si>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 xml:space="preserve">Финансовое обеспечение мероприятий федеральной целевой программы "Развитие физической культуры и спорта в Российской Федерации на 2016 - 2020 годы"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</si>
  <si>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rPr>
        <b/>
        <sz val="12"/>
        <color theme="1"/>
        <rFont val="Times New Roman"/>
        <family val="1"/>
        <charset val="204"/>
      </rPr>
      <t xml:space="preserve">Финансовое обеспечение мероприятий федеральной целевой программы "Развитие физической культуры и спорта в Российской Федерации на 2016 - 2020 годы"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</si>
  <si>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Финансовое обеспечение мероприятий федеральной целевой программы "Развитие физической культуры и спорта в Российской Федерации на 2016 - 2020 годы"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</si>
  <si>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за счет с</t>
    </r>
    <r>
      <rPr>
        <sz val="12"/>
        <color theme="1"/>
        <rFont val="Times New Roman"/>
        <family val="1"/>
        <charset val="204"/>
      </rPr>
      <t>убсидии на реализцию мероприятий по устойчивому развитию территорий (фед)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</si>
  <si>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за счет с</t>
    </r>
    <r>
      <rPr>
        <sz val="12"/>
        <color theme="1"/>
        <rFont val="Times New Roman"/>
        <family val="1"/>
        <charset val="204"/>
      </rPr>
      <t>убсидии на реализцию мероприятий по устойчивому развитию территорий (обл)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</si>
  <si>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за счет с</t>
    </r>
    <r>
      <rPr>
        <sz val="12"/>
        <color theme="1"/>
        <rFont val="Times New Roman"/>
        <family val="1"/>
        <charset val="204"/>
      </rPr>
      <t>убсидии на реализцию мероприятий по устойчивому развитию территорий (соф)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</si>
  <si>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</t>
    </r>
    <r>
      <rPr>
        <sz val="12"/>
        <color theme="1"/>
        <rFont val="Times New Roman"/>
        <family val="1"/>
        <charset val="204"/>
      </rPr>
      <t>) 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</si>
  <si>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</si>
  <si>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</si>
  <si>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</si>
  <si>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</si>
  <si>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</si>
  <si>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</si>
  <si>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</si>
  <si>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</si>
  <si>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</si>
  <si>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</si>
  <si>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</si>
  <si>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</si>
  <si>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</si>
  <si>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</si>
  <si>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</si>
  <si>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</si>
  <si>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</si>
  <si>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</si>
  <si>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</si>
  <si>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</si>
  <si>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</si>
  <si>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</si>
  <si>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</si>
  <si>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>Субсидии на строительство (реконструкцию)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</si>
  <si>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</si>
  <si>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</si>
  <si>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</si>
  <si>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3"/>
        <rFont val="Times New Roman"/>
        <family val="1"/>
        <charset val="204"/>
      </rPr>
      <t>Субсидии бюджетам</t>
    </r>
    <r>
      <rPr>
        <sz val="13"/>
        <rFont val="Times New Roman"/>
        <family val="1"/>
        <charset val="204"/>
      </rPr>
      <t xml:space="preserve"> </t>
    </r>
    <r>
      <rPr>
        <b/>
        <sz val="13"/>
        <rFont val="Times New Roman"/>
        <family val="1"/>
        <charset val="204"/>
      </rPr>
      <t xml:space="preserve">муниципальных образований на приобретение коммунальной техники 
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</si>
  <si>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</si>
  <si>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трасферты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</si>
  <si>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</si>
  <si>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</si>
  <si>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</si>
  <si>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</si>
  <si>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</si>
  <si>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</si>
  <si>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</si>
  <si>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</si>
  <si>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</si>
  <si>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Субвенции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</si>
  <si>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</si>
  <si>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</si>
  <si>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</si>
  <si>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</si>
  <si>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</si>
  <si>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</si>
  <si>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</si>
  <si>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</si>
  <si>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</si>
  <si>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>Капитальные вложения в объекты муниципальной собственности 
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</si>
  <si>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</si>
  <si>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</si>
  <si>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</si>
  <si>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</si>
  <si>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</si>
  <si>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</si>
  <si>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</si>
  <si>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</si>
  <si>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</si>
  <si>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Субсидии на оздоровление детей 
</t>
    </r>
    <r>
      <rPr>
        <sz val="12"/>
        <color theme="1"/>
        <rFont val="Times New Roman"/>
        <family val="1"/>
        <charset val="204"/>
      </rPr>
      <t>Иные межбджетные трансферты (обл)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</si>
  <si>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</si>
  <si>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</si>
  <si>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</si>
  <si>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</si>
  <si>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</si>
  <si>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Иные межбджетные трансферты (соф)</t>
    </r>
  </si>
  <si>
    <r>
      <rPr>
        <b/>
        <sz val="13"/>
        <rFont val="Times New Roman"/>
        <family val="1"/>
        <charset val="204"/>
      </rPr>
      <t xml:space="preserve">Иные межбюджетные трансферты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
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  (фед)</t>
    </r>
  </si>
  <si>
    <r>
      <rPr>
        <b/>
        <sz val="13"/>
        <rFont val="Times New Roman"/>
        <family val="1"/>
        <charset val="204"/>
      </rPr>
      <t xml:space="preserve">Иные межбюджетные трансферты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
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  (обл)</t>
    </r>
  </si>
  <si>
    <r>
      <rPr>
        <b/>
        <sz val="13"/>
        <rFont val="Times New Roman"/>
        <family val="1"/>
        <charset val="204"/>
      </rPr>
      <t xml:space="preserve">Иные межбюджетные трансферты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
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  (соф)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</si>
  <si>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</si>
  <si>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</si>
  <si>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b/>
        <sz val="12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</si>
  <si>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</si>
  <si>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</si>
  <si>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</si>
  <si>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</si>
  <si>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</si>
  <si>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Поддержка отрасли культуры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</si>
  <si>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Поддержка отрасли культуры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</si>
  <si>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Поддержка отрасли культуры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</si>
  <si>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</si>
  <si>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</si>
  <si>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</si>
  <si>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</si>
  <si>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</si>
  <si>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</si>
  <si>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Субсидии на реализацию подпрограммы "Развитие культуры муниципальных образований Воронежской области" государственной программы Воронежской области "Развитие культуры и туризма"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</si>
  <si>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</si>
  <si>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</si>
  <si>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</si>
  <si>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</si>
  <si>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</si>
  <si>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</si>
  <si>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</si>
  <si>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</si>
  <si>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</si>
  <si>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</si>
  <si>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</si>
  <si>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</si>
  <si>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</si>
  <si>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</si>
  <si>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</si>
  <si>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</si>
  <si>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</si>
  <si>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</si>
  <si>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Финансовое обеспечение мероприятий федеральной целевой программы "Развитие физической культуры и спорта в Российской Федерации на 2016 - 2020 годы"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</si>
  <si>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
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</si>
  <si>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</si>
  <si>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</si>
  <si>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</t>
    </r>
    <r>
      <rPr>
        <sz val="12"/>
        <color theme="1"/>
        <rFont val="Times New Roman"/>
        <family val="1"/>
        <charset val="204"/>
      </rPr>
      <t>) 
Межбюджетные трансферты</t>
    </r>
  </si>
  <si>
    <r>
      <rPr>
        <b/>
        <sz val="12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rFont val="Times New Roman"/>
        <family val="1"/>
        <charset val="204"/>
      </rPr>
      <t xml:space="preserve"> 
 Межбюджетные трасферты</t>
    </r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</si>
  <si>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</si>
  <si>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Основное мероприятие «Предоставление субсидий малого и среднего предпринимательства на компенсацию части затрат по приобретению оборудования, в том числе автотранспортных средств, в целях развития рынка транспортных пассажирских услуг»</t>
  </si>
  <si>
    <r>
      <t xml:space="preserve">Реализация мероприятий по устойчивому развитию сельских территорий  </t>
    </r>
    <r>
      <rPr>
        <sz val="13"/>
        <rFont val="Times New Roman"/>
        <family val="1"/>
        <charset val="204"/>
      </rPr>
      <t>Межбюджетные трансферты (соф)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</si>
  <si>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</si>
  <si>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</si>
  <si>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</si>
  <si>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</si>
  <si>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t xml:space="preserve">Приложение № 6
к решению  Совета народных депутатов 
Лискинского муниципального района Воронежской области 
от_____________________2018г. № ____
"Приложение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
</t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</si>
  <si>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</si>
  <si>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Финансовое обеспечение мероприятий федеральной целевой программы "Развитие физической культуры и спорта в Российской Федерации на 2016 - 2020 годы"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</si>
</sst>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9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0000FF"/>
      <name val="Calibri"/>
      <family val="2"/>
      <charset val="204"/>
      <scheme val="minor"/>
    </font>
    <font>
      <b/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45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3" fillId="0" borderId="2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20" fillId="2" borderId="1" xfId="0" applyFont="1" applyFill="1" applyBorder="1" applyAlignment="1">
      <alignment wrapText="1"/>
    </xf>
    <xf numFmtId="49" fontId="20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22" fillId="0" borderId="0" xfId="0" applyFont="1"/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3" fillId="0" borderId="0" xfId="0" applyFont="1"/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0" fontId="24" fillId="0" borderId="0" xfId="0" applyFont="1"/>
    <xf numFmtId="164" fontId="17" fillId="0" borderId="1" xfId="0" applyNumberFormat="1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0" xfId="0" applyFont="1"/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4" fillId="0" borderId="0" xfId="0" applyFont="1" applyBorder="1"/>
    <xf numFmtId="49" fontId="13" fillId="0" borderId="0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 wrapText="1"/>
    </xf>
    <xf numFmtId="0" fontId="24" fillId="0" borderId="0" xfId="0" applyFont="1" applyBorder="1"/>
    <xf numFmtId="49" fontId="6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49" fontId="13" fillId="0" borderId="4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0" xfId="0" applyFont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0" fontId="36" fillId="0" borderId="0" xfId="0" applyFont="1"/>
    <xf numFmtId="49" fontId="20" fillId="2" borderId="1" xfId="0" applyNumberFormat="1" applyFont="1" applyFill="1" applyBorder="1" applyAlignment="1">
      <alignment vertical="top" wrapText="1"/>
    </xf>
    <xf numFmtId="0" fontId="20" fillId="2" borderId="1" xfId="0" applyNumberFormat="1" applyFont="1" applyFill="1" applyBorder="1" applyAlignment="1">
      <alignment horizontal="left" vertical="top" wrapText="1"/>
    </xf>
    <xf numFmtId="0" fontId="33" fillId="0" borderId="1" xfId="0" applyFont="1" applyBorder="1" applyAlignment="1">
      <alignment horizontal="center" vertical="center"/>
    </xf>
    <xf numFmtId="0" fontId="33" fillId="0" borderId="0" xfId="0" applyFont="1"/>
    <xf numFmtId="0" fontId="20" fillId="2" borderId="1" xfId="0" applyFont="1" applyFill="1" applyBorder="1" applyAlignment="1">
      <alignment horizontal="left" wrapText="1"/>
    </xf>
    <xf numFmtId="0" fontId="20" fillId="2" borderId="1" xfId="0" applyNumberFormat="1" applyFont="1" applyFill="1" applyBorder="1" applyAlignment="1">
      <alignment wrapText="1"/>
    </xf>
    <xf numFmtId="49" fontId="30" fillId="0" borderId="1" xfId="0" applyNumberFormat="1" applyFont="1" applyBorder="1" applyAlignment="1">
      <alignment horizontal="center" vertical="center"/>
    </xf>
    <xf numFmtId="0" fontId="37" fillId="0" borderId="0" xfId="0" applyFont="1"/>
    <xf numFmtId="164" fontId="20" fillId="0" borderId="1" xfId="0" applyNumberFormat="1" applyFont="1" applyBorder="1" applyAlignment="1">
      <alignment horizontal="center" vertical="center" wrapText="1"/>
    </xf>
    <xf numFmtId="49" fontId="20" fillId="0" borderId="0" xfId="0" applyNumberFormat="1" applyFont="1" applyBorder="1" applyAlignment="1">
      <alignment horizontal="center" vertical="center" wrapText="1"/>
    </xf>
    <xf numFmtId="49" fontId="20" fillId="0" borderId="0" xfId="0" applyNumberFormat="1" applyFont="1" applyBorder="1" applyAlignment="1">
      <alignment horizontal="center" vertical="center"/>
    </xf>
    <xf numFmtId="0" fontId="38" fillId="0" borderId="0" xfId="0" applyFont="1" applyBorder="1"/>
    <xf numFmtId="0" fontId="38" fillId="0" borderId="0" xfId="0" applyFont="1"/>
    <xf numFmtId="4" fontId="14" fillId="0" borderId="0" xfId="0" applyNumberFormat="1" applyFont="1"/>
    <xf numFmtId="164" fontId="14" fillId="0" borderId="0" xfId="0" applyNumberFormat="1" applyFont="1"/>
    <xf numFmtId="0" fontId="7" fillId="0" borderId="0" xfId="0" applyFont="1"/>
    <xf numFmtId="0" fontId="17" fillId="3" borderId="1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49" fontId="17" fillId="3" borderId="1" xfId="0" applyNumberFormat="1" applyFont="1" applyFill="1" applyBorder="1" applyAlignment="1">
      <alignment horizontal="center" vertical="center" wrapText="1"/>
    </xf>
    <xf numFmtId="49" fontId="18" fillId="3" borderId="7" xfId="0" applyNumberFormat="1" applyFont="1" applyFill="1" applyBorder="1" applyAlignment="1">
      <alignment horizontal="center" vertical="center" wrapText="1"/>
    </xf>
    <xf numFmtId="49" fontId="18" fillId="3" borderId="8" xfId="0" applyNumberFormat="1" applyFont="1" applyFill="1" applyBorder="1" applyAlignment="1">
      <alignment horizontal="center" vertical="center" wrapText="1"/>
    </xf>
    <xf numFmtId="49" fontId="29" fillId="3" borderId="1" xfId="0" applyNumberFormat="1" applyFont="1" applyFill="1" applyBorder="1" applyAlignment="1">
      <alignment horizontal="center" vertical="center"/>
    </xf>
    <xf numFmtId="164" fontId="18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center" vertical="center"/>
    </xf>
    <xf numFmtId="49" fontId="28" fillId="3" borderId="7" xfId="0" applyNumberFormat="1" applyFont="1" applyFill="1" applyBorder="1" applyAlignment="1">
      <alignment horizontal="center" vertical="center" wrapText="1"/>
    </xf>
    <xf numFmtId="49" fontId="28" fillId="3" borderId="8" xfId="0" applyNumberFormat="1" applyFont="1" applyFill="1" applyBorder="1" applyAlignment="1">
      <alignment horizontal="center" vertical="center" wrapText="1"/>
    </xf>
    <xf numFmtId="49" fontId="28" fillId="3" borderId="1" xfId="0" applyNumberFormat="1" applyFont="1" applyFill="1" applyBorder="1" applyAlignment="1">
      <alignment horizontal="center" vertical="center"/>
    </xf>
    <xf numFmtId="164" fontId="28" fillId="3" borderId="1" xfId="0" applyNumberFormat="1" applyFont="1" applyFill="1" applyBorder="1" applyAlignment="1">
      <alignment horizontal="center" vertical="center"/>
    </xf>
    <xf numFmtId="49" fontId="17" fillId="3" borderId="7" xfId="0" applyNumberFormat="1" applyFont="1" applyFill="1" applyBorder="1" applyAlignment="1">
      <alignment horizontal="center" vertical="center" wrapText="1"/>
    </xf>
    <xf numFmtId="49" fontId="17" fillId="3" borderId="8" xfId="0" applyNumberFormat="1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 wrapText="1"/>
    </xf>
    <xf numFmtId="0" fontId="20" fillId="3" borderId="1" xfId="0" applyFont="1" applyFill="1" applyBorder="1" applyAlignment="1">
      <alignment horizontal="left" vertical="center" wrapText="1"/>
    </xf>
    <xf numFmtId="49" fontId="20" fillId="3" borderId="1" xfId="0" applyNumberFormat="1" applyFont="1" applyFill="1" applyBorder="1" applyAlignment="1">
      <alignment horizontal="center" vertical="center"/>
    </xf>
    <xf numFmtId="49" fontId="20" fillId="3" borderId="2" xfId="0" applyNumberFormat="1" applyFont="1" applyFill="1" applyBorder="1" applyAlignment="1">
      <alignment horizontal="center" vertical="center"/>
    </xf>
    <xf numFmtId="49" fontId="20" fillId="3" borderId="6" xfId="0" applyNumberFormat="1" applyFont="1" applyFill="1" applyBorder="1" applyAlignment="1">
      <alignment horizontal="center" vertical="center"/>
    </xf>
    <xf numFmtId="49" fontId="20" fillId="3" borderId="7" xfId="0" applyNumberFormat="1" applyFont="1" applyFill="1" applyBorder="1" applyAlignment="1">
      <alignment horizontal="center" vertical="center"/>
    </xf>
    <xf numFmtId="49" fontId="20" fillId="3" borderId="8" xfId="0" applyNumberFormat="1" applyFont="1" applyFill="1" applyBorder="1" applyAlignment="1">
      <alignment horizontal="center" vertical="center"/>
    </xf>
    <xf numFmtId="49" fontId="20" fillId="3" borderId="5" xfId="0" applyNumberFormat="1" applyFont="1" applyFill="1" applyBorder="1" applyAlignment="1">
      <alignment horizontal="center" vertical="center"/>
    </xf>
    <xf numFmtId="164" fontId="20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6" xfId="0" applyNumberFormat="1" applyFont="1" applyFill="1" applyBorder="1" applyAlignment="1">
      <alignment horizontal="center" vertical="center"/>
    </xf>
    <xf numFmtId="49" fontId="7" fillId="3" borderId="7" xfId="0" applyNumberFormat="1" applyFont="1" applyFill="1" applyBorder="1" applyAlignment="1">
      <alignment horizontal="center" vertical="center"/>
    </xf>
    <xf numFmtId="49" fontId="7" fillId="3" borderId="8" xfId="0" applyNumberFormat="1" applyFont="1" applyFill="1" applyBorder="1" applyAlignment="1">
      <alignment horizontal="center" vertical="center"/>
    </xf>
    <xf numFmtId="49" fontId="7" fillId="3" borderId="5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0" fontId="26" fillId="3" borderId="2" xfId="0" applyFont="1" applyFill="1" applyBorder="1" applyAlignment="1">
      <alignment horizontal="left" vertical="center" wrapText="1"/>
    </xf>
    <xf numFmtId="49" fontId="13" fillId="3" borderId="2" xfId="0" applyNumberFormat="1" applyFont="1" applyFill="1" applyBorder="1" applyAlignment="1">
      <alignment horizontal="center" vertical="center"/>
    </xf>
    <xf numFmtId="49" fontId="13" fillId="3" borderId="6" xfId="0" applyNumberFormat="1" applyFont="1" applyFill="1" applyBorder="1" applyAlignment="1">
      <alignment horizontal="center" vertical="center"/>
    </xf>
    <xf numFmtId="49" fontId="13" fillId="3" borderId="7" xfId="0" applyNumberFormat="1" applyFont="1" applyFill="1" applyBorder="1" applyAlignment="1">
      <alignment horizontal="center" vertical="center"/>
    </xf>
    <xf numFmtId="49" fontId="13" fillId="3" borderId="8" xfId="0" applyNumberFormat="1" applyFont="1" applyFill="1" applyBorder="1" applyAlignment="1">
      <alignment horizontal="center" vertical="center"/>
    </xf>
    <xf numFmtId="49" fontId="13" fillId="3" borderId="5" xfId="0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 vertical="center"/>
    </xf>
    <xf numFmtId="49" fontId="20" fillId="3" borderId="1" xfId="0" applyNumberFormat="1" applyFont="1" applyFill="1" applyBorder="1" applyAlignment="1">
      <alignment horizontal="center" vertical="center" wrapText="1"/>
    </xf>
    <xf numFmtId="49" fontId="33" fillId="3" borderId="1" xfId="0" applyNumberFormat="1" applyFont="1" applyFill="1" applyBorder="1" applyAlignment="1">
      <alignment horizontal="center" vertical="center"/>
    </xf>
    <xf numFmtId="49" fontId="17" fillId="3" borderId="2" xfId="0" applyNumberFormat="1" applyFont="1" applyFill="1" applyBorder="1" applyAlignment="1">
      <alignment horizontal="center" vertical="center" wrapText="1"/>
    </xf>
    <xf numFmtId="49" fontId="17" fillId="3" borderId="6" xfId="0" applyNumberFormat="1" applyFont="1" applyFill="1" applyBorder="1" applyAlignment="1">
      <alignment horizontal="center" vertical="center"/>
    </xf>
    <xf numFmtId="49" fontId="17" fillId="3" borderId="7" xfId="0" applyNumberFormat="1" applyFont="1" applyFill="1" applyBorder="1" applyAlignment="1">
      <alignment horizontal="center" vertical="center"/>
    </xf>
    <xf numFmtId="49" fontId="17" fillId="3" borderId="8" xfId="0" applyNumberFormat="1" applyFont="1" applyFill="1" applyBorder="1" applyAlignment="1">
      <alignment horizontal="center" vertical="center"/>
    </xf>
    <xf numFmtId="49" fontId="17" fillId="3" borderId="5" xfId="0" applyNumberFormat="1" applyFont="1" applyFill="1" applyBorder="1" applyAlignment="1">
      <alignment horizontal="center" vertical="center"/>
    </xf>
    <xf numFmtId="49" fontId="13" fillId="3" borderId="4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49" fontId="13" fillId="3" borderId="6" xfId="0" applyNumberFormat="1" applyFont="1" applyFill="1" applyBorder="1" applyAlignment="1">
      <alignment horizontal="center" vertical="center" wrapText="1"/>
    </xf>
    <xf numFmtId="49" fontId="13" fillId="3" borderId="7" xfId="0" applyNumberFormat="1" applyFont="1" applyFill="1" applyBorder="1" applyAlignment="1">
      <alignment horizontal="center" vertical="center" wrapText="1"/>
    </xf>
    <xf numFmtId="49" fontId="13" fillId="3" borderId="8" xfId="0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left" vertical="center" wrapText="1"/>
    </xf>
    <xf numFmtId="0" fontId="35" fillId="3" borderId="1" xfId="0" applyFont="1" applyFill="1" applyBorder="1" applyAlignment="1">
      <alignment horizontal="left" vertical="center" wrapText="1"/>
    </xf>
    <xf numFmtId="49" fontId="17" fillId="3" borderId="1" xfId="0" applyNumberFormat="1" applyFont="1" applyFill="1" applyBorder="1" applyAlignment="1">
      <alignment horizontal="center" vertical="center"/>
    </xf>
    <xf numFmtId="49" fontId="17" fillId="3" borderId="2" xfId="0" applyNumberFormat="1" applyFont="1" applyFill="1" applyBorder="1" applyAlignment="1">
      <alignment horizontal="center" vertical="center"/>
    </xf>
    <xf numFmtId="49" fontId="17" fillId="3" borderId="4" xfId="0" applyNumberFormat="1" applyFont="1" applyFill="1" applyBorder="1" applyAlignment="1">
      <alignment horizontal="center" vertical="center"/>
    </xf>
    <xf numFmtId="49" fontId="25" fillId="3" borderId="1" xfId="0" applyNumberFormat="1" applyFont="1" applyFill="1" applyBorder="1" applyAlignment="1">
      <alignment horizontal="center" vertical="center"/>
    </xf>
    <xf numFmtId="49" fontId="8" fillId="3" borderId="5" xfId="0" applyNumberFormat="1" applyFont="1" applyFill="1" applyBorder="1" applyAlignment="1">
      <alignment horizontal="center" vertical="center"/>
    </xf>
    <xf numFmtId="49" fontId="27" fillId="3" borderId="5" xfId="0" applyNumberFormat="1" applyFont="1" applyFill="1" applyBorder="1" applyAlignment="1">
      <alignment horizontal="center" vertical="center"/>
    </xf>
    <xf numFmtId="49" fontId="13" fillId="3" borderId="12" xfId="0" applyNumberFormat="1" applyFont="1" applyFill="1" applyBorder="1" applyAlignment="1">
      <alignment horizontal="center" vertical="center"/>
    </xf>
    <xf numFmtId="49" fontId="13" fillId="3" borderId="3" xfId="0" applyNumberFormat="1" applyFont="1" applyFill="1" applyBorder="1" applyAlignment="1">
      <alignment horizontal="center" vertical="center"/>
    </xf>
    <xf numFmtId="49" fontId="13" fillId="3" borderId="9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49" fontId="20" fillId="3" borderId="4" xfId="0" applyNumberFormat="1" applyFont="1" applyFill="1" applyBorder="1" applyAlignment="1">
      <alignment horizontal="center" vertical="center"/>
    </xf>
    <xf numFmtId="164" fontId="31" fillId="3" borderId="1" xfId="0" applyNumberFormat="1" applyFont="1" applyFill="1" applyBorder="1" applyAlignment="1">
      <alignment horizontal="center" vertical="center"/>
    </xf>
    <xf numFmtId="0" fontId="28" fillId="3" borderId="1" xfId="0" applyFont="1" applyFill="1" applyBorder="1" applyAlignment="1">
      <alignment horizontal="left" vertical="center" wrapText="1"/>
    </xf>
    <xf numFmtId="49" fontId="15" fillId="3" borderId="1" xfId="0" applyNumberFormat="1" applyFont="1" applyFill="1" applyBorder="1" applyAlignment="1">
      <alignment horizontal="center" vertical="center"/>
    </xf>
    <xf numFmtId="49" fontId="15" fillId="3" borderId="4" xfId="0" applyNumberFormat="1" applyFont="1" applyFill="1" applyBorder="1" applyAlignment="1">
      <alignment horizontal="center" vertical="center"/>
    </xf>
    <xf numFmtId="49" fontId="15" fillId="3" borderId="5" xfId="0" applyNumberFormat="1" applyFont="1" applyFill="1" applyBorder="1" applyAlignment="1">
      <alignment horizontal="center" vertical="center"/>
    </xf>
    <xf numFmtId="164" fontId="15" fillId="3" borderId="1" xfId="0" applyNumberFormat="1" applyFont="1" applyFill="1" applyBorder="1" applyAlignment="1">
      <alignment horizontal="center" vertical="center"/>
    </xf>
    <xf numFmtId="0" fontId="35" fillId="3" borderId="2" xfId="0" applyFont="1" applyFill="1" applyBorder="1" applyAlignment="1">
      <alignment horizontal="left" vertical="center" wrapText="1"/>
    </xf>
    <xf numFmtId="49" fontId="20" fillId="3" borderId="5" xfId="0" applyNumberFormat="1" applyFont="1" applyFill="1" applyBorder="1" applyAlignment="1">
      <alignment horizontal="center" vertical="center" wrapText="1"/>
    </xf>
    <xf numFmtId="49" fontId="17" fillId="3" borderId="5" xfId="0" applyNumberFormat="1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left" vertical="center" wrapText="1"/>
    </xf>
    <xf numFmtId="0" fontId="18" fillId="3" borderId="2" xfId="0" applyFont="1" applyFill="1" applyBorder="1" applyAlignment="1">
      <alignment horizontal="left" vertical="center" wrapText="1"/>
    </xf>
    <xf numFmtId="49" fontId="19" fillId="3" borderId="1" xfId="0" applyNumberFormat="1" applyFont="1" applyFill="1" applyBorder="1" applyAlignment="1">
      <alignment horizontal="center" vertical="center"/>
    </xf>
    <xf numFmtId="49" fontId="19" fillId="3" borderId="2" xfId="0" applyNumberFormat="1" applyFont="1" applyFill="1" applyBorder="1" applyAlignment="1">
      <alignment horizontal="center" vertical="center"/>
    </xf>
    <xf numFmtId="49" fontId="19" fillId="3" borderId="4" xfId="0" applyNumberFormat="1" applyFont="1" applyFill="1" applyBorder="1" applyAlignment="1">
      <alignment horizontal="center" vertical="center"/>
    </xf>
    <xf numFmtId="49" fontId="19" fillId="3" borderId="5" xfId="0" applyNumberFormat="1" applyFont="1" applyFill="1" applyBorder="1" applyAlignment="1">
      <alignment horizontal="center" vertical="center"/>
    </xf>
    <xf numFmtId="164" fontId="19" fillId="3" borderId="1" xfId="0" applyNumberFormat="1" applyFont="1" applyFill="1" applyBorder="1" applyAlignment="1">
      <alignment horizontal="center" vertical="center"/>
    </xf>
    <xf numFmtId="49" fontId="15" fillId="3" borderId="2" xfId="0" applyNumberFormat="1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13" fillId="3" borderId="4" xfId="0" applyNumberFormat="1" applyFont="1" applyFill="1" applyBorder="1" applyAlignment="1">
      <alignment horizontal="center" vertical="center" wrapText="1"/>
    </xf>
    <xf numFmtId="49" fontId="13" fillId="3" borderId="5" xfId="0" applyNumberFormat="1" applyFont="1" applyFill="1" applyBorder="1" applyAlignment="1">
      <alignment horizontal="center" vertical="center" wrapText="1"/>
    </xf>
    <xf numFmtId="49" fontId="7" fillId="3" borderId="6" xfId="0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vertical="top" wrapText="1"/>
    </xf>
    <xf numFmtId="49" fontId="17" fillId="3" borderId="6" xfId="0" applyNumberFormat="1" applyFont="1" applyFill="1" applyBorder="1" applyAlignment="1">
      <alignment horizontal="center" vertical="center" wrapText="1"/>
    </xf>
    <xf numFmtId="49" fontId="19" fillId="3" borderId="2" xfId="0" applyNumberFormat="1" applyFont="1" applyFill="1" applyBorder="1" applyAlignment="1">
      <alignment horizontal="center" vertical="center" wrapText="1"/>
    </xf>
    <xf numFmtId="49" fontId="19" fillId="3" borderId="4" xfId="0" applyNumberFormat="1" applyFont="1" applyFill="1" applyBorder="1" applyAlignment="1">
      <alignment horizontal="center" vertical="center" wrapText="1"/>
    </xf>
    <xf numFmtId="49" fontId="19" fillId="3" borderId="5" xfId="0" applyNumberFormat="1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left" vertical="center" wrapText="1"/>
    </xf>
    <xf numFmtId="49" fontId="20" fillId="3" borderId="2" xfId="0" applyNumberFormat="1" applyFont="1" applyFill="1" applyBorder="1" applyAlignment="1">
      <alignment horizontal="center" vertical="center" wrapText="1"/>
    </xf>
    <xf numFmtId="49" fontId="20" fillId="3" borderId="4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49" fontId="28" fillId="3" borderId="1" xfId="0" applyNumberFormat="1" applyFont="1" applyFill="1" applyBorder="1" applyAlignment="1">
      <alignment horizontal="center" vertical="center" wrapText="1"/>
    </xf>
    <xf numFmtId="49" fontId="28" fillId="3" borderId="4" xfId="0" applyNumberFormat="1" applyFont="1" applyFill="1" applyBorder="1" applyAlignment="1">
      <alignment horizontal="center" vertical="center" wrapText="1"/>
    </xf>
    <xf numFmtId="49" fontId="28" fillId="3" borderId="5" xfId="0" applyNumberFormat="1" applyFont="1" applyFill="1" applyBorder="1" applyAlignment="1">
      <alignment horizontal="center" vertical="center" wrapText="1"/>
    </xf>
    <xf numFmtId="49" fontId="28" fillId="3" borderId="5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left" wrapText="1"/>
    </xf>
    <xf numFmtId="0" fontId="20" fillId="3" borderId="1" xfId="0" applyFont="1" applyFill="1" applyBorder="1" applyAlignment="1">
      <alignment vertical="center" wrapText="1"/>
    </xf>
    <xf numFmtId="49" fontId="17" fillId="3" borderId="4" xfId="0" applyNumberFormat="1" applyFont="1" applyFill="1" applyBorder="1" applyAlignment="1">
      <alignment horizontal="center" vertical="center" wrapText="1"/>
    </xf>
    <xf numFmtId="49" fontId="18" fillId="3" borderId="1" xfId="0" applyNumberFormat="1" applyFont="1" applyFill="1" applyBorder="1" applyAlignment="1">
      <alignment horizontal="left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32" fillId="3" borderId="1" xfId="0" applyFont="1" applyFill="1" applyBorder="1" applyAlignment="1">
      <alignment horizontal="left" vertical="center" wrapText="1"/>
    </xf>
    <xf numFmtId="49" fontId="8" fillId="3" borderId="5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left" vertical="center"/>
    </xf>
    <xf numFmtId="49" fontId="2" fillId="3" borderId="5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wrapText="1"/>
    </xf>
    <xf numFmtId="49" fontId="8" fillId="3" borderId="1" xfId="0" applyNumberFormat="1" applyFont="1" applyFill="1" applyBorder="1" applyAlignment="1">
      <alignment horizontal="center" vertical="center"/>
    </xf>
    <xf numFmtId="49" fontId="28" fillId="3" borderId="2" xfId="0" applyNumberFormat="1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/>
    </xf>
    <xf numFmtId="49" fontId="3" fillId="3" borderId="4" xfId="0" applyNumberFormat="1" applyFont="1" applyFill="1" applyBorder="1" applyAlignment="1">
      <alignment horizontal="center" vertical="center"/>
    </xf>
    <xf numFmtId="49" fontId="9" fillId="3" borderId="10" xfId="0" applyNumberFormat="1" applyFont="1" applyFill="1" applyBorder="1" applyAlignment="1">
      <alignment horizontal="center" vertical="center"/>
    </xf>
    <xf numFmtId="49" fontId="9" fillId="3" borderId="0" xfId="0" applyNumberFormat="1" applyFont="1" applyFill="1" applyBorder="1" applyAlignment="1">
      <alignment horizontal="center" vertical="center"/>
    </xf>
    <xf numFmtId="49" fontId="9" fillId="3" borderId="11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center" vertical="center"/>
    </xf>
    <xf numFmtId="49" fontId="9" fillId="3" borderId="7" xfId="0" applyNumberFormat="1" applyFont="1" applyFill="1" applyBorder="1" applyAlignment="1">
      <alignment horizontal="center" vertical="center"/>
    </xf>
    <xf numFmtId="49" fontId="9" fillId="3" borderId="8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/>
    </xf>
    <xf numFmtId="49" fontId="2" fillId="3" borderId="9" xfId="0" applyNumberFormat="1" applyFont="1" applyFill="1" applyBorder="1" applyAlignment="1">
      <alignment horizontal="center" vertical="center"/>
    </xf>
    <xf numFmtId="49" fontId="33" fillId="3" borderId="6" xfId="0" applyNumberFormat="1" applyFont="1" applyFill="1" applyBorder="1" applyAlignment="1">
      <alignment horizontal="center" vertical="center" wrapText="1"/>
    </xf>
    <xf numFmtId="49" fontId="33" fillId="3" borderId="7" xfId="0" applyNumberFormat="1" applyFont="1" applyFill="1" applyBorder="1" applyAlignment="1">
      <alignment horizontal="center" vertical="center" wrapText="1"/>
    </xf>
    <xf numFmtId="49" fontId="33" fillId="3" borderId="8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center" vertical="center" wrapText="1"/>
    </xf>
    <xf numFmtId="49" fontId="9" fillId="3" borderId="7" xfId="0" applyNumberFormat="1" applyFont="1" applyFill="1" applyBorder="1" applyAlignment="1">
      <alignment horizontal="center" vertical="center" wrapText="1"/>
    </xf>
    <xf numFmtId="49" fontId="9" fillId="3" borderId="8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49" fontId="30" fillId="0" borderId="2" xfId="0" applyNumberFormat="1" applyFont="1" applyBorder="1" applyAlignment="1">
      <alignment horizontal="center" vertical="center"/>
    </xf>
    <xf numFmtId="49" fontId="30" fillId="0" borderId="4" xfId="0" applyNumberFormat="1" applyFont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49" fontId="33" fillId="0" borderId="6" xfId="0" applyNumberFormat="1" applyFont="1" applyBorder="1" applyAlignment="1">
      <alignment horizontal="center" vertical="center"/>
    </xf>
    <xf numFmtId="49" fontId="33" fillId="0" borderId="7" xfId="0" applyNumberFormat="1" applyFont="1" applyBorder="1" applyAlignment="1">
      <alignment horizontal="center" vertical="center"/>
    </xf>
    <xf numFmtId="49" fontId="33" fillId="0" borderId="8" xfId="0" applyNumberFormat="1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33" fillId="0" borderId="7" xfId="0" applyFont="1" applyBorder="1" applyAlignment="1">
      <alignment horizontal="center" vertical="center"/>
    </xf>
    <xf numFmtId="0" fontId="33" fillId="0" borderId="8" xfId="0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Border="1" applyAlignment="1">
      <alignment horizontal="center" vertical="center" wrapText="1"/>
    </xf>
    <xf numFmtId="49" fontId="33" fillId="0" borderId="7" xfId="0" applyNumberFormat="1" applyFont="1" applyBorder="1" applyAlignment="1">
      <alignment horizontal="center" vertical="center" wrapText="1"/>
    </xf>
    <xf numFmtId="49" fontId="33" fillId="0" borderId="8" xfId="0" applyNumberFormat="1" applyFont="1" applyBorder="1" applyAlignment="1">
      <alignment horizontal="center" vertical="center" wrapText="1"/>
    </xf>
    <xf numFmtId="49" fontId="33" fillId="3" borderId="6" xfId="0" applyNumberFormat="1" applyFont="1" applyFill="1" applyBorder="1" applyAlignment="1">
      <alignment horizontal="center" vertical="center"/>
    </xf>
    <xf numFmtId="49" fontId="33" fillId="3" borderId="7" xfId="0" applyNumberFormat="1" applyFont="1" applyFill="1" applyBorder="1" applyAlignment="1">
      <alignment horizontal="center" vertical="center"/>
    </xf>
    <xf numFmtId="49" fontId="33" fillId="3" borderId="8" xfId="0" applyNumberFormat="1" applyFont="1" applyFill="1" applyBorder="1" applyAlignment="1">
      <alignment horizontal="center" vertical="center"/>
    </xf>
    <xf numFmtId="49" fontId="33" fillId="3" borderId="2" xfId="0" applyNumberFormat="1" applyFont="1" applyFill="1" applyBorder="1" applyAlignment="1">
      <alignment horizontal="center" vertical="center"/>
    </xf>
    <xf numFmtId="49" fontId="33" fillId="3" borderId="4" xfId="0" applyNumberFormat="1" applyFont="1" applyFill="1" applyBorder="1" applyAlignment="1">
      <alignment horizontal="center" vertical="center"/>
    </xf>
    <xf numFmtId="49" fontId="33" fillId="3" borderId="5" xfId="0" applyNumberFormat="1" applyFont="1" applyFill="1" applyBorder="1" applyAlignment="1">
      <alignment horizontal="center" vertical="center"/>
    </xf>
    <xf numFmtId="49" fontId="20" fillId="3" borderId="2" xfId="0" applyNumberFormat="1" applyFont="1" applyFill="1" applyBorder="1" applyAlignment="1">
      <alignment horizontal="center" vertical="center"/>
    </xf>
    <xf numFmtId="49" fontId="20" fillId="3" borderId="4" xfId="0" applyNumberFormat="1" applyFont="1" applyFill="1" applyBorder="1" applyAlignment="1">
      <alignment horizontal="center" vertical="center"/>
    </xf>
    <xf numFmtId="49" fontId="20" fillId="3" borderId="5" xfId="0" applyNumberFormat="1" applyFont="1" applyFill="1" applyBorder="1" applyAlignment="1">
      <alignment horizontal="center" vertical="center"/>
    </xf>
    <xf numFmtId="49" fontId="20" fillId="3" borderId="2" xfId="0" applyNumberFormat="1" applyFont="1" applyFill="1" applyBorder="1" applyAlignment="1">
      <alignment horizontal="center" vertical="center" wrapText="1"/>
    </xf>
    <xf numFmtId="49" fontId="20" fillId="3" borderId="4" xfId="0" applyNumberFormat="1" applyFont="1" applyFill="1" applyBorder="1" applyAlignment="1">
      <alignment horizontal="center" vertical="center" wrapText="1"/>
    </xf>
    <xf numFmtId="49" fontId="20" fillId="3" borderId="5" xfId="0" applyNumberFormat="1" applyFont="1" applyFill="1" applyBorder="1" applyAlignment="1">
      <alignment horizontal="center" vertical="center" wrapText="1"/>
    </xf>
    <xf numFmtId="49" fontId="20" fillId="3" borderId="6" xfId="0" applyNumberFormat="1" applyFont="1" applyFill="1" applyBorder="1" applyAlignment="1">
      <alignment horizontal="center" vertical="center"/>
    </xf>
    <xf numFmtId="49" fontId="20" fillId="3" borderId="7" xfId="0" applyNumberFormat="1" applyFont="1" applyFill="1" applyBorder="1" applyAlignment="1">
      <alignment horizontal="center" vertical="center"/>
    </xf>
    <xf numFmtId="49" fontId="20" fillId="3" borderId="8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49" fontId="9" fillId="3" borderId="4" xfId="0" applyNumberFormat="1" applyFont="1" applyFill="1" applyBorder="1" applyAlignment="1">
      <alignment horizontal="center" vertical="center"/>
    </xf>
    <xf numFmtId="49" fontId="9" fillId="3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1"/>
  <sheetViews>
    <sheetView tabSelected="1" topLeftCell="A364" zoomScale="80" zoomScaleNormal="80" workbookViewId="0">
      <selection activeCell="I375" sqref="I375"/>
    </sheetView>
  </sheetViews>
  <sheetFormatPr defaultRowHeight="14.4" x14ac:dyDescent="0.3"/>
  <cols>
    <col min="1" max="1" width="91" style="5" customWidth="1"/>
    <col min="2" max="3" width="9.109375" style="86"/>
    <col min="4" max="4" width="4.6640625" style="86" customWidth="1"/>
    <col min="5" max="5" width="4.44140625" style="86" customWidth="1"/>
    <col min="6" max="6" width="5" style="103" customWidth="1"/>
    <col min="7" max="7" width="9.109375" style="86" customWidth="1"/>
    <col min="8" max="8" width="9.109375" style="86"/>
    <col min="9" max="11" width="19.88671875" style="86" customWidth="1"/>
    <col min="12" max="12" width="10.5546875" bestFit="1" customWidth="1"/>
    <col min="13" max="13" width="9.88671875" customWidth="1"/>
  </cols>
  <sheetData>
    <row r="1" spans="1:12" s="1" customFormat="1" ht="242.25" customHeight="1" x14ac:dyDescent="0.3">
      <c r="A1" s="310" t="s">
        <v>513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114"/>
    </row>
    <row r="2" spans="1:12" ht="88.5" customHeight="1" x14ac:dyDescent="0.3">
      <c r="A2" s="311" t="s">
        <v>261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</row>
    <row r="3" spans="1:12" s="1" customFormat="1" ht="50.25" customHeight="1" x14ac:dyDescent="0.3">
      <c r="A3" s="111"/>
      <c r="B3" s="111"/>
      <c r="C3" s="111"/>
      <c r="D3" s="112"/>
      <c r="E3" s="112"/>
      <c r="F3" s="112"/>
      <c r="G3" s="112"/>
      <c r="H3" s="112"/>
      <c r="I3" s="112"/>
      <c r="J3" s="111"/>
      <c r="K3" s="113" t="s">
        <v>54</v>
      </c>
    </row>
    <row r="4" spans="1:12" s="3" customFormat="1" ht="17.399999999999999" x14ac:dyDescent="0.3">
      <c r="A4" s="6" t="s">
        <v>0</v>
      </c>
      <c r="B4" s="4" t="s">
        <v>53</v>
      </c>
      <c r="C4" s="4" t="s">
        <v>55</v>
      </c>
      <c r="D4" s="304" t="s">
        <v>51</v>
      </c>
      <c r="E4" s="305"/>
      <c r="F4" s="305"/>
      <c r="G4" s="306"/>
      <c r="H4" s="4" t="s">
        <v>52</v>
      </c>
      <c r="I4" s="2" t="s">
        <v>259</v>
      </c>
      <c r="J4" s="2" t="s">
        <v>260</v>
      </c>
      <c r="K4" s="2" t="s">
        <v>262</v>
      </c>
    </row>
    <row r="5" spans="1:12" s="17" customFormat="1" ht="15.6" x14ac:dyDescent="0.3">
      <c r="A5" s="15">
        <v>1</v>
      </c>
      <c r="B5" s="16">
        <v>2</v>
      </c>
      <c r="C5" s="16">
        <v>3</v>
      </c>
      <c r="D5" s="301" t="s">
        <v>34</v>
      </c>
      <c r="E5" s="302"/>
      <c r="F5" s="302"/>
      <c r="G5" s="303"/>
      <c r="H5" s="16">
        <v>5</v>
      </c>
      <c r="I5" s="15">
        <v>6</v>
      </c>
      <c r="J5" s="15">
        <v>7</v>
      </c>
      <c r="K5" s="15">
        <v>8</v>
      </c>
    </row>
    <row r="6" spans="1:12" s="14" customFormat="1" ht="20.399999999999999" x14ac:dyDescent="0.3">
      <c r="A6" s="9" t="s">
        <v>56</v>
      </c>
      <c r="B6" s="13"/>
      <c r="C6" s="13"/>
      <c r="D6" s="10"/>
      <c r="E6" s="11"/>
      <c r="F6" s="91"/>
      <c r="G6" s="12"/>
      <c r="H6" s="13"/>
      <c r="I6" s="18">
        <f>SUM(I7+I82+I98+I159+I193+I305+I349+I355+I418+I447+I453)</f>
        <v>2011347.2000000002</v>
      </c>
      <c r="J6" s="18">
        <f>SUM(J7+J82+J98+J159+J193+J305+J349+J355+J418+J447+J453)</f>
        <v>1653622.4</v>
      </c>
      <c r="K6" s="18">
        <f>SUM(K7+K82+K98+K159+K193+K305+K349+K355+K418+K447+K453)</f>
        <v>1600019.9999999995</v>
      </c>
    </row>
    <row r="7" spans="1:12" s="32" customFormat="1" ht="17.399999999999999" x14ac:dyDescent="0.3">
      <c r="A7" s="25" t="s">
        <v>67</v>
      </c>
      <c r="B7" s="7" t="s">
        <v>1</v>
      </c>
      <c r="C7" s="7"/>
      <c r="D7" s="29"/>
      <c r="E7" s="30"/>
      <c r="F7" s="92"/>
      <c r="G7" s="31"/>
      <c r="H7" s="7"/>
      <c r="I7" s="27">
        <f>SUM(I8+I13+I20+I34+I38+I50+I55)</f>
        <v>125832</v>
      </c>
      <c r="J7" s="27">
        <f t="shared" ref="J7:K7" si="0">SUM(J8+J13+J20+J34+J38+J50+J55)</f>
        <v>129672</v>
      </c>
      <c r="K7" s="27">
        <f t="shared" si="0"/>
        <v>130923.1</v>
      </c>
    </row>
    <row r="8" spans="1:12" s="3" customFormat="1" ht="34.799999999999997" x14ac:dyDescent="0.3">
      <c r="A8" s="49" t="s">
        <v>68</v>
      </c>
      <c r="B8" s="50" t="s">
        <v>1</v>
      </c>
      <c r="C8" s="50" t="s">
        <v>5</v>
      </c>
      <c r="D8" s="116"/>
      <c r="E8" s="117"/>
      <c r="F8" s="93"/>
      <c r="G8" s="118"/>
      <c r="H8" s="51"/>
      <c r="I8" s="135">
        <f t="shared" ref="I8:K11" si="1">SUM(I9)</f>
        <v>3200</v>
      </c>
      <c r="J8" s="135">
        <f t="shared" si="1"/>
        <v>2777</v>
      </c>
      <c r="K8" s="135">
        <f t="shared" si="1"/>
        <v>2777</v>
      </c>
    </row>
    <row r="9" spans="1:12" s="24" customFormat="1" ht="50.4" x14ac:dyDescent="0.3">
      <c r="A9" s="44" t="s">
        <v>115</v>
      </c>
      <c r="B9" s="23" t="s">
        <v>1</v>
      </c>
      <c r="C9" s="48" t="s">
        <v>5</v>
      </c>
      <c r="D9" s="20" t="s">
        <v>45</v>
      </c>
      <c r="E9" s="21" t="s">
        <v>118</v>
      </c>
      <c r="F9" s="94" t="s">
        <v>119</v>
      </c>
      <c r="G9" s="22" t="s">
        <v>120</v>
      </c>
      <c r="H9" s="23"/>
      <c r="I9" s="74">
        <f t="shared" si="1"/>
        <v>3200</v>
      </c>
      <c r="J9" s="74">
        <f t="shared" si="1"/>
        <v>2777</v>
      </c>
      <c r="K9" s="74">
        <f t="shared" si="1"/>
        <v>2777</v>
      </c>
    </row>
    <row r="10" spans="1:12" s="24" customFormat="1" ht="33.6" x14ac:dyDescent="0.3">
      <c r="A10" s="44" t="s">
        <v>116</v>
      </c>
      <c r="B10" s="23" t="s">
        <v>1</v>
      </c>
      <c r="C10" s="48" t="s">
        <v>5</v>
      </c>
      <c r="D10" s="20" t="s">
        <v>45</v>
      </c>
      <c r="E10" s="21" t="s">
        <v>33</v>
      </c>
      <c r="F10" s="94" t="s">
        <v>119</v>
      </c>
      <c r="G10" s="22" t="s">
        <v>120</v>
      </c>
      <c r="H10" s="23"/>
      <c r="I10" s="74">
        <f t="shared" si="1"/>
        <v>3200</v>
      </c>
      <c r="J10" s="74">
        <f t="shared" si="1"/>
        <v>2777</v>
      </c>
      <c r="K10" s="74">
        <f t="shared" si="1"/>
        <v>2777</v>
      </c>
    </row>
    <row r="11" spans="1:12" s="24" customFormat="1" ht="33.6" x14ac:dyDescent="0.3">
      <c r="A11" s="45" t="s">
        <v>117</v>
      </c>
      <c r="B11" s="23" t="s">
        <v>1</v>
      </c>
      <c r="C11" s="48" t="s">
        <v>5</v>
      </c>
      <c r="D11" s="104" t="s">
        <v>45</v>
      </c>
      <c r="E11" s="105" t="s">
        <v>33</v>
      </c>
      <c r="F11" s="106" t="s">
        <v>1</v>
      </c>
      <c r="G11" s="107" t="s">
        <v>120</v>
      </c>
      <c r="H11" s="23"/>
      <c r="I11" s="74">
        <f>SUM(I12)</f>
        <v>3200</v>
      </c>
      <c r="J11" s="74">
        <f t="shared" si="1"/>
        <v>2777</v>
      </c>
      <c r="K11" s="74">
        <f t="shared" si="1"/>
        <v>2777</v>
      </c>
    </row>
    <row r="12" spans="1:12" s="40" customFormat="1" ht="62.4" x14ac:dyDescent="0.3">
      <c r="A12" s="37" t="s">
        <v>395</v>
      </c>
      <c r="B12" s="38" t="s">
        <v>1</v>
      </c>
      <c r="C12" s="41" t="s">
        <v>5</v>
      </c>
      <c r="D12" s="41" t="s">
        <v>45</v>
      </c>
      <c r="E12" s="43" t="s">
        <v>33</v>
      </c>
      <c r="F12" s="95" t="s">
        <v>1</v>
      </c>
      <c r="G12" s="42" t="s">
        <v>44</v>
      </c>
      <c r="H12" s="42" t="s">
        <v>59</v>
      </c>
      <c r="I12" s="39">
        <v>3200</v>
      </c>
      <c r="J12" s="39">
        <v>2777</v>
      </c>
      <c r="K12" s="39">
        <v>2777</v>
      </c>
    </row>
    <row r="13" spans="1:12" s="134" customFormat="1" ht="52.8" x14ac:dyDescent="0.35">
      <c r="A13" s="49" t="s">
        <v>69</v>
      </c>
      <c r="B13" s="50" t="s">
        <v>1</v>
      </c>
      <c r="C13" s="50" t="s">
        <v>2</v>
      </c>
      <c r="D13" s="307"/>
      <c r="E13" s="308"/>
      <c r="F13" s="308"/>
      <c r="G13" s="309"/>
      <c r="H13" s="50"/>
      <c r="I13" s="122">
        <f>SUM(I14)</f>
        <v>1180.8</v>
      </c>
      <c r="J13" s="122">
        <f t="shared" ref="J13:K15" si="2">SUM(J14)</f>
        <v>1169</v>
      </c>
      <c r="K13" s="122">
        <f t="shared" si="2"/>
        <v>1178</v>
      </c>
    </row>
    <row r="14" spans="1:12" s="8" customFormat="1" ht="50.4" x14ac:dyDescent="0.35">
      <c r="A14" s="44" t="s">
        <v>115</v>
      </c>
      <c r="B14" s="52" t="s">
        <v>1</v>
      </c>
      <c r="C14" s="53" t="s">
        <v>2</v>
      </c>
      <c r="D14" s="54" t="s">
        <v>45</v>
      </c>
      <c r="E14" s="55" t="s">
        <v>118</v>
      </c>
      <c r="F14" s="96" t="s">
        <v>119</v>
      </c>
      <c r="G14" s="56" t="s">
        <v>120</v>
      </c>
      <c r="H14" s="56"/>
      <c r="I14" s="57">
        <f>SUM(I15)</f>
        <v>1180.8</v>
      </c>
      <c r="J14" s="57">
        <f t="shared" si="2"/>
        <v>1169</v>
      </c>
      <c r="K14" s="57">
        <f t="shared" si="2"/>
        <v>1178</v>
      </c>
    </row>
    <row r="15" spans="1:12" s="8" customFormat="1" ht="33.6" x14ac:dyDescent="0.35">
      <c r="A15" s="44" t="s">
        <v>116</v>
      </c>
      <c r="B15" s="52" t="s">
        <v>1</v>
      </c>
      <c r="C15" s="53" t="s">
        <v>2</v>
      </c>
      <c r="D15" s="54" t="s">
        <v>45</v>
      </c>
      <c r="E15" s="55" t="s">
        <v>33</v>
      </c>
      <c r="F15" s="96" t="s">
        <v>119</v>
      </c>
      <c r="G15" s="56" t="s">
        <v>120</v>
      </c>
      <c r="H15" s="56"/>
      <c r="I15" s="57">
        <f>SUM(I16)</f>
        <v>1180.8</v>
      </c>
      <c r="J15" s="57">
        <f t="shared" si="2"/>
        <v>1169</v>
      </c>
      <c r="K15" s="57">
        <f t="shared" si="2"/>
        <v>1178</v>
      </c>
    </row>
    <row r="16" spans="1:12" s="8" customFormat="1" ht="33.6" x14ac:dyDescent="0.35">
      <c r="A16" s="45" t="s">
        <v>117</v>
      </c>
      <c r="B16" s="52" t="s">
        <v>1</v>
      </c>
      <c r="C16" s="53" t="s">
        <v>2</v>
      </c>
      <c r="D16" s="54" t="s">
        <v>45</v>
      </c>
      <c r="E16" s="55" t="s">
        <v>33</v>
      </c>
      <c r="F16" s="96" t="s">
        <v>1</v>
      </c>
      <c r="G16" s="56" t="s">
        <v>120</v>
      </c>
      <c r="H16" s="56"/>
      <c r="I16" s="57">
        <f>SUM(I17:I19)</f>
        <v>1180.8</v>
      </c>
      <c r="J16" s="57">
        <f t="shared" ref="J16:K16" si="3">SUM(J17:J19)</f>
        <v>1169</v>
      </c>
      <c r="K16" s="57">
        <f t="shared" si="3"/>
        <v>1178</v>
      </c>
    </row>
    <row r="17" spans="1:11" s="40" customFormat="1" ht="62.4" x14ac:dyDescent="0.3">
      <c r="A17" s="37" t="s">
        <v>396</v>
      </c>
      <c r="B17" s="38" t="s">
        <v>1</v>
      </c>
      <c r="C17" s="41" t="s">
        <v>2</v>
      </c>
      <c r="D17" s="41" t="s">
        <v>45</v>
      </c>
      <c r="E17" s="43" t="s">
        <v>33</v>
      </c>
      <c r="F17" s="95" t="s">
        <v>1</v>
      </c>
      <c r="G17" s="42" t="s">
        <v>44</v>
      </c>
      <c r="H17" s="42" t="s">
        <v>59</v>
      </c>
      <c r="I17" s="39">
        <v>1079.3</v>
      </c>
      <c r="J17" s="39">
        <v>960</v>
      </c>
      <c r="K17" s="39">
        <v>960</v>
      </c>
    </row>
    <row r="18" spans="1:11" s="40" customFormat="1" ht="46.8" x14ac:dyDescent="0.3">
      <c r="A18" s="37" t="s">
        <v>397</v>
      </c>
      <c r="B18" s="38" t="s">
        <v>1</v>
      </c>
      <c r="C18" s="41" t="s">
        <v>2</v>
      </c>
      <c r="D18" s="41" t="s">
        <v>45</v>
      </c>
      <c r="E18" s="43" t="s">
        <v>33</v>
      </c>
      <c r="F18" s="95" t="s">
        <v>1</v>
      </c>
      <c r="G18" s="42" t="s">
        <v>44</v>
      </c>
      <c r="H18" s="42" t="s">
        <v>58</v>
      </c>
      <c r="I18" s="39">
        <v>101.5</v>
      </c>
      <c r="J18" s="39">
        <v>208</v>
      </c>
      <c r="K18" s="39">
        <v>217</v>
      </c>
    </row>
    <row r="19" spans="1:11" s="40" customFormat="1" ht="46.8" x14ac:dyDescent="0.3">
      <c r="A19" s="37" t="s">
        <v>398</v>
      </c>
      <c r="B19" s="38" t="s">
        <v>1</v>
      </c>
      <c r="C19" s="41" t="s">
        <v>2</v>
      </c>
      <c r="D19" s="41" t="s">
        <v>45</v>
      </c>
      <c r="E19" s="43" t="s">
        <v>33</v>
      </c>
      <c r="F19" s="95" t="s">
        <v>1</v>
      </c>
      <c r="G19" s="42" t="s">
        <v>44</v>
      </c>
      <c r="H19" s="42" t="s">
        <v>60</v>
      </c>
      <c r="I19" s="39">
        <v>0</v>
      </c>
      <c r="J19" s="39">
        <v>1</v>
      </c>
      <c r="K19" s="39">
        <v>1</v>
      </c>
    </row>
    <row r="20" spans="1:11" s="134" customFormat="1" ht="52.8" x14ac:dyDescent="0.35">
      <c r="A20" s="49" t="s">
        <v>70</v>
      </c>
      <c r="B20" s="120" t="s">
        <v>1</v>
      </c>
      <c r="C20" s="120" t="s">
        <v>7</v>
      </c>
      <c r="D20" s="312"/>
      <c r="E20" s="313"/>
      <c r="F20" s="313"/>
      <c r="G20" s="314"/>
      <c r="H20" s="133"/>
      <c r="I20" s="122">
        <f>SUM(I21+I26+I29)</f>
        <v>47619.6</v>
      </c>
      <c r="J20" s="122">
        <f t="shared" ref="J20:K20" si="4">SUM(J21+J26+J29)</f>
        <v>49505</v>
      </c>
      <c r="K20" s="122">
        <f t="shared" si="4"/>
        <v>49805</v>
      </c>
    </row>
    <row r="21" spans="1:11" s="61" customFormat="1" ht="50.4" x14ac:dyDescent="0.35">
      <c r="A21" s="143" t="s">
        <v>115</v>
      </c>
      <c r="B21" s="58" t="s">
        <v>1</v>
      </c>
      <c r="C21" s="59" t="s">
        <v>7</v>
      </c>
      <c r="D21" s="54" t="s">
        <v>45</v>
      </c>
      <c r="E21" s="55" t="s">
        <v>118</v>
      </c>
      <c r="F21" s="96" t="s">
        <v>119</v>
      </c>
      <c r="G21" s="56" t="s">
        <v>120</v>
      </c>
      <c r="H21" s="56"/>
      <c r="I21" s="57">
        <f>SUM(I22)</f>
        <v>45.8</v>
      </c>
      <c r="J21" s="57">
        <f t="shared" ref="J21:K22" si="5">SUM(J22)</f>
        <v>160</v>
      </c>
      <c r="K21" s="57">
        <f t="shared" si="5"/>
        <v>160</v>
      </c>
    </row>
    <row r="22" spans="1:11" s="61" customFormat="1" ht="33.6" x14ac:dyDescent="0.35">
      <c r="A22" s="143" t="s">
        <v>121</v>
      </c>
      <c r="B22" s="58" t="s">
        <v>1</v>
      </c>
      <c r="C22" s="59" t="s">
        <v>7</v>
      </c>
      <c r="D22" s="54" t="s">
        <v>45</v>
      </c>
      <c r="E22" s="55" t="s">
        <v>18</v>
      </c>
      <c r="F22" s="96" t="s">
        <v>119</v>
      </c>
      <c r="G22" s="56" t="s">
        <v>120</v>
      </c>
      <c r="H22" s="56"/>
      <c r="I22" s="57">
        <f>SUM(I23)</f>
        <v>45.8</v>
      </c>
      <c r="J22" s="57">
        <f t="shared" si="5"/>
        <v>160</v>
      </c>
      <c r="K22" s="57">
        <f t="shared" si="5"/>
        <v>160</v>
      </c>
    </row>
    <row r="23" spans="1:11" s="61" customFormat="1" ht="17.399999999999999" x14ac:dyDescent="0.35">
      <c r="A23" s="144" t="s">
        <v>509</v>
      </c>
      <c r="B23" s="58" t="s">
        <v>1</v>
      </c>
      <c r="C23" s="59" t="s">
        <v>7</v>
      </c>
      <c r="D23" s="54" t="s">
        <v>45</v>
      </c>
      <c r="E23" s="55" t="s">
        <v>18</v>
      </c>
      <c r="F23" s="96" t="s">
        <v>1</v>
      </c>
      <c r="G23" s="56" t="s">
        <v>120</v>
      </c>
      <c r="H23" s="56"/>
      <c r="I23" s="57">
        <f>SUM(I24:I25)</f>
        <v>45.8</v>
      </c>
      <c r="J23" s="57">
        <f t="shared" ref="J23:K23" si="6">SUM(J24:J25)</f>
        <v>160</v>
      </c>
      <c r="K23" s="57">
        <f t="shared" si="6"/>
        <v>160</v>
      </c>
    </row>
    <row r="24" spans="1:11" s="40" customFormat="1" ht="46.8" x14ac:dyDescent="0.3">
      <c r="A24" s="145" t="s">
        <v>215</v>
      </c>
      <c r="B24" s="38" t="s">
        <v>1</v>
      </c>
      <c r="C24" s="41" t="s">
        <v>7</v>
      </c>
      <c r="D24" s="41" t="s">
        <v>45</v>
      </c>
      <c r="E24" s="43" t="s">
        <v>18</v>
      </c>
      <c r="F24" s="95" t="s">
        <v>1</v>
      </c>
      <c r="G24" s="42" t="s">
        <v>44</v>
      </c>
      <c r="H24" s="42" t="s">
        <v>59</v>
      </c>
      <c r="I24" s="39">
        <v>5.5</v>
      </c>
      <c r="J24" s="39">
        <v>10</v>
      </c>
      <c r="K24" s="39">
        <v>10</v>
      </c>
    </row>
    <row r="25" spans="1:11" s="40" customFormat="1" ht="31.2" x14ac:dyDescent="0.3">
      <c r="A25" s="145" t="s">
        <v>106</v>
      </c>
      <c r="B25" s="38" t="s">
        <v>1</v>
      </c>
      <c r="C25" s="41" t="s">
        <v>7</v>
      </c>
      <c r="D25" s="41" t="s">
        <v>45</v>
      </c>
      <c r="E25" s="43" t="s">
        <v>18</v>
      </c>
      <c r="F25" s="95" t="s">
        <v>1</v>
      </c>
      <c r="G25" s="42" t="s">
        <v>44</v>
      </c>
      <c r="H25" s="42" t="s">
        <v>58</v>
      </c>
      <c r="I25" s="39">
        <v>40.299999999999997</v>
      </c>
      <c r="J25" s="39">
        <v>150</v>
      </c>
      <c r="K25" s="39">
        <v>150</v>
      </c>
    </row>
    <row r="26" spans="1:11" s="65" customFormat="1" ht="16.8" x14ac:dyDescent="0.3">
      <c r="A26" s="143" t="s">
        <v>122</v>
      </c>
      <c r="B26" s="46" t="s">
        <v>1</v>
      </c>
      <c r="C26" s="47" t="s">
        <v>7</v>
      </c>
      <c r="D26" s="47" t="s">
        <v>45</v>
      </c>
      <c r="E26" s="62" t="s">
        <v>29</v>
      </c>
      <c r="F26" s="97" t="s">
        <v>119</v>
      </c>
      <c r="G26" s="63" t="s">
        <v>120</v>
      </c>
      <c r="H26" s="63"/>
      <c r="I26" s="64">
        <f>SUM(I27)</f>
        <v>297</v>
      </c>
      <c r="J26" s="64">
        <f t="shared" ref="J26:K27" si="7">SUM(J27)</f>
        <v>500</v>
      </c>
      <c r="K26" s="64">
        <f t="shared" si="7"/>
        <v>500</v>
      </c>
    </row>
    <row r="27" spans="1:11" s="65" customFormat="1" ht="33.6" x14ac:dyDescent="0.3">
      <c r="A27" s="144" t="s">
        <v>510</v>
      </c>
      <c r="B27" s="46" t="s">
        <v>1</v>
      </c>
      <c r="C27" s="47" t="s">
        <v>7</v>
      </c>
      <c r="D27" s="47" t="s">
        <v>45</v>
      </c>
      <c r="E27" s="62" t="s">
        <v>29</v>
      </c>
      <c r="F27" s="97" t="s">
        <v>1</v>
      </c>
      <c r="G27" s="63" t="s">
        <v>120</v>
      </c>
      <c r="H27" s="63"/>
      <c r="I27" s="64">
        <f>SUM(I28)</f>
        <v>297</v>
      </c>
      <c r="J27" s="64">
        <f t="shared" si="7"/>
        <v>500</v>
      </c>
      <c r="K27" s="64">
        <f t="shared" si="7"/>
        <v>500</v>
      </c>
    </row>
    <row r="28" spans="1:11" s="40" customFormat="1" ht="31.2" x14ac:dyDescent="0.3">
      <c r="A28" s="145" t="s">
        <v>106</v>
      </c>
      <c r="B28" s="38" t="s">
        <v>1</v>
      </c>
      <c r="C28" s="41" t="s">
        <v>7</v>
      </c>
      <c r="D28" s="41" t="s">
        <v>45</v>
      </c>
      <c r="E28" s="43" t="s">
        <v>29</v>
      </c>
      <c r="F28" s="95" t="s">
        <v>1</v>
      </c>
      <c r="G28" s="42" t="s">
        <v>44</v>
      </c>
      <c r="H28" s="42" t="s">
        <v>58</v>
      </c>
      <c r="I28" s="39">
        <v>297</v>
      </c>
      <c r="J28" s="39">
        <v>500</v>
      </c>
      <c r="K28" s="39">
        <v>500</v>
      </c>
    </row>
    <row r="29" spans="1:11" s="65" customFormat="1" ht="33.6" x14ac:dyDescent="0.3">
      <c r="A29" s="44" t="s">
        <v>116</v>
      </c>
      <c r="B29" s="46" t="s">
        <v>1</v>
      </c>
      <c r="C29" s="47" t="s">
        <v>7</v>
      </c>
      <c r="D29" s="47" t="s">
        <v>45</v>
      </c>
      <c r="E29" s="62" t="s">
        <v>33</v>
      </c>
      <c r="F29" s="97" t="s">
        <v>119</v>
      </c>
      <c r="G29" s="63" t="s">
        <v>120</v>
      </c>
      <c r="H29" s="63"/>
      <c r="I29" s="64">
        <f>SUM(I30)</f>
        <v>47276.799999999996</v>
      </c>
      <c r="J29" s="64">
        <f t="shared" ref="J29:K29" si="8">SUM(J30)</f>
        <v>48845</v>
      </c>
      <c r="K29" s="64">
        <f t="shared" si="8"/>
        <v>49145</v>
      </c>
    </row>
    <row r="30" spans="1:11" s="65" customFormat="1" ht="33.6" x14ac:dyDescent="0.3">
      <c r="A30" s="45" t="s">
        <v>117</v>
      </c>
      <c r="B30" s="46" t="s">
        <v>1</v>
      </c>
      <c r="C30" s="47" t="s">
        <v>7</v>
      </c>
      <c r="D30" s="47" t="s">
        <v>45</v>
      </c>
      <c r="E30" s="62" t="s">
        <v>33</v>
      </c>
      <c r="F30" s="97" t="s">
        <v>1</v>
      </c>
      <c r="G30" s="63" t="s">
        <v>120</v>
      </c>
      <c r="H30" s="63"/>
      <c r="I30" s="64">
        <f>SUM(I31:I33)</f>
        <v>47276.799999999996</v>
      </c>
      <c r="J30" s="64">
        <f t="shared" ref="J30:K30" si="9">SUM(J31:J33)</f>
        <v>48845</v>
      </c>
      <c r="K30" s="64">
        <f t="shared" si="9"/>
        <v>49145</v>
      </c>
    </row>
    <row r="31" spans="1:11" s="40" customFormat="1" ht="46.8" x14ac:dyDescent="0.3">
      <c r="A31" s="37" t="s">
        <v>215</v>
      </c>
      <c r="B31" s="38" t="s">
        <v>1</v>
      </c>
      <c r="C31" s="41" t="s">
        <v>7</v>
      </c>
      <c r="D31" s="41" t="s">
        <v>45</v>
      </c>
      <c r="E31" s="43" t="s">
        <v>33</v>
      </c>
      <c r="F31" s="95" t="s">
        <v>1</v>
      </c>
      <c r="G31" s="42" t="s">
        <v>44</v>
      </c>
      <c r="H31" s="42" t="s">
        <v>59</v>
      </c>
      <c r="I31" s="39">
        <v>38794.1</v>
      </c>
      <c r="J31" s="39">
        <v>39768</v>
      </c>
      <c r="K31" s="39">
        <v>39768</v>
      </c>
    </row>
    <row r="32" spans="1:11" s="40" customFormat="1" ht="31.2" x14ac:dyDescent="0.3">
      <c r="A32" s="37" t="s">
        <v>106</v>
      </c>
      <c r="B32" s="38" t="s">
        <v>1</v>
      </c>
      <c r="C32" s="41" t="s">
        <v>7</v>
      </c>
      <c r="D32" s="41" t="s">
        <v>45</v>
      </c>
      <c r="E32" s="43" t="s">
        <v>33</v>
      </c>
      <c r="F32" s="95" t="s">
        <v>1</v>
      </c>
      <c r="G32" s="42" t="s">
        <v>44</v>
      </c>
      <c r="H32" s="42" t="s">
        <v>58</v>
      </c>
      <c r="I32" s="39">
        <v>8409.7999999999993</v>
      </c>
      <c r="J32" s="39">
        <v>8975</v>
      </c>
      <c r="K32" s="39">
        <v>9275</v>
      </c>
    </row>
    <row r="33" spans="1:11" s="40" customFormat="1" ht="31.2" x14ac:dyDescent="0.3">
      <c r="A33" s="37" t="s">
        <v>107</v>
      </c>
      <c r="B33" s="38" t="s">
        <v>1</v>
      </c>
      <c r="C33" s="41" t="s">
        <v>7</v>
      </c>
      <c r="D33" s="41" t="s">
        <v>45</v>
      </c>
      <c r="E33" s="43" t="s">
        <v>33</v>
      </c>
      <c r="F33" s="95" t="s">
        <v>1</v>
      </c>
      <c r="G33" s="42" t="s">
        <v>44</v>
      </c>
      <c r="H33" s="42" t="s">
        <v>60</v>
      </c>
      <c r="I33" s="39">
        <v>72.900000000000006</v>
      </c>
      <c r="J33" s="39">
        <v>102</v>
      </c>
      <c r="K33" s="39">
        <v>102</v>
      </c>
    </row>
    <row r="34" spans="1:11" s="123" customFormat="1" ht="18" x14ac:dyDescent="0.35">
      <c r="A34" s="115" t="s">
        <v>265</v>
      </c>
      <c r="B34" s="120" t="s">
        <v>1</v>
      </c>
      <c r="C34" s="120" t="s">
        <v>12</v>
      </c>
      <c r="D34" s="315"/>
      <c r="E34" s="316"/>
      <c r="F34" s="316"/>
      <c r="G34" s="317"/>
      <c r="H34" s="121"/>
      <c r="I34" s="122">
        <f t="shared" ref="I34:K36" si="10">SUM(I35)</f>
        <v>85</v>
      </c>
      <c r="J34" s="122">
        <f t="shared" si="10"/>
        <v>6</v>
      </c>
      <c r="K34" s="122">
        <f t="shared" si="10"/>
        <v>9.1</v>
      </c>
    </row>
    <row r="35" spans="1:11" s="61" customFormat="1" ht="33.6" x14ac:dyDescent="0.35">
      <c r="A35" s="44" t="s">
        <v>266</v>
      </c>
      <c r="B35" s="58" t="s">
        <v>1</v>
      </c>
      <c r="C35" s="59" t="s">
        <v>12</v>
      </c>
      <c r="D35" s="66" t="s">
        <v>263</v>
      </c>
      <c r="E35" s="67" t="s">
        <v>118</v>
      </c>
      <c r="F35" s="98" t="s">
        <v>119</v>
      </c>
      <c r="G35" s="68" t="s">
        <v>120</v>
      </c>
      <c r="H35" s="56"/>
      <c r="I35" s="57">
        <f t="shared" si="10"/>
        <v>85</v>
      </c>
      <c r="J35" s="57">
        <f t="shared" si="10"/>
        <v>6</v>
      </c>
      <c r="K35" s="57">
        <f t="shared" si="10"/>
        <v>9.1</v>
      </c>
    </row>
    <row r="36" spans="1:11" s="61" customFormat="1" ht="17.399999999999999" x14ac:dyDescent="0.35">
      <c r="A36" s="44" t="s">
        <v>275</v>
      </c>
      <c r="B36" s="58" t="s">
        <v>1</v>
      </c>
      <c r="C36" s="59" t="s">
        <v>12</v>
      </c>
      <c r="D36" s="66" t="s">
        <v>263</v>
      </c>
      <c r="E36" s="67" t="s">
        <v>33</v>
      </c>
      <c r="F36" s="98" t="s">
        <v>119</v>
      </c>
      <c r="G36" s="68" t="s">
        <v>120</v>
      </c>
      <c r="H36" s="56"/>
      <c r="I36" s="57">
        <f>SUM(I37)</f>
        <v>85</v>
      </c>
      <c r="J36" s="57">
        <f t="shared" si="10"/>
        <v>6</v>
      </c>
      <c r="K36" s="57">
        <f t="shared" si="10"/>
        <v>9.1</v>
      </c>
    </row>
    <row r="37" spans="1:11" s="40" customFormat="1" ht="46.8" x14ac:dyDescent="0.3">
      <c r="A37" s="37" t="s">
        <v>399</v>
      </c>
      <c r="B37" s="38" t="s">
        <v>1</v>
      </c>
      <c r="C37" s="41" t="s">
        <v>12</v>
      </c>
      <c r="D37" s="41" t="s">
        <v>263</v>
      </c>
      <c r="E37" s="43" t="s">
        <v>33</v>
      </c>
      <c r="F37" s="95" t="s">
        <v>119</v>
      </c>
      <c r="G37" s="42" t="s">
        <v>264</v>
      </c>
      <c r="H37" s="42" t="s">
        <v>58</v>
      </c>
      <c r="I37" s="39">
        <v>85</v>
      </c>
      <c r="J37" s="39">
        <v>6</v>
      </c>
      <c r="K37" s="39">
        <v>9.1</v>
      </c>
    </row>
    <row r="38" spans="1:11" s="123" customFormat="1" ht="18" x14ac:dyDescent="0.35">
      <c r="A38" s="49" t="s">
        <v>71</v>
      </c>
      <c r="B38" s="120" t="s">
        <v>1</v>
      </c>
      <c r="C38" s="120" t="s">
        <v>3</v>
      </c>
      <c r="D38" s="315"/>
      <c r="E38" s="316"/>
      <c r="F38" s="316"/>
      <c r="G38" s="317"/>
      <c r="H38" s="121"/>
      <c r="I38" s="122">
        <f>SUM(I39+I45)</f>
        <v>20187.400000000001</v>
      </c>
      <c r="J38" s="122">
        <f t="shared" ref="J38:K38" si="11">SUM(J39+J45)</f>
        <v>20831</v>
      </c>
      <c r="K38" s="122">
        <f t="shared" si="11"/>
        <v>20831</v>
      </c>
    </row>
    <row r="39" spans="1:11" s="61" customFormat="1" ht="67.2" x14ac:dyDescent="0.35">
      <c r="A39" s="44" t="s">
        <v>123</v>
      </c>
      <c r="B39" s="58" t="s">
        <v>1</v>
      </c>
      <c r="C39" s="59" t="s">
        <v>3</v>
      </c>
      <c r="D39" s="66" t="s">
        <v>39</v>
      </c>
      <c r="E39" s="67" t="s">
        <v>118</v>
      </c>
      <c r="F39" s="98" t="s">
        <v>119</v>
      </c>
      <c r="G39" s="68" t="s">
        <v>120</v>
      </c>
      <c r="H39" s="56"/>
      <c r="I39" s="57">
        <f t="shared" ref="I39:K40" si="12">SUM(I40)</f>
        <v>18945.2</v>
      </c>
      <c r="J39" s="57">
        <f t="shared" si="12"/>
        <v>19620</v>
      </c>
      <c r="K39" s="57">
        <f t="shared" si="12"/>
        <v>19620</v>
      </c>
    </row>
    <row r="40" spans="1:11" s="61" customFormat="1" ht="17.399999999999999" x14ac:dyDescent="0.35">
      <c r="A40" s="44" t="s">
        <v>124</v>
      </c>
      <c r="B40" s="58" t="s">
        <v>1</v>
      </c>
      <c r="C40" s="59" t="s">
        <v>3</v>
      </c>
      <c r="D40" s="66" t="s">
        <v>39</v>
      </c>
      <c r="E40" s="67" t="s">
        <v>33</v>
      </c>
      <c r="F40" s="98" t="s">
        <v>119</v>
      </c>
      <c r="G40" s="68" t="s">
        <v>120</v>
      </c>
      <c r="H40" s="56"/>
      <c r="I40" s="57">
        <f>SUM(I41)</f>
        <v>18945.2</v>
      </c>
      <c r="J40" s="57">
        <f t="shared" si="12"/>
        <v>19620</v>
      </c>
      <c r="K40" s="57">
        <f t="shared" si="12"/>
        <v>19620</v>
      </c>
    </row>
    <row r="41" spans="1:11" s="61" customFormat="1" ht="33.6" x14ac:dyDescent="0.35">
      <c r="A41" s="45" t="s">
        <v>125</v>
      </c>
      <c r="B41" s="58" t="s">
        <v>1</v>
      </c>
      <c r="C41" s="59" t="s">
        <v>3</v>
      </c>
      <c r="D41" s="66" t="s">
        <v>39</v>
      </c>
      <c r="E41" s="67" t="s">
        <v>33</v>
      </c>
      <c r="F41" s="98" t="s">
        <v>1</v>
      </c>
      <c r="G41" s="68" t="s">
        <v>120</v>
      </c>
      <c r="H41" s="56"/>
      <c r="I41" s="57">
        <f>SUM(I42:I44)</f>
        <v>18945.2</v>
      </c>
      <c r="J41" s="57">
        <f t="shared" ref="J41:K41" si="13">SUM(J42:J44)</f>
        <v>19620</v>
      </c>
      <c r="K41" s="57">
        <f t="shared" si="13"/>
        <v>19620</v>
      </c>
    </row>
    <row r="42" spans="1:11" s="40" customFormat="1" ht="46.8" x14ac:dyDescent="0.3">
      <c r="A42" s="37" t="s">
        <v>216</v>
      </c>
      <c r="B42" s="38" t="s">
        <v>1</v>
      </c>
      <c r="C42" s="41" t="s">
        <v>3</v>
      </c>
      <c r="D42" s="41" t="s">
        <v>39</v>
      </c>
      <c r="E42" s="43" t="s">
        <v>33</v>
      </c>
      <c r="F42" s="95" t="s">
        <v>1</v>
      </c>
      <c r="G42" s="42" t="s">
        <v>44</v>
      </c>
      <c r="H42" s="42" t="s">
        <v>59</v>
      </c>
      <c r="I42" s="39">
        <v>17120.2</v>
      </c>
      <c r="J42" s="39">
        <v>17610</v>
      </c>
      <c r="K42" s="39">
        <v>17610</v>
      </c>
    </row>
    <row r="43" spans="1:11" s="40" customFormat="1" ht="31.2" x14ac:dyDescent="0.3">
      <c r="A43" s="37" t="s">
        <v>400</v>
      </c>
      <c r="B43" s="38" t="s">
        <v>1</v>
      </c>
      <c r="C43" s="41" t="s">
        <v>3</v>
      </c>
      <c r="D43" s="41" t="s">
        <v>39</v>
      </c>
      <c r="E43" s="43" t="s">
        <v>33</v>
      </c>
      <c r="F43" s="95" t="s">
        <v>1</v>
      </c>
      <c r="G43" s="42" t="s">
        <v>44</v>
      </c>
      <c r="H43" s="42" t="s">
        <v>58</v>
      </c>
      <c r="I43" s="39">
        <v>1823.2</v>
      </c>
      <c r="J43" s="39">
        <v>2000</v>
      </c>
      <c r="K43" s="39">
        <v>2000</v>
      </c>
    </row>
    <row r="44" spans="1:11" s="40" customFormat="1" ht="31.2" x14ac:dyDescent="0.3">
      <c r="A44" s="37" t="s">
        <v>401</v>
      </c>
      <c r="B44" s="38" t="s">
        <v>1</v>
      </c>
      <c r="C44" s="41" t="s">
        <v>3</v>
      </c>
      <c r="D44" s="41" t="s">
        <v>39</v>
      </c>
      <c r="E44" s="43" t="s">
        <v>33</v>
      </c>
      <c r="F44" s="95" t="s">
        <v>1</v>
      </c>
      <c r="G44" s="42" t="s">
        <v>44</v>
      </c>
      <c r="H44" s="42" t="s">
        <v>60</v>
      </c>
      <c r="I44" s="39">
        <v>1.8</v>
      </c>
      <c r="J44" s="39">
        <v>10</v>
      </c>
      <c r="K44" s="39">
        <v>10</v>
      </c>
    </row>
    <row r="45" spans="1:11" s="61" customFormat="1" ht="33.6" x14ac:dyDescent="0.35">
      <c r="A45" s="44" t="s">
        <v>266</v>
      </c>
      <c r="B45" s="58" t="s">
        <v>1</v>
      </c>
      <c r="C45" s="59" t="s">
        <v>3</v>
      </c>
      <c r="D45" s="66" t="s">
        <v>334</v>
      </c>
      <c r="E45" s="67" t="s">
        <v>118</v>
      </c>
      <c r="F45" s="98" t="s">
        <v>119</v>
      </c>
      <c r="G45" s="68" t="s">
        <v>120</v>
      </c>
      <c r="H45" s="56"/>
      <c r="I45" s="57">
        <f>SUM(I46+I48)</f>
        <v>1242.2</v>
      </c>
      <c r="J45" s="57">
        <f t="shared" ref="J45:K45" si="14">SUM(J46+J48)</f>
        <v>1211</v>
      </c>
      <c r="K45" s="57">
        <f t="shared" si="14"/>
        <v>1211</v>
      </c>
    </row>
    <row r="46" spans="1:11" s="61" customFormat="1" ht="33.6" x14ac:dyDescent="0.35">
      <c r="A46" s="44" t="s">
        <v>331</v>
      </c>
      <c r="B46" s="58" t="s">
        <v>1</v>
      </c>
      <c r="C46" s="59" t="s">
        <v>3</v>
      </c>
      <c r="D46" s="66" t="s">
        <v>329</v>
      </c>
      <c r="E46" s="67" t="s">
        <v>18</v>
      </c>
      <c r="F46" s="98" t="s">
        <v>119</v>
      </c>
      <c r="G46" s="68" t="s">
        <v>120</v>
      </c>
      <c r="H46" s="56"/>
      <c r="I46" s="57">
        <f>SUM(I47)</f>
        <v>789.9</v>
      </c>
      <c r="J46" s="57">
        <f t="shared" ref="J46:K48" si="15">SUM(J47)</f>
        <v>758</v>
      </c>
      <c r="K46" s="57">
        <f t="shared" si="15"/>
        <v>758</v>
      </c>
    </row>
    <row r="47" spans="1:11" s="40" customFormat="1" ht="62.4" x14ac:dyDescent="0.3">
      <c r="A47" s="37" t="s">
        <v>402</v>
      </c>
      <c r="B47" s="38" t="s">
        <v>1</v>
      </c>
      <c r="C47" s="41" t="s">
        <v>3</v>
      </c>
      <c r="D47" s="41" t="s">
        <v>329</v>
      </c>
      <c r="E47" s="43" t="s">
        <v>18</v>
      </c>
      <c r="F47" s="95" t="s">
        <v>119</v>
      </c>
      <c r="G47" s="42" t="s">
        <v>330</v>
      </c>
      <c r="H47" s="42" t="s">
        <v>59</v>
      </c>
      <c r="I47" s="39">
        <v>789.9</v>
      </c>
      <c r="J47" s="39">
        <v>758</v>
      </c>
      <c r="K47" s="39">
        <v>758</v>
      </c>
    </row>
    <row r="48" spans="1:11" s="61" customFormat="1" ht="17.399999999999999" x14ac:dyDescent="0.35">
      <c r="A48" s="44" t="s">
        <v>332</v>
      </c>
      <c r="B48" s="58" t="s">
        <v>1</v>
      </c>
      <c r="C48" s="59" t="s">
        <v>3</v>
      </c>
      <c r="D48" s="66" t="s">
        <v>329</v>
      </c>
      <c r="E48" s="67" t="s">
        <v>333</v>
      </c>
      <c r="F48" s="98" t="s">
        <v>119</v>
      </c>
      <c r="G48" s="68" t="s">
        <v>120</v>
      </c>
      <c r="H48" s="56"/>
      <c r="I48" s="57">
        <f>SUM(I49)</f>
        <v>452.3</v>
      </c>
      <c r="J48" s="57">
        <f t="shared" si="15"/>
        <v>453</v>
      </c>
      <c r="K48" s="57">
        <f t="shared" si="15"/>
        <v>453</v>
      </c>
    </row>
    <row r="49" spans="1:11" s="40" customFormat="1" ht="46.8" x14ac:dyDescent="0.3">
      <c r="A49" s="37" t="s">
        <v>403</v>
      </c>
      <c r="B49" s="38" t="s">
        <v>1</v>
      </c>
      <c r="C49" s="41" t="s">
        <v>3</v>
      </c>
      <c r="D49" s="41" t="s">
        <v>329</v>
      </c>
      <c r="E49" s="43" t="s">
        <v>333</v>
      </c>
      <c r="F49" s="95" t="s">
        <v>119</v>
      </c>
      <c r="G49" s="42" t="s">
        <v>44</v>
      </c>
      <c r="H49" s="42" t="s">
        <v>59</v>
      </c>
      <c r="I49" s="39">
        <v>452.3</v>
      </c>
      <c r="J49" s="39">
        <v>453</v>
      </c>
      <c r="K49" s="39">
        <v>453</v>
      </c>
    </row>
    <row r="50" spans="1:11" s="123" customFormat="1" ht="18" x14ac:dyDescent="0.35">
      <c r="A50" s="132" t="s">
        <v>72</v>
      </c>
      <c r="B50" s="119" t="s">
        <v>1</v>
      </c>
      <c r="C50" s="120">
        <v>11</v>
      </c>
      <c r="D50" s="315"/>
      <c r="E50" s="316"/>
      <c r="F50" s="316"/>
      <c r="G50" s="317"/>
      <c r="H50" s="121"/>
      <c r="I50" s="122">
        <f t="shared" ref="I50:K53" si="16">SUM(I51)</f>
        <v>0</v>
      </c>
      <c r="J50" s="122">
        <f t="shared" si="16"/>
        <v>1300</v>
      </c>
      <c r="K50" s="122">
        <f t="shared" si="16"/>
        <v>1300</v>
      </c>
    </row>
    <row r="51" spans="1:11" s="60" customFormat="1" ht="67.2" x14ac:dyDescent="0.35">
      <c r="A51" s="44" t="s">
        <v>123</v>
      </c>
      <c r="B51" s="69" t="s">
        <v>1</v>
      </c>
      <c r="C51" s="59" t="s">
        <v>32</v>
      </c>
      <c r="D51" s="66" t="s">
        <v>39</v>
      </c>
      <c r="E51" s="67" t="s">
        <v>118</v>
      </c>
      <c r="F51" s="98" t="s">
        <v>119</v>
      </c>
      <c r="G51" s="68" t="s">
        <v>120</v>
      </c>
      <c r="H51" s="56"/>
      <c r="I51" s="57">
        <f t="shared" si="16"/>
        <v>0</v>
      </c>
      <c r="J51" s="57">
        <f t="shared" si="16"/>
        <v>1300</v>
      </c>
      <c r="K51" s="57">
        <f t="shared" si="16"/>
        <v>1300</v>
      </c>
    </row>
    <row r="52" spans="1:11" s="60" customFormat="1" ht="17.399999999999999" x14ac:dyDescent="0.35">
      <c r="A52" s="44" t="s">
        <v>126</v>
      </c>
      <c r="B52" s="69" t="s">
        <v>1</v>
      </c>
      <c r="C52" s="59" t="s">
        <v>32</v>
      </c>
      <c r="D52" s="66" t="s">
        <v>39</v>
      </c>
      <c r="E52" s="67" t="s">
        <v>18</v>
      </c>
      <c r="F52" s="98" t="s">
        <v>119</v>
      </c>
      <c r="G52" s="68" t="s">
        <v>120</v>
      </c>
      <c r="H52" s="56"/>
      <c r="I52" s="57">
        <f t="shared" si="16"/>
        <v>0</v>
      </c>
      <c r="J52" s="57">
        <f t="shared" si="16"/>
        <v>1300</v>
      </c>
      <c r="K52" s="57">
        <f t="shared" si="16"/>
        <v>1300</v>
      </c>
    </row>
    <row r="53" spans="1:11" s="60" customFormat="1" ht="17.399999999999999" x14ac:dyDescent="0.35">
      <c r="A53" s="45" t="s">
        <v>127</v>
      </c>
      <c r="B53" s="69" t="s">
        <v>1</v>
      </c>
      <c r="C53" s="59" t="s">
        <v>32</v>
      </c>
      <c r="D53" s="66" t="s">
        <v>39</v>
      </c>
      <c r="E53" s="67" t="s">
        <v>18</v>
      </c>
      <c r="F53" s="98" t="s">
        <v>7</v>
      </c>
      <c r="G53" s="68" t="s">
        <v>120</v>
      </c>
      <c r="H53" s="56"/>
      <c r="I53" s="57">
        <f>SUM(I54)</f>
        <v>0</v>
      </c>
      <c r="J53" s="57">
        <f t="shared" si="16"/>
        <v>1300</v>
      </c>
      <c r="K53" s="57">
        <f t="shared" si="16"/>
        <v>1300</v>
      </c>
    </row>
    <row r="54" spans="1:11" s="40" customFormat="1" ht="62.4" x14ac:dyDescent="0.3">
      <c r="A54" s="37" t="s">
        <v>108</v>
      </c>
      <c r="B54" s="38" t="s">
        <v>1</v>
      </c>
      <c r="C54" s="41" t="s">
        <v>32</v>
      </c>
      <c r="D54" s="41" t="s">
        <v>39</v>
      </c>
      <c r="E54" s="43" t="s">
        <v>18</v>
      </c>
      <c r="F54" s="95" t="s">
        <v>7</v>
      </c>
      <c r="G54" s="42" t="s">
        <v>40</v>
      </c>
      <c r="H54" s="42" t="s">
        <v>60</v>
      </c>
      <c r="I54" s="39">
        <v>0</v>
      </c>
      <c r="J54" s="39">
        <v>1300</v>
      </c>
      <c r="K54" s="39">
        <v>1300</v>
      </c>
    </row>
    <row r="55" spans="1:11" s="123" customFormat="1" ht="18" x14ac:dyDescent="0.35">
      <c r="A55" s="131" t="s">
        <v>73</v>
      </c>
      <c r="B55" s="119" t="s">
        <v>1</v>
      </c>
      <c r="C55" s="120" t="s">
        <v>36</v>
      </c>
      <c r="D55" s="315"/>
      <c r="E55" s="316"/>
      <c r="F55" s="316"/>
      <c r="G55" s="317"/>
      <c r="H55" s="121"/>
      <c r="I55" s="122">
        <f>SUM(I56+I62+I78)</f>
        <v>53559.199999999997</v>
      </c>
      <c r="J55" s="122">
        <f t="shared" ref="J55:K55" si="17">SUM(J56+J62+J78)</f>
        <v>54084</v>
      </c>
      <c r="K55" s="122">
        <f t="shared" si="17"/>
        <v>55023</v>
      </c>
    </row>
    <row r="56" spans="1:11" s="61" customFormat="1" ht="33.6" x14ac:dyDescent="0.35">
      <c r="A56" s="44" t="s">
        <v>128</v>
      </c>
      <c r="B56" s="69" t="s">
        <v>1</v>
      </c>
      <c r="C56" s="59" t="s">
        <v>36</v>
      </c>
      <c r="D56" s="66" t="s">
        <v>3</v>
      </c>
      <c r="E56" s="67" t="s">
        <v>118</v>
      </c>
      <c r="F56" s="98" t="s">
        <v>119</v>
      </c>
      <c r="G56" s="68" t="s">
        <v>120</v>
      </c>
      <c r="H56" s="56"/>
      <c r="I56" s="57">
        <f>SUM(I57)</f>
        <v>2321.5</v>
      </c>
      <c r="J56" s="57">
        <f t="shared" ref="J56:K60" si="18">SUM(J57)</f>
        <v>1604</v>
      </c>
      <c r="K56" s="57">
        <f t="shared" si="18"/>
        <v>1619</v>
      </c>
    </row>
    <row r="57" spans="1:11" s="61" customFormat="1" ht="17.399999999999999" x14ac:dyDescent="0.35">
      <c r="A57" s="44" t="s">
        <v>129</v>
      </c>
      <c r="B57" s="69" t="s">
        <v>1</v>
      </c>
      <c r="C57" s="59" t="s">
        <v>36</v>
      </c>
      <c r="D57" s="66" t="s">
        <v>3</v>
      </c>
      <c r="E57" s="67" t="s">
        <v>18</v>
      </c>
      <c r="F57" s="98" t="s">
        <v>1</v>
      </c>
      <c r="G57" s="68" t="s">
        <v>120</v>
      </c>
      <c r="H57" s="56"/>
      <c r="I57" s="57">
        <f>SUM(I58+I60)</f>
        <v>2321.5</v>
      </c>
      <c r="J57" s="57">
        <f t="shared" ref="J57:K57" si="19">SUM(J58+J60)</f>
        <v>1604</v>
      </c>
      <c r="K57" s="57">
        <f t="shared" si="19"/>
        <v>1619</v>
      </c>
    </row>
    <row r="58" spans="1:11" s="61" customFormat="1" ht="33.6" x14ac:dyDescent="0.35">
      <c r="A58" s="45" t="s">
        <v>336</v>
      </c>
      <c r="B58" s="69" t="s">
        <v>1</v>
      </c>
      <c r="C58" s="59" t="s">
        <v>36</v>
      </c>
      <c r="D58" s="66" t="s">
        <v>3</v>
      </c>
      <c r="E58" s="67" t="s">
        <v>18</v>
      </c>
      <c r="F58" s="98" t="s">
        <v>1</v>
      </c>
      <c r="G58" s="68" t="s">
        <v>120</v>
      </c>
      <c r="H58" s="56"/>
      <c r="I58" s="57">
        <f>SUM(I59)</f>
        <v>913.9</v>
      </c>
      <c r="J58" s="57">
        <f t="shared" si="18"/>
        <v>1604</v>
      </c>
      <c r="K58" s="57">
        <f t="shared" si="18"/>
        <v>1619</v>
      </c>
    </row>
    <row r="59" spans="1:11" s="40" customFormat="1" ht="31.2" x14ac:dyDescent="0.3">
      <c r="A59" s="37" t="s">
        <v>404</v>
      </c>
      <c r="B59" s="38" t="s">
        <v>1</v>
      </c>
      <c r="C59" s="41" t="s">
        <v>36</v>
      </c>
      <c r="D59" s="41" t="s">
        <v>3</v>
      </c>
      <c r="E59" s="43" t="s">
        <v>18</v>
      </c>
      <c r="F59" s="95" t="s">
        <v>1</v>
      </c>
      <c r="G59" s="42" t="s">
        <v>26</v>
      </c>
      <c r="H59" s="42" t="s">
        <v>58</v>
      </c>
      <c r="I59" s="39">
        <v>913.9</v>
      </c>
      <c r="J59" s="39">
        <v>1604</v>
      </c>
      <c r="K59" s="39">
        <v>1619</v>
      </c>
    </row>
    <row r="60" spans="1:11" s="61" customFormat="1" ht="17.399999999999999" x14ac:dyDescent="0.35">
      <c r="A60" s="45" t="s">
        <v>337</v>
      </c>
      <c r="B60" s="69" t="s">
        <v>1</v>
      </c>
      <c r="C60" s="59" t="s">
        <v>36</v>
      </c>
      <c r="D60" s="66" t="s">
        <v>3</v>
      </c>
      <c r="E60" s="67" t="s">
        <v>18</v>
      </c>
      <c r="F60" s="98" t="s">
        <v>5</v>
      </c>
      <c r="G60" s="68" t="s">
        <v>120</v>
      </c>
      <c r="H60" s="56"/>
      <c r="I60" s="57">
        <f>SUM(I61)</f>
        <v>1407.6</v>
      </c>
      <c r="J60" s="57">
        <f t="shared" si="18"/>
        <v>0</v>
      </c>
      <c r="K60" s="57">
        <f t="shared" si="18"/>
        <v>0</v>
      </c>
    </row>
    <row r="61" spans="1:11" s="40" customFormat="1" ht="31.2" x14ac:dyDescent="0.3">
      <c r="A61" s="37" t="s">
        <v>404</v>
      </c>
      <c r="B61" s="38" t="s">
        <v>1</v>
      </c>
      <c r="C61" s="41" t="s">
        <v>36</v>
      </c>
      <c r="D61" s="41" t="s">
        <v>3</v>
      </c>
      <c r="E61" s="43" t="s">
        <v>18</v>
      </c>
      <c r="F61" s="95" t="s">
        <v>5</v>
      </c>
      <c r="G61" s="42" t="s">
        <v>26</v>
      </c>
      <c r="H61" s="42" t="s">
        <v>58</v>
      </c>
      <c r="I61" s="39">
        <v>1407.6</v>
      </c>
      <c r="J61" s="39"/>
      <c r="K61" s="39"/>
    </row>
    <row r="62" spans="1:11" s="73" customFormat="1" ht="50.4" x14ac:dyDescent="0.3">
      <c r="A62" s="44" t="s">
        <v>115</v>
      </c>
      <c r="B62" s="52" t="s">
        <v>1</v>
      </c>
      <c r="C62" s="53" t="s">
        <v>36</v>
      </c>
      <c r="D62" s="53" t="s">
        <v>45</v>
      </c>
      <c r="E62" s="70" t="s">
        <v>118</v>
      </c>
      <c r="F62" s="99" t="s">
        <v>119</v>
      </c>
      <c r="G62" s="71" t="s">
        <v>120</v>
      </c>
      <c r="H62" s="71"/>
      <c r="I62" s="72">
        <f>SUM(I63+I73)</f>
        <v>51237.7</v>
      </c>
      <c r="J62" s="72">
        <f t="shared" ref="J62:K62" si="20">SUM(J63+J73)</f>
        <v>51480</v>
      </c>
      <c r="K62" s="72">
        <f t="shared" si="20"/>
        <v>52404</v>
      </c>
    </row>
    <row r="63" spans="1:11" s="73" customFormat="1" ht="33.6" x14ac:dyDescent="0.3">
      <c r="A63" s="44" t="s">
        <v>116</v>
      </c>
      <c r="B63" s="52" t="s">
        <v>1</v>
      </c>
      <c r="C63" s="53" t="s">
        <v>36</v>
      </c>
      <c r="D63" s="53" t="s">
        <v>45</v>
      </c>
      <c r="E63" s="70" t="s">
        <v>33</v>
      </c>
      <c r="F63" s="99" t="s">
        <v>119</v>
      </c>
      <c r="G63" s="71" t="s">
        <v>120</v>
      </c>
      <c r="H63" s="71"/>
      <c r="I63" s="72">
        <f>SUM(I64)</f>
        <v>4592</v>
      </c>
      <c r="J63" s="72">
        <f t="shared" ref="J63:K63" si="21">SUM(J64)</f>
        <v>4760</v>
      </c>
      <c r="K63" s="72">
        <f t="shared" si="21"/>
        <v>4933</v>
      </c>
    </row>
    <row r="64" spans="1:11" s="73" customFormat="1" ht="33.6" x14ac:dyDescent="0.3">
      <c r="A64" s="45" t="s">
        <v>117</v>
      </c>
      <c r="B64" s="52" t="s">
        <v>1</v>
      </c>
      <c r="C64" s="53" t="s">
        <v>36</v>
      </c>
      <c r="D64" s="53" t="s">
        <v>45</v>
      </c>
      <c r="E64" s="70" t="s">
        <v>33</v>
      </c>
      <c r="F64" s="99" t="s">
        <v>1</v>
      </c>
      <c r="G64" s="71" t="s">
        <v>120</v>
      </c>
      <c r="H64" s="71"/>
      <c r="I64" s="72">
        <f>SUM(I65:I72)</f>
        <v>4592</v>
      </c>
      <c r="J64" s="72">
        <f t="shared" ref="J64:K64" si="22">SUM(J65:J72)</f>
        <v>4760</v>
      </c>
      <c r="K64" s="72">
        <f t="shared" si="22"/>
        <v>4933</v>
      </c>
    </row>
    <row r="65" spans="1:11" s="40" customFormat="1" ht="62.4" x14ac:dyDescent="0.3">
      <c r="A65" s="37" t="s">
        <v>405</v>
      </c>
      <c r="B65" s="38" t="s">
        <v>1</v>
      </c>
      <c r="C65" s="41" t="s">
        <v>36</v>
      </c>
      <c r="D65" s="41" t="s">
        <v>45</v>
      </c>
      <c r="E65" s="43" t="s">
        <v>33</v>
      </c>
      <c r="F65" s="95" t="s">
        <v>1</v>
      </c>
      <c r="G65" s="42" t="s">
        <v>46</v>
      </c>
      <c r="H65" s="42" t="s">
        <v>59</v>
      </c>
      <c r="I65" s="39">
        <v>855</v>
      </c>
      <c r="J65" s="39">
        <v>829</v>
      </c>
      <c r="K65" s="39">
        <v>829</v>
      </c>
    </row>
    <row r="66" spans="1:11" s="40" customFormat="1" ht="46.8" x14ac:dyDescent="0.3">
      <c r="A66" s="37" t="s">
        <v>406</v>
      </c>
      <c r="B66" s="38" t="s">
        <v>1</v>
      </c>
      <c r="C66" s="41" t="s">
        <v>36</v>
      </c>
      <c r="D66" s="41" t="s">
        <v>45</v>
      </c>
      <c r="E66" s="43" t="s">
        <v>33</v>
      </c>
      <c r="F66" s="95" t="s">
        <v>1</v>
      </c>
      <c r="G66" s="42" t="s">
        <v>46</v>
      </c>
      <c r="H66" s="42" t="s">
        <v>58</v>
      </c>
      <c r="I66" s="39">
        <v>26</v>
      </c>
      <c r="J66" s="39">
        <v>81</v>
      </c>
      <c r="K66" s="39">
        <v>112</v>
      </c>
    </row>
    <row r="67" spans="1:11" s="40" customFormat="1" ht="62.4" x14ac:dyDescent="0.3">
      <c r="A67" s="37" t="s">
        <v>407</v>
      </c>
      <c r="B67" s="38" t="s">
        <v>1</v>
      </c>
      <c r="C67" s="41" t="s">
        <v>36</v>
      </c>
      <c r="D67" s="41" t="s">
        <v>45</v>
      </c>
      <c r="E67" s="43" t="s">
        <v>33</v>
      </c>
      <c r="F67" s="95" t="s">
        <v>1</v>
      </c>
      <c r="G67" s="42" t="s">
        <v>47</v>
      </c>
      <c r="H67" s="42" t="s">
        <v>59</v>
      </c>
      <c r="I67" s="39">
        <v>465</v>
      </c>
      <c r="J67" s="39">
        <v>454</v>
      </c>
      <c r="K67" s="39">
        <v>454</v>
      </c>
    </row>
    <row r="68" spans="1:11" s="40" customFormat="1" ht="46.8" x14ac:dyDescent="0.3">
      <c r="A68" s="37" t="s">
        <v>408</v>
      </c>
      <c r="B68" s="38" t="s">
        <v>1</v>
      </c>
      <c r="C68" s="41" t="s">
        <v>36</v>
      </c>
      <c r="D68" s="41" t="s">
        <v>45</v>
      </c>
      <c r="E68" s="43" t="s">
        <v>33</v>
      </c>
      <c r="F68" s="95" t="s">
        <v>1</v>
      </c>
      <c r="G68" s="42" t="s">
        <v>47</v>
      </c>
      <c r="H68" s="42" t="s">
        <v>58</v>
      </c>
      <c r="I68" s="39">
        <v>15</v>
      </c>
      <c r="J68" s="39">
        <v>43</v>
      </c>
      <c r="K68" s="39">
        <v>61</v>
      </c>
    </row>
    <row r="69" spans="1:11" s="40" customFormat="1" ht="62.4" x14ac:dyDescent="0.3">
      <c r="A69" s="37" t="s">
        <v>409</v>
      </c>
      <c r="B69" s="38" t="s">
        <v>1</v>
      </c>
      <c r="C69" s="41" t="s">
        <v>36</v>
      </c>
      <c r="D69" s="41" t="s">
        <v>45</v>
      </c>
      <c r="E69" s="43" t="s">
        <v>33</v>
      </c>
      <c r="F69" s="95" t="s">
        <v>1</v>
      </c>
      <c r="G69" s="42" t="s">
        <v>48</v>
      </c>
      <c r="H69" s="42" t="s">
        <v>59</v>
      </c>
      <c r="I69" s="39">
        <v>2663.4</v>
      </c>
      <c r="J69" s="39">
        <v>2647</v>
      </c>
      <c r="K69" s="39">
        <v>2647</v>
      </c>
    </row>
    <row r="70" spans="1:11" s="40" customFormat="1" ht="46.8" x14ac:dyDescent="0.3">
      <c r="A70" s="37" t="s">
        <v>410</v>
      </c>
      <c r="B70" s="38" t="s">
        <v>1</v>
      </c>
      <c r="C70" s="41" t="s">
        <v>36</v>
      </c>
      <c r="D70" s="41" t="s">
        <v>45</v>
      </c>
      <c r="E70" s="43" t="s">
        <v>33</v>
      </c>
      <c r="F70" s="95" t="s">
        <v>1</v>
      </c>
      <c r="G70" s="42" t="s">
        <v>48</v>
      </c>
      <c r="H70" s="42" t="s">
        <v>58</v>
      </c>
      <c r="I70" s="39">
        <v>188.6</v>
      </c>
      <c r="J70" s="39">
        <v>311</v>
      </c>
      <c r="K70" s="39">
        <v>420</v>
      </c>
    </row>
    <row r="71" spans="1:11" s="40" customFormat="1" ht="62.4" x14ac:dyDescent="0.3">
      <c r="A71" s="37" t="s">
        <v>411</v>
      </c>
      <c r="B71" s="38" t="s">
        <v>1</v>
      </c>
      <c r="C71" s="41" t="s">
        <v>36</v>
      </c>
      <c r="D71" s="41" t="s">
        <v>45</v>
      </c>
      <c r="E71" s="43" t="s">
        <v>33</v>
      </c>
      <c r="F71" s="95" t="s">
        <v>1</v>
      </c>
      <c r="G71" s="42" t="s">
        <v>49</v>
      </c>
      <c r="H71" s="42" t="s">
        <v>59</v>
      </c>
      <c r="I71" s="39">
        <v>367</v>
      </c>
      <c r="J71" s="39">
        <v>348</v>
      </c>
      <c r="K71" s="39">
        <v>348</v>
      </c>
    </row>
    <row r="72" spans="1:11" s="40" customFormat="1" ht="46.8" x14ac:dyDescent="0.3">
      <c r="A72" s="37" t="s">
        <v>412</v>
      </c>
      <c r="B72" s="38" t="s">
        <v>1</v>
      </c>
      <c r="C72" s="41" t="s">
        <v>36</v>
      </c>
      <c r="D72" s="41" t="s">
        <v>45</v>
      </c>
      <c r="E72" s="43" t="s">
        <v>33</v>
      </c>
      <c r="F72" s="95" t="s">
        <v>1</v>
      </c>
      <c r="G72" s="42" t="s">
        <v>49</v>
      </c>
      <c r="H72" s="42" t="s">
        <v>58</v>
      </c>
      <c r="I72" s="39">
        <v>12</v>
      </c>
      <c r="J72" s="39">
        <v>47</v>
      </c>
      <c r="K72" s="39">
        <v>62</v>
      </c>
    </row>
    <row r="73" spans="1:11" s="73" customFormat="1" ht="33.6" x14ac:dyDescent="0.3">
      <c r="A73" s="44" t="s">
        <v>130</v>
      </c>
      <c r="B73" s="52" t="s">
        <v>1</v>
      </c>
      <c r="C73" s="53" t="s">
        <v>36</v>
      </c>
      <c r="D73" s="53" t="s">
        <v>45</v>
      </c>
      <c r="E73" s="70" t="s">
        <v>34</v>
      </c>
      <c r="F73" s="99" t="s">
        <v>119</v>
      </c>
      <c r="G73" s="71" t="s">
        <v>120</v>
      </c>
      <c r="H73" s="71"/>
      <c r="I73" s="72">
        <f>SUM(I74)</f>
        <v>46645.7</v>
      </c>
      <c r="J73" s="72">
        <f t="shared" ref="J73:K73" si="23">SUM(J74)</f>
        <v>46720</v>
      </c>
      <c r="K73" s="72">
        <f t="shared" si="23"/>
        <v>47471</v>
      </c>
    </row>
    <row r="74" spans="1:11" s="73" customFormat="1" ht="33.6" x14ac:dyDescent="0.3">
      <c r="A74" s="45" t="s">
        <v>131</v>
      </c>
      <c r="B74" s="52" t="s">
        <v>1</v>
      </c>
      <c r="C74" s="53" t="s">
        <v>36</v>
      </c>
      <c r="D74" s="53" t="s">
        <v>45</v>
      </c>
      <c r="E74" s="70" t="s">
        <v>34</v>
      </c>
      <c r="F74" s="99" t="s">
        <v>1</v>
      </c>
      <c r="G74" s="71" t="s">
        <v>120</v>
      </c>
      <c r="H74" s="71"/>
      <c r="I74" s="72">
        <f>SUM(I75:I77)</f>
        <v>46645.7</v>
      </c>
      <c r="J74" s="72">
        <f t="shared" ref="J74:K74" si="24">SUM(J75:J77)</f>
        <v>46720</v>
      </c>
      <c r="K74" s="72">
        <f t="shared" si="24"/>
        <v>47471</v>
      </c>
    </row>
    <row r="75" spans="1:11" s="40" customFormat="1" ht="46.8" x14ac:dyDescent="0.3">
      <c r="A75" s="37" t="s">
        <v>217</v>
      </c>
      <c r="B75" s="38" t="s">
        <v>1</v>
      </c>
      <c r="C75" s="41" t="s">
        <v>36</v>
      </c>
      <c r="D75" s="41" t="s">
        <v>45</v>
      </c>
      <c r="E75" s="43" t="s">
        <v>34</v>
      </c>
      <c r="F75" s="95" t="s">
        <v>1</v>
      </c>
      <c r="G75" s="42" t="s">
        <v>6</v>
      </c>
      <c r="H75" s="42" t="s">
        <v>59</v>
      </c>
      <c r="I75" s="39">
        <v>29504</v>
      </c>
      <c r="J75" s="39">
        <v>28082</v>
      </c>
      <c r="K75" s="39">
        <v>28082</v>
      </c>
    </row>
    <row r="76" spans="1:11" s="40" customFormat="1" ht="31.2" x14ac:dyDescent="0.3">
      <c r="A76" s="37" t="s">
        <v>109</v>
      </c>
      <c r="B76" s="38" t="s">
        <v>1</v>
      </c>
      <c r="C76" s="41" t="s">
        <v>36</v>
      </c>
      <c r="D76" s="41" t="s">
        <v>45</v>
      </c>
      <c r="E76" s="43" t="s">
        <v>34</v>
      </c>
      <c r="F76" s="95" t="s">
        <v>1</v>
      </c>
      <c r="G76" s="42" t="s">
        <v>6</v>
      </c>
      <c r="H76" s="42" t="s">
        <v>58</v>
      </c>
      <c r="I76" s="39">
        <v>17089.7</v>
      </c>
      <c r="J76" s="39">
        <v>18560</v>
      </c>
      <c r="K76" s="39">
        <v>19311</v>
      </c>
    </row>
    <row r="77" spans="1:11" s="40" customFormat="1" ht="31.2" x14ac:dyDescent="0.3">
      <c r="A77" s="37" t="s">
        <v>110</v>
      </c>
      <c r="B77" s="38" t="s">
        <v>1</v>
      </c>
      <c r="C77" s="41" t="s">
        <v>36</v>
      </c>
      <c r="D77" s="41" t="s">
        <v>45</v>
      </c>
      <c r="E77" s="43" t="s">
        <v>34</v>
      </c>
      <c r="F77" s="95" t="s">
        <v>1</v>
      </c>
      <c r="G77" s="42" t="s">
        <v>6</v>
      </c>
      <c r="H77" s="42" t="s">
        <v>60</v>
      </c>
      <c r="I77" s="39">
        <v>52</v>
      </c>
      <c r="J77" s="39">
        <v>78</v>
      </c>
      <c r="K77" s="39">
        <v>78</v>
      </c>
    </row>
    <row r="78" spans="1:11" s="40" customFormat="1" ht="67.2" x14ac:dyDescent="0.3">
      <c r="A78" s="44" t="s">
        <v>123</v>
      </c>
      <c r="B78" s="69" t="s">
        <v>1</v>
      </c>
      <c r="C78" s="59" t="s">
        <v>36</v>
      </c>
      <c r="D78" s="66" t="s">
        <v>39</v>
      </c>
      <c r="E78" s="67" t="s">
        <v>118</v>
      </c>
      <c r="F78" s="98" t="s">
        <v>119</v>
      </c>
      <c r="G78" s="68" t="s">
        <v>120</v>
      </c>
      <c r="H78" s="56"/>
      <c r="I78" s="57">
        <f>+I79</f>
        <v>0</v>
      </c>
      <c r="J78" s="57">
        <f t="shared" ref="J78:K78" si="25">+J79</f>
        <v>1000</v>
      </c>
      <c r="K78" s="57">
        <f t="shared" si="25"/>
        <v>1000</v>
      </c>
    </row>
    <row r="79" spans="1:11" s="40" customFormat="1" ht="16.8" x14ac:dyDescent="0.3">
      <c r="A79" s="44" t="s">
        <v>126</v>
      </c>
      <c r="B79" s="69" t="s">
        <v>1</v>
      </c>
      <c r="C79" s="59" t="s">
        <v>36</v>
      </c>
      <c r="D79" s="66" t="s">
        <v>39</v>
      </c>
      <c r="E79" s="67" t="s">
        <v>18</v>
      </c>
      <c r="F79" s="98" t="s">
        <v>119</v>
      </c>
      <c r="G79" s="68" t="s">
        <v>120</v>
      </c>
      <c r="H79" s="56"/>
      <c r="I79" s="57">
        <f t="shared" ref="I79:K80" si="26">SUM(I80)</f>
        <v>0</v>
      </c>
      <c r="J79" s="57">
        <f t="shared" si="26"/>
        <v>1000</v>
      </c>
      <c r="K79" s="57">
        <f t="shared" si="26"/>
        <v>1000</v>
      </c>
    </row>
    <row r="80" spans="1:11" s="40" customFormat="1" ht="33.6" x14ac:dyDescent="0.3">
      <c r="A80" s="45" t="s">
        <v>236</v>
      </c>
      <c r="B80" s="69" t="s">
        <v>1</v>
      </c>
      <c r="C80" s="59" t="s">
        <v>36</v>
      </c>
      <c r="D80" s="66" t="s">
        <v>39</v>
      </c>
      <c r="E80" s="67" t="s">
        <v>18</v>
      </c>
      <c r="F80" s="98" t="s">
        <v>16</v>
      </c>
      <c r="G80" s="68" t="s">
        <v>120</v>
      </c>
      <c r="H80" s="56"/>
      <c r="I80" s="57">
        <f>SUM(I81)</f>
        <v>0</v>
      </c>
      <c r="J80" s="57">
        <f t="shared" si="26"/>
        <v>1000</v>
      </c>
      <c r="K80" s="57">
        <f t="shared" si="26"/>
        <v>1000</v>
      </c>
    </row>
    <row r="81" spans="1:11" s="40" customFormat="1" ht="31.2" x14ac:dyDescent="0.3">
      <c r="A81" s="37" t="s">
        <v>413</v>
      </c>
      <c r="B81" s="38" t="s">
        <v>1</v>
      </c>
      <c r="C81" s="41" t="s">
        <v>36</v>
      </c>
      <c r="D81" s="41" t="s">
        <v>39</v>
      </c>
      <c r="E81" s="43" t="s">
        <v>18</v>
      </c>
      <c r="F81" s="95" t="s">
        <v>16</v>
      </c>
      <c r="G81" s="42" t="s">
        <v>235</v>
      </c>
      <c r="H81" s="42" t="s">
        <v>60</v>
      </c>
      <c r="I81" s="39">
        <v>0</v>
      </c>
      <c r="J81" s="39">
        <v>1000</v>
      </c>
      <c r="K81" s="39">
        <v>1000</v>
      </c>
    </row>
    <row r="82" spans="1:11" s="34" customFormat="1" ht="18" x14ac:dyDescent="0.3">
      <c r="A82" s="25" t="s">
        <v>74</v>
      </c>
      <c r="B82" s="28" t="s">
        <v>2</v>
      </c>
      <c r="C82" s="321"/>
      <c r="D82" s="322"/>
      <c r="E82" s="322"/>
      <c r="F82" s="322"/>
      <c r="G82" s="323"/>
      <c r="H82" s="33"/>
      <c r="I82" s="19">
        <f>SUM(I83+I88)</f>
        <v>2797.6</v>
      </c>
      <c r="J82" s="19">
        <f>SUM(J83+J88)</f>
        <v>6652.6</v>
      </c>
      <c r="K82" s="19">
        <f>SUM(K83+K88)</f>
        <v>6666.5</v>
      </c>
    </row>
    <row r="83" spans="1:11" s="130" customFormat="1" ht="52.2" x14ac:dyDescent="0.35">
      <c r="A83" s="128" t="s">
        <v>75</v>
      </c>
      <c r="B83" s="120" t="s">
        <v>2</v>
      </c>
      <c r="C83" s="120" t="s">
        <v>17</v>
      </c>
      <c r="D83" s="318"/>
      <c r="E83" s="319"/>
      <c r="F83" s="319"/>
      <c r="G83" s="320"/>
      <c r="H83" s="129"/>
      <c r="I83" s="122">
        <f t="shared" ref="I83:K86" si="27">SUM(I84)</f>
        <v>1506</v>
      </c>
      <c r="J83" s="122">
        <f t="shared" si="27"/>
        <v>5345</v>
      </c>
      <c r="K83" s="122">
        <f t="shared" si="27"/>
        <v>5345</v>
      </c>
    </row>
    <row r="84" spans="1:11" s="79" customFormat="1" ht="67.2" x14ac:dyDescent="0.3">
      <c r="A84" s="44" t="s">
        <v>132</v>
      </c>
      <c r="B84" s="58" t="s">
        <v>2</v>
      </c>
      <c r="C84" s="59" t="s">
        <v>17</v>
      </c>
      <c r="D84" s="66" t="s">
        <v>12</v>
      </c>
      <c r="E84" s="67">
        <v>0</v>
      </c>
      <c r="F84" s="98" t="s">
        <v>119</v>
      </c>
      <c r="G84" s="68" t="s">
        <v>120</v>
      </c>
      <c r="H84" s="78"/>
      <c r="I84" s="57">
        <f t="shared" si="27"/>
        <v>1506</v>
      </c>
      <c r="J84" s="57">
        <f t="shared" si="27"/>
        <v>5345</v>
      </c>
      <c r="K84" s="57">
        <f t="shared" si="27"/>
        <v>5345</v>
      </c>
    </row>
    <row r="85" spans="1:11" s="79" customFormat="1" ht="50.4" x14ac:dyDescent="0.3">
      <c r="A85" s="44" t="s">
        <v>133</v>
      </c>
      <c r="B85" s="58" t="s">
        <v>2</v>
      </c>
      <c r="C85" s="59" t="s">
        <v>17</v>
      </c>
      <c r="D85" s="66" t="s">
        <v>12</v>
      </c>
      <c r="E85" s="67" t="s">
        <v>18</v>
      </c>
      <c r="F85" s="98" t="s">
        <v>119</v>
      </c>
      <c r="G85" s="68" t="s">
        <v>120</v>
      </c>
      <c r="H85" s="78"/>
      <c r="I85" s="57">
        <f>SUM(I86)</f>
        <v>1506</v>
      </c>
      <c r="J85" s="57">
        <f t="shared" si="27"/>
        <v>5345</v>
      </c>
      <c r="K85" s="57">
        <f t="shared" si="27"/>
        <v>5345</v>
      </c>
    </row>
    <row r="86" spans="1:11" s="79" customFormat="1" ht="50.4" x14ac:dyDescent="0.3">
      <c r="A86" s="45" t="s">
        <v>134</v>
      </c>
      <c r="B86" s="58" t="s">
        <v>2</v>
      </c>
      <c r="C86" s="59" t="s">
        <v>17</v>
      </c>
      <c r="D86" s="66" t="s">
        <v>12</v>
      </c>
      <c r="E86" s="67" t="s">
        <v>18</v>
      </c>
      <c r="F86" s="98" t="s">
        <v>1</v>
      </c>
      <c r="G86" s="68" t="s">
        <v>120</v>
      </c>
      <c r="H86" s="78"/>
      <c r="I86" s="57">
        <f>SUM(I87)</f>
        <v>1506</v>
      </c>
      <c r="J86" s="57">
        <f t="shared" si="27"/>
        <v>5345</v>
      </c>
      <c r="K86" s="57">
        <f t="shared" si="27"/>
        <v>5345</v>
      </c>
    </row>
    <row r="87" spans="1:11" s="40" customFormat="1" ht="46.8" x14ac:dyDescent="0.3">
      <c r="A87" s="37" t="s">
        <v>414</v>
      </c>
      <c r="B87" s="38" t="s">
        <v>2</v>
      </c>
      <c r="C87" s="41" t="s">
        <v>17</v>
      </c>
      <c r="D87" s="41" t="s">
        <v>12</v>
      </c>
      <c r="E87" s="43" t="s">
        <v>18</v>
      </c>
      <c r="F87" s="95" t="s">
        <v>1</v>
      </c>
      <c r="G87" s="42" t="s">
        <v>25</v>
      </c>
      <c r="H87" s="42" t="s">
        <v>65</v>
      </c>
      <c r="I87" s="39">
        <v>1506</v>
      </c>
      <c r="J87" s="39">
        <v>5345</v>
      </c>
      <c r="K87" s="39">
        <v>5345</v>
      </c>
    </row>
    <row r="88" spans="1:11" s="123" customFormat="1" ht="39" customHeight="1" x14ac:dyDescent="0.35">
      <c r="A88" s="127" t="s">
        <v>76</v>
      </c>
      <c r="B88" s="120" t="s">
        <v>2</v>
      </c>
      <c r="C88" s="120" t="s">
        <v>38</v>
      </c>
      <c r="D88" s="315"/>
      <c r="E88" s="316"/>
      <c r="F88" s="316"/>
      <c r="G88" s="317"/>
      <c r="H88" s="121"/>
      <c r="I88" s="122">
        <f>SUM(I89)</f>
        <v>1291.5999999999999</v>
      </c>
      <c r="J88" s="122">
        <f t="shared" ref="J88:K88" si="28">SUM(J89)</f>
        <v>1307.5999999999999</v>
      </c>
      <c r="K88" s="122">
        <f t="shared" si="28"/>
        <v>1321.5</v>
      </c>
    </row>
    <row r="89" spans="1:11" s="60" customFormat="1" ht="36.75" customHeight="1" x14ac:dyDescent="0.35">
      <c r="A89" s="44" t="s">
        <v>135</v>
      </c>
      <c r="B89" s="58" t="s">
        <v>2</v>
      </c>
      <c r="C89" s="59" t="s">
        <v>38</v>
      </c>
      <c r="D89" s="66" t="s">
        <v>1</v>
      </c>
      <c r="E89" s="67" t="s">
        <v>118</v>
      </c>
      <c r="F89" s="98" t="s">
        <v>119</v>
      </c>
      <c r="G89" s="68" t="s">
        <v>120</v>
      </c>
      <c r="H89" s="56"/>
      <c r="I89" s="57">
        <f>SUM(I90+I93)</f>
        <v>1291.5999999999999</v>
      </c>
      <c r="J89" s="57">
        <f>SUM(J90+J93)</f>
        <v>1307.5999999999999</v>
      </c>
      <c r="K89" s="57">
        <f>SUM(K90+K93)</f>
        <v>1321.5</v>
      </c>
    </row>
    <row r="90" spans="1:11" s="60" customFormat="1" ht="39.75" customHeight="1" x14ac:dyDescent="0.35">
      <c r="A90" s="44" t="s">
        <v>136</v>
      </c>
      <c r="B90" s="58" t="s">
        <v>2</v>
      </c>
      <c r="C90" s="59" t="s">
        <v>38</v>
      </c>
      <c r="D90" s="66" t="s">
        <v>1</v>
      </c>
      <c r="E90" s="67" t="s">
        <v>18</v>
      </c>
      <c r="F90" s="98" t="s">
        <v>119</v>
      </c>
      <c r="G90" s="68" t="s">
        <v>120</v>
      </c>
      <c r="H90" s="56"/>
      <c r="I90" s="57">
        <f>SUM(I92)</f>
        <v>1217.3</v>
      </c>
      <c r="J90" s="57">
        <f t="shared" ref="J90:K90" si="29">SUM(J92)</f>
        <v>1228.5999999999999</v>
      </c>
      <c r="K90" s="57">
        <f t="shared" si="29"/>
        <v>1242.5</v>
      </c>
    </row>
    <row r="91" spans="1:11" s="60" customFormat="1" ht="39.75" customHeight="1" x14ac:dyDescent="0.35">
      <c r="A91" s="45" t="s">
        <v>203</v>
      </c>
      <c r="B91" s="58" t="s">
        <v>2</v>
      </c>
      <c r="C91" s="59" t="s">
        <v>38</v>
      </c>
      <c r="D91" s="66" t="s">
        <v>1</v>
      </c>
      <c r="E91" s="67" t="s">
        <v>18</v>
      </c>
      <c r="F91" s="98" t="s">
        <v>1</v>
      </c>
      <c r="G91" s="68" t="s">
        <v>120</v>
      </c>
      <c r="H91" s="56"/>
      <c r="I91" s="57">
        <f>SUM(I92)</f>
        <v>1217.3</v>
      </c>
      <c r="J91" s="57">
        <f t="shared" ref="J91:K91" si="30">SUM(J92)</f>
        <v>1228.5999999999999</v>
      </c>
      <c r="K91" s="57">
        <f t="shared" si="30"/>
        <v>1242.5</v>
      </c>
    </row>
    <row r="92" spans="1:11" s="40" customFormat="1" ht="31.2" x14ac:dyDescent="0.3">
      <c r="A92" s="37" t="s">
        <v>204</v>
      </c>
      <c r="B92" s="38" t="s">
        <v>2</v>
      </c>
      <c r="C92" s="41" t="s">
        <v>38</v>
      </c>
      <c r="D92" s="75" t="s">
        <v>1</v>
      </c>
      <c r="E92" s="76" t="s">
        <v>18</v>
      </c>
      <c r="F92" s="100" t="s">
        <v>1</v>
      </c>
      <c r="G92" s="77" t="s">
        <v>4</v>
      </c>
      <c r="H92" s="42">
        <v>200</v>
      </c>
      <c r="I92" s="39">
        <v>1217.3</v>
      </c>
      <c r="J92" s="39">
        <v>1228.5999999999999</v>
      </c>
      <c r="K92" s="39">
        <v>1242.5</v>
      </c>
    </row>
    <row r="93" spans="1:11" s="73" customFormat="1" ht="50.4" x14ac:dyDescent="0.3">
      <c r="A93" s="44" t="s">
        <v>137</v>
      </c>
      <c r="B93" s="52" t="s">
        <v>2</v>
      </c>
      <c r="C93" s="53" t="s">
        <v>38</v>
      </c>
      <c r="D93" s="80" t="s">
        <v>1</v>
      </c>
      <c r="E93" s="81" t="s">
        <v>29</v>
      </c>
      <c r="F93" s="101" t="s">
        <v>119</v>
      </c>
      <c r="G93" s="82" t="s">
        <v>120</v>
      </c>
      <c r="H93" s="71"/>
      <c r="I93" s="72">
        <f>SUM(I95+I97)</f>
        <v>74.3</v>
      </c>
      <c r="J93" s="72">
        <f t="shared" ref="J93:K93" si="31">SUM(J95+J97)</f>
        <v>79</v>
      </c>
      <c r="K93" s="72">
        <f t="shared" si="31"/>
        <v>79</v>
      </c>
    </row>
    <row r="94" spans="1:11" s="73" customFormat="1" ht="33.6" x14ac:dyDescent="0.3">
      <c r="A94" s="45" t="s">
        <v>205</v>
      </c>
      <c r="B94" s="52" t="s">
        <v>2</v>
      </c>
      <c r="C94" s="53" t="s">
        <v>38</v>
      </c>
      <c r="D94" s="80" t="s">
        <v>1</v>
      </c>
      <c r="E94" s="81" t="s">
        <v>29</v>
      </c>
      <c r="F94" s="101" t="s">
        <v>1</v>
      </c>
      <c r="G94" s="82" t="s">
        <v>120</v>
      </c>
      <c r="H94" s="71"/>
      <c r="I94" s="72">
        <f>SUM(I95)</f>
        <v>19.7</v>
      </c>
      <c r="J94" s="72">
        <f t="shared" ref="J94:K94" si="32">SUM(J95)</f>
        <v>20</v>
      </c>
      <c r="K94" s="72">
        <f t="shared" si="32"/>
        <v>20</v>
      </c>
    </row>
    <row r="95" spans="1:11" s="40" customFormat="1" ht="31.2" x14ac:dyDescent="0.3">
      <c r="A95" s="37" t="s">
        <v>415</v>
      </c>
      <c r="B95" s="38" t="s">
        <v>2</v>
      </c>
      <c r="C95" s="41" t="s">
        <v>38</v>
      </c>
      <c r="D95" s="75" t="s">
        <v>1</v>
      </c>
      <c r="E95" s="76" t="s">
        <v>29</v>
      </c>
      <c r="F95" s="100" t="s">
        <v>1</v>
      </c>
      <c r="G95" s="77" t="s">
        <v>4</v>
      </c>
      <c r="H95" s="42" t="s">
        <v>58</v>
      </c>
      <c r="I95" s="39">
        <v>19.7</v>
      </c>
      <c r="J95" s="39">
        <v>20</v>
      </c>
      <c r="K95" s="39">
        <v>20</v>
      </c>
    </row>
    <row r="96" spans="1:11" s="73" customFormat="1" ht="33.6" x14ac:dyDescent="0.3">
      <c r="A96" s="45" t="s">
        <v>138</v>
      </c>
      <c r="B96" s="52" t="s">
        <v>2</v>
      </c>
      <c r="C96" s="53" t="s">
        <v>38</v>
      </c>
      <c r="D96" s="80" t="s">
        <v>1</v>
      </c>
      <c r="E96" s="81" t="s">
        <v>29</v>
      </c>
      <c r="F96" s="101" t="s">
        <v>5</v>
      </c>
      <c r="G96" s="82" t="s">
        <v>120</v>
      </c>
      <c r="H96" s="71"/>
      <c r="I96" s="72">
        <f>SUM(I97)</f>
        <v>54.6</v>
      </c>
      <c r="J96" s="72">
        <f t="shared" ref="J96:K96" si="33">SUM(J97)</f>
        <v>59</v>
      </c>
      <c r="K96" s="72">
        <f t="shared" si="33"/>
        <v>59</v>
      </c>
    </row>
    <row r="97" spans="1:11" s="40" customFormat="1" ht="31.2" x14ac:dyDescent="0.3">
      <c r="A97" s="37" t="s">
        <v>415</v>
      </c>
      <c r="B97" s="38" t="s">
        <v>2</v>
      </c>
      <c r="C97" s="41" t="s">
        <v>38</v>
      </c>
      <c r="D97" s="75" t="s">
        <v>1</v>
      </c>
      <c r="E97" s="76" t="s">
        <v>29</v>
      </c>
      <c r="F97" s="100" t="s">
        <v>5</v>
      </c>
      <c r="G97" s="77" t="s">
        <v>4</v>
      </c>
      <c r="H97" s="42" t="s">
        <v>58</v>
      </c>
      <c r="I97" s="39">
        <v>54.6</v>
      </c>
      <c r="J97" s="39">
        <v>59</v>
      </c>
      <c r="K97" s="39">
        <v>59</v>
      </c>
    </row>
    <row r="98" spans="1:11" s="36" customFormat="1" ht="18" x14ac:dyDescent="0.3">
      <c r="A98" s="25" t="s">
        <v>77</v>
      </c>
      <c r="B98" s="28" t="s">
        <v>7</v>
      </c>
      <c r="C98" s="321"/>
      <c r="D98" s="322"/>
      <c r="E98" s="322"/>
      <c r="F98" s="322"/>
      <c r="G98" s="323"/>
      <c r="H98" s="35"/>
      <c r="I98" s="19">
        <f>SUM(I99+I117+I134+I111)</f>
        <v>161986.9</v>
      </c>
      <c r="J98" s="19">
        <f>SUM(J99+J117+J134+J111)</f>
        <v>60911.5</v>
      </c>
      <c r="K98" s="19">
        <f>SUM(K99+K117+K134+K111)</f>
        <v>65335.1</v>
      </c>
    </row>
    <row r="99" spans="1:11" s="123" customFormat="1" ht="18" x14ac:dyDescent="0.35">
      <c r="A99" s="125" t="s">
        <v>78</v>
      </c>
      <c r="B99" s="120" t="s">
        <v>7</v>
      </c>
      <c r="C99" s="120" t="s">
        <v>12</v>
      </c>
      <c r="D99" s="324"/>
      <c r="E99" s="325"/>
      <c r="F99" s="325"/>
      <c r="G99" s="326"/>
      <c r="H99" s="121"/>
      <c r="I99" s="122">
        <f>SUM(I100+I104)</f>
        <v>7318.3</v>
      </c>
      <c r="J99" s="122">
        <f t="shared" ref="J99:K99" si="34">SUM(J100+J104)</f>
        <v>6952.5</v>
      </c>
      <c r="K99" s="122">
        <f t="shared" si="34"/>
        <v>6962.1</v>
      </c>
    </row>
    <row r="100" spans="1:11" s="61" customFormat="1" ht="50.4" x14ac:dyDescent="0.35">
      <c r="A100" s="44" t="s">
        <v>139</v>
      </c>
      <c r="B100" s="58" t="s">
        <v>7</v>
      </c>
      <c r="C100" s="59" t="s">
        <v>12</v>
      </c>
      <c r="D100" s="83" t="s">
        <v>16</v>
      </c>
      <c r="E100" s="84" t="s">
        <v>118</v>
      </c>
      <c r="F100" s="102" t="s">
        <v>119</v>
      </c>
      <c r="G100" s="85" t="s">
        <v>120</v>
      </c>
      <c r="H100" s="56"/>
      <c r="I100" s="57">
        <f t="shared" ref="I100:K102" si="35">SUM(I101)</f>
        <v>6460.1</v>
      </c>
      <c r="J100" s="57">
        <f t="shared" si="35"/>
        <v>6585</v>
      </c>
      <c r="K100" s="57">
        <f t="shared" si="35"/>
        <v>6585</v>
      </c>
    </row>
    <row r="101" spans="1:11" s="61" customFormat="1" ht="33.6" x14ac:dyDescent="0.35">
      <c r="A101" s="44" t="s">
        <v>140</v>
      </c>
      <c r="B101" s="58" t="s">
        <v>7</v>
      </c>
      <c r="C101" s="59" t="s">
        <v>12</v>
      </c>
      <c r="D101" s="83" t="s">
        <v>16</v>
      </c>
      <c r="E101" s="84" t="s">
        <v>18</v>
      </c>
      <c r="F101" s="102" t="s">
        <v>119</v>
      </c>
      <c r="G101" s="85" t="s">
        <v>120</v>
      </c>
      <c r="H101" s="56"/>
      <c r="I101" s="57">
        <f t="shared" si="35"/>
        <v>6460.1</v>
      </c>
      <c r="J101" s="57">
        <f t="shared" si="35"/>
        <v>6585</v>
      </c>
      <c r="K101" s="57">
        <f t="shared" si="35"/>
        <v>6585</v>
      </c>
    </row>
    <row r="102" spans="1:11" s="61" customFormat="1" ht="17.399999999999999" x14ac:dyDescent="0.35">
      <c r="A102" s="45" t="s">
        <v>237</v>
      </c>
      <c r="B102" s="58" t="s">
        <v>7</v>
      </c>
      <c r="C102" s="59" t="s">
        <v>12</v>
      </c>
      <c r="D102" s="83" t="s">
        <v>16</v>
      </c>
      <c r="E102" s="84" t="s">
        <v>18</v>
      </c>
      <c r="F102" s="102" t="s">
        <v>1</v>
      </c>
      <c r="G102" s="85" t="s">
        <v>120</v>
      </c>
      <c r="H102" s="56"/>
      <c r="I102" s="57">
        <f>SUM(I103)</f>
        <v>6460.1</v>
      </c>
      <c r="J102" s="57">
        <f t="shared" si="35"/>
        <v>6585</v>
      </c>
      <c r="K102" s="57">
        <f t="shared" si="35"/>
        <v>6585</v>
      </c>
    </row>
    <row r="103" spans="1:11" s="40" customFormat="1" ht="46.8" x14ac:dyDescent="0.3">
      <c r="A103" s="37" t="s">
        <v>111</v>
      </c>
      <c r="B103" s="38" t="s">
        <v>7</v>
      </c>
      <c r="C103" s="41" t="s">
        <v>12</v>
      </c>
      <c r="D103" s="41" t="s">
        <v>16</v>
      </c>
      <c r="E103" s="43" t="s">
        <v>18</v>
      </c>
      <c r="F103" s="95" t="s">
        <v>1</v>
      </c>
      <c r="G103" s="42" t="s">
        <v>28</v>
      </c>
      <c r="H103" s="42" t="s">
        <v>64</v>
      </c>
      <c r="I103" s="39">
        <v>6460.1</v>
      </c>
      <c r="J103" s="39">
        <v>6585</v>
      </c>
      <c r="K103" s="39">
        <v>6585</v>
      </c>
    </row>
    <row r="104" spans="1:11" s="61" customFormat="1" ht="50.4" x14ac:dyDescent="0.35">
      <c r="A104" s="44" t="s">
        <v>238</v>
      </c>
      <c r="B104" s="58" t="s">
        <v>7</v>
      </c>
      <c r="C104" s="58" t="s">
        <v>12</v>
      </c>
      <c r="D104" s="109" t="s">
        <v>241</v>
      </c>
      <c r="E104" s="109" t="s">
        <v>118</v>
      </c>
      <c r="F104" s="109" t="s">
        <v>119</v>
      </c>
      <c r="G104" s="110" t="s">
        <v>120</v>
      </c>
      <c r="H104" s="108"/>
      <c r="I104" s="57">
        <f>SUM(I105+I108)</f>
        <v>858.2</v>
      </c>
      <c r="J104" s="57">
        <f t="shared" ref="J104:K104" si="36">SUM(J105+J108)</f>
        <v>367.5</v>
      </c>
      <c r="K104" s="57">
        <f t="shared" si="36"/>
        <v>377.1</v>
      </c>
    </row>
    <row r="105" spans="1:11" s="61" customFormat="1" ht="17.399999999999999" x14ac:dyDescent="0.35">
      <c r="A105" s="44" t="s">
        <v>280</v>
      </c>
      <c r="B105" s="58" t="s">
        <v>7</v>
      </c>
      <c r="C105" s="58" t="s">
        <v>12</v>
      </c>
      <c r="D105" s="109" t="s">
        <v>241</v>
      </c>
      <c r="E105" s="109" t="s">
        <v>168</v>
      </c>
      <c r="F105" s="109" t="s">
        <v>119</v>
      </c>
      <c r="G105" s="110" t="s">
        <v>120</v>
      </c>
      <c r="H105" s="108"/>
      <c r="I105" s="57">
        <f>SUM(I106)</f>
        <v>500</v>
      </c>
      <c r="J105" s="57">
        <f t="shared" ref="J105:K106" si="37">SUM(J106)</f>
        <v>0</v>
      </c>
      <c r="K105" s="57">
        <f t="shared" si="37"/>
        <v>0</v>
      </c>
    </row>
    <row r="106" spans="1:11" s="61" customFormat="1" ht="33.6" x14ac:dyDescent="0.35">
      <c r="A106" s="144" t="s">
        <v>281</v>
      </c>
      <c r="B106" s="146" t="s">
        <v>7</v>
      </c>
      <c r="C106" s="146" t="s">
        <v>12</v>
      </c>
      <c r="D106" s="147" t="s">
        <v>241</v>
      </c>
      <c r="E106" s="147" t="s">
        <v>168</v>
      </c>
      <c r="F106" s="147" t="s">
        <v>2</v>
      </c>
      <c r="G106" s="148" t="s">
        <v>120</v>
      </c>
      <c r="H106" s="149"/>
      <c r="I106" s="150">
        <f>SUM(I107)</f>
        <v>500</v>
      </c>
      <c r="J106" s="150">
        <f t="shared" si="37"/>
        <v>0</v>
      </c>
      <c r="K106" s="150">
        <f t="shared" si="37"/>
        <v>0</v>
      </c>
    </row>
    <row r="107" spans="1:11" s="40" customFormat="1" ht="54.75" customHeight="1" x14ac:dyDescent="0.3">
      <c r="A107" s="151" t="s">
        <v>282</v>
      </c>
      <c r="B107" s="152" t="s">
        <v>7</v>
      </c>
      <c r="C107" s="152" t="s">
        <v>12</v>
      </c>
      <c r="D107" s="153" t="s">
        <v>241</v>
      </c>
      <c r="E107" s="153" t="s">
        <v>168</v>
      </c>
      <c r="F107" s="153" t="s">
        <v>2</v>
      </c>
      <c r="G107" s="154" t="s">
        <v>283</v>
      </c>
      <c r="H107" s="155" t="s">
        <v>64</v>
      </c>
      <c r="I107" s="156">
        <v>500</v>
      </c>
      <c r="J107" s="156">
        <v>0</v>
      </c>
      <c r="K107" s="156">
        <v>0</v>
      </c>
    </row>
    <row r="108" spans="1:11" s="61" customFormat="1" ht="33.6" x14ac:dyDescent="0.35">
      <c r="A108" s="143" t="s">
        <v>239</v>
      </c>
      <c r="B108" s="146" t="s">
        <v>7</v>
      </c>
      <c r="C108" s="146" t="s">
        <v>12</v>
      </c>
      <c r="D108" s="157" t="s">
        <v>241</v>
      </c>
      <c r="E108" s="157" t="s">
        <v>242</v>
      </c>
      <c r="F108" s="157" t="s">
        <v>119</v>
      </c>
      <c r="G108" s="158" t="s">
        <v>120</v>
      </c>
      <c r="H108" s="155"/>
      <c r="I108" s="159">
        <f>SUM(I109)</f>
        <v>358.2</v>
      </c>
      <c r="J108" s="159">
        <f t="shared" ref="J108:K109" si="38">SUM(J109)</f>
        <v>367.5</v>
      </c>
      <c r="K108" s="159">
        <f t="shared" si="38"/>
        <v>377.1</v>
      </c>
    </row>
    <row r="109" spans="1:11" s="61" customFormat="1" ht="33.6" x14ac:dyDescent="0.35">
      <c r="A109" s="144" t="s">
        <v>240</v>
      </c>
      <c r="B109" s="146" t="s">
        <v>7</v>
      </c>
      <c r="C109" s="146" t="s">
        <v>12</v>
      </c>
      <c r="D109" s="147" t="s">
        <v>241</v>
      </c>
      <c r="E109" s="147" t="s">
        <v>242</v>
      </c>
      <c r="F109" s="147" t="s">
        <v>1</v>
      </c>
      <c r="G109" s="148" t="s">
        <v>120</v>
      </c>
      <c r="H109" s="149"/>
      <c r="I109" s="150">
        <f>SUM(I110)</f>
        <v>358.2</v>
      </c>
      <c r="J109" s="150">
        <f t="shared" si="38"/>
        <v>367.5</v>
      </c>
      <c r="K109" s="150">
        <f t="shared" si="38"/>
        <v>377.1</v>
      </c>
    </row>
    <row r="110" spans="1:11" s="40" customFormat="1" ht="49.2" customHeight="1" x14ac:dyDescent="0.3">
      <c r="A110" s="160" t="s">
        <v>369</v>
      </c>
      <c r="B110" s="152" t="s">
        <v>7</v>
      </c>
      <c r="C110" s="152" t="s">
        <v>12</v>
      </c>
      <c r="D110" s="153" t="s">
        <v>241</v>
      </c>
      <c r="E110" s="153" t="s">
        <v>242</v>
      </c>
      <c r="F110" s="153" t="s">
        <v>1</v>
      </c>
      <c r="G110" s="154" t="s">
        <v>243</v>
      </c>
      <c r="H110" s="155" t="s">
        <v>58</v>
      </c>
      <c r="I110" s="156">
        <v>358.2</v>
      </c>
      <c r="J110" s="156">
        <v>367.5</v>
      </c>
      <c r="K110" s="156">
        <v>377.1</v>
      </c>
    </row>
    <row r="111" spans="1:11" s="126" customFormat="1" ht="18" x14ac:dyDescent="0.35">
      <c r="A111" s="161" t="s">
        <v>226</v>
      </c>
      <c r="B111" s="162" t="s">
        <v>7</v>
      </c>
      <c r="C111" s="163" t="s">
        <v>16</v>
      </c>
      <c r="D111" s="164"/>
      <c r="E111" s="165"/>
      <c r="F111" s="165"/>
      <c r="G111" s="166"/>
      <c r="H111" s="167"/>
      <c r="I111" s="168">
        <f>+I116</f>
        <v>2160</v>
      </c>
      <c r="J111" s="168">
        <f t="shared" ref="J111:K111" si="39">+J116</f>
        <v>0</v>
      </c>
      <c r="K111" s="168">
        <f t="shared" si="39"/>
        <v>0</v>
      </c>
    </row>
    <row r="112" spans="1:11" s="65" customFormat="1" ht="33.6" x14ac:dyDescent="0.3">
      <c r="A112" s="143" t="s">
        <v>141</v>
      </c>
      <c r="B112" s="169" t="s">
        <v>7</v>
      </c>
      <c r="C112" s="170" t="s">
        <v>16</v>
      </c>
      <c r="D112" s="171" t="s">
        <v>30</v>
      </c>
      <c r="E112" s="172" t="s">
        <v>118</v>
      </c>
      <c r="F112" s="172" t="s">
        <v>119</v>
      </c>
      <c r="G112" s="173" t="s">
        <v>120</v>
      </c>
      <c r="H112" s="174"/>
      <c r="I112" s="175">
        <f>SUM(I113)</f>
        <v>2160</v>
      </c>
      <c r="J112" s="175">
        <f t="shared" ref="J112:K115" si="40">SUM(J113)</f>
        <v>0</v>
      </c>
      <c r="K112" s="175">
        <f t="shared" si="40"/>
        <v>0</v>
      </c>
    </row>
    <row r="113" spans="1:11" s="65" customFormat="1" ht="54.6" customHeight="1" x14ac:dyDescent="0.3">
      <c r="A113" s="176" t="s">
        <v>227</v>
      </c>
      <c r="B113" s="169" t="s">
        <v>7</v>
      </c>
      <c r="C113" s="170" t="s">
        <v>16</v>
      </c>
      <c r="D113" s="171" t="s">
        <v>30</v>
      </c>
      <c r="E113" s="172" t="s">
        <v>18</v>
      </c>
      <c r="F113" s="172" t="s">
        <v>119</v>
      </c>
      <c r="G113" s="173" t="s">
        <v>231</v>
      </c>
      <c r="H113" s="174"/>
      <c r="I113" s="175">
        <f>SUM(I114)</f>
        <v>2160</v>
      </c>
      <c r="J113" s="175">
        <f t="shared" si="40"/>
        <v>0</v>
      </c>
      <c r="K113" s="175">
        <f t="shared" si="40"/>
        <v>0</v>
      </c>
    </row>
    <row r="114" spans="1:11" s="65" customFormat="1" ht="40.5" customHeight="1" x14ac:dyDescent="0.3">
      <c r="A114" s="177" t="s">
        <v>228</v>
      </c>
      <c r="B114" s="169" t="s">
        <v>7</v>
      </c>
      <c r="C114" s="170" t="s">
        <v>16</v>
      </c>
      <c r="D114" s="171" t="s">
        <v>30</v>
      </c>
      <c r="E114" s="172" t="s">
        <v>18</v>
      </c>
      <c r="F114" s="172" t="s">
        <v>1</v>
      </c>
      <c r="G114" s="173" t="s">
        <v>120</v>
      </c>
      <c r="H114" s="174"/>
      <c r="I114" s="175">
        <f>SUM(I115)</f>
        <v>2160</v>
      </c>
      <c r="J114" s="175">
        <f t="shared" si="40"/>
        <v>0</v>
      </c>
      <c r="K114" s="175">
        <f t="shared" si="40"/>
        <v>0</v>
      </c>
    </row>
    <row r="115" spans="1:11" s="40" customFormat="1" ht="33.6" customHeight="1" x14ac:dyDescent="0.3">
      <c r="A115" s="160" t="s">
        <v>229</v>
      </c>
      <c r="B115" s="152" t="s">
        <v>7</v>
      </c>
      <c r="C115" s="178" t="s">
        <v>16</v>
      </c>
      <c r="D115" s="179" t="s">
        <v>30</v>
      </c>
      <c r="E115" s="180" t="s">
        <v>18</v>
      </c>
      <c r="F115" s="180" t="s">
        <v>1</v>
      </c>
      <c r="G115" s="181" t="s">
        <v>232</v>
      </c>
      <c r="H115" s="182"/>
      <c r="I115" s="175">
        <f>SUM(I116)</f>
        <v>2160</v>
      </c>
      <c r="J115" s="175">
        <f t="shared" si="40"/>
        <v>0</v>
      </c>
      <c r="K115" s="175">
        <f t="shared" si="40"/>
        <v>0</v>
      </c>
    </row>
    <row r="116" spans="1:11" s="40" customFormat="1" ht="16.8" x14ac:dyDescent="0.3">
      <c r="A116" s="160" t="s">
        <v>230</v>
      </c>
      <c r="B116" s="152" t="s">
        <v>7</v>
      </c>
      <c r="C116" s="178" t="s">
        <v>16</v>
      </c>
      <c r="D116" s="179" t="s">
        <v>30</v>
      </c>
      <c r="E116" s="180" t="s">
        <v>18</v>
      </c>
      <c r="F116" s="180" t="s">
        <v>1</v>
      </c>
      <c r="G116" s="181" t="s">
        <v>232</v>
      </c>
      <c r="H116" s="182" t="s">
        <v>58</v>
      </c>
      <c r="I116" s="183">
        <v>2160</v>
      </c>
      <c r="J116" s="183"/>
      <c r="K116" s="183"/>
    </row>
    <row r="117" spans="1:11" s="123" customFormat="1" ht="18" x14ac:dyDescent="0.35">
      <c r="A117" s="161" t="s">
        <v>79</v>
      </c>
      <c r="B117" s="184" t="s">
        <v>7</v>
      </c>
      <c r="C117" s="184" t="s">
        <v>17</v>
      </c>
      <c r="D117" s="330"/>
      <c r="E117" s="331"/>
      <c r="F117" s="331"/>
      <c r="G117" s="332"/>
      <c r="H117" s="185"/>
      <c r="I117" s="168">
        <f>SUM(I118+I123+I128)</f>
        <v>147287.6</v>
      </c>
      <c r="J117" s="168">
        <f t="shared" ref="J117:K117" si="41">SUM(J118)</f>
        <v>53556</v>
      </c>
      <c r="K117" s="168">
        <f t="shared" si="41"/>
        <v>57970</v>
      </c>
    </row>
    <row r="118" spans="1:11" s="61" customFormat="1" ht="33.6" x14ac:dyDescent="0.35">
      <c r="A118" s="143" t="s">
        <v>141</v>
      </c>
      <c r="B118" s="146" t="s">
        <v>7</v>
      </c>
      <c r="C118" s="186" t="s">
        <v>17</v>
      </c>
      <c r="D118" s="187" t="s">
        <v>30</v>
      </c>
      <c r="E118" s="188" t="s">
        <v>118</v>
      </c>
      <c r="F118" s="188" t="s">
        <v>119</v>
      </c>
      <c r="G118" s="189" t="s">
        <v>120</v>
      </c>
      <c r="H118" s="190"/>
      <c r="I118" s="159">
        <f t="shared" ref="I118:K119" si="42">SUM(I119)</f>
        <v>45336.899999999994</v>
      </c>
      <c r="J118" s="159">
        <f t="shared" si="42"/>
        <v>53556</v>
      </c>
      <c r="K118" s="159">
        <f t="shared" si="42"/>
        <v>57970</v>
      </c>
    </row>
    <row r="119" spans="1:11" s="61" customFormat="1" ht="33.6" x14ac:dyDescent="0.35">
      <c r="A119" s="143" t="s">
        <v>142</v>
      </c>
      <c r="B119" s="146" t="s">
        <v>7</v>
      </c>
      <c r="C119" s="186" t="s">
        <v>17</v>
      </c>
      <c r="D119" s="187" t="s">
        <v>30</v>
      </c>
      <c r="E119" s="188" t="s">
        <v>29</v>
      </c>
      <c r="F119" s="188" t="s">
        <v>119</v>
      </c>
      <c r="G119" s="189" t="s">
        <v>120</v>
      </c>
      <c r="H119" s="190"/>
      <c r="I119" s="159">
        <f>SUM(I120)</f>
        <v>45336.899999999994</v>
      </c>
      <c r="J119" s="159">
        <f t="shared" si="42"/>
        <v>53556</v>
      </c>
      <c r="K119" s="159">
        <f t="shared" si="42"/>
        <v>57970</v>
      </c>
    </row>
    <row r="120" spans="1:11" s="61" customFormat="1" ht="33.6" x14ac:dyDescent="0.35">
      <c r="A120" s="144" t="s">
        <v>207</v>
      </c>
      <c r="B120" s="146" t="s">
        <v>7</v>
      </c>
      <c r="C120" s="186" t="s">
        <v>17</v>
      </c>
      <c r="D120" s="187" t="s">
        <v>30</v>
      </c>
      <c r="E120" s="188" t="s">
        <v>29</v>
      </c>
      <c r="F120" s="188" t="s">
        <v>5</v>
      </c>
      <c r="G120" s="189" t="s">
        <v>120</v>
      </c>
      <c r="H120" s="190"/>
      <c r="I120" s="159">
        <f>SUM(I121:I122)</f>
        <v>45336.899999999994</v>
      </c>
      <c r="J120" s="159">
        <f t="shared" ref="J120:K120" si="43">SUM(J121:J122)</f>
        <v>53556</v>
      </c>
      <c r="K120" s="159">
        <f t="shared" si="43"/>
        <v>57970</v>
      </c>
    </row>
    <row r="121" spans="1:11" s="40" customFormat="1" ht="46.8" x14ac:dyDescent="0.3">
      <c r="A121" s="145" t="s">
        <v>416</v>
      </c>
      <c r="B121" s="152" t="s">
        <v>7</v>
      </c>
      <c r="C121" s="178" t="s">
        <v>17</v>
      </c>
      <c r="D121" s="178" t="s">
        <v>30</v>
      </c>
      <c r="E121" s="191" t="s">
        <v>29</v>
      </c>
      <c r="F121" s="191" t="s">
        <v>5</v>
      </c>
      <c r="G121" s="182" t="s">
        <v>206</v>
      </c>
      <c r="H121" s="182" t="s">
        <v>58</v>
      </c>
      <c r="I121" s="183">
        <v>8990.2999999999993</v>
      </c>
      <c r="J121" s="183">
        <v>2161</v>
      </c>
      <c r="K121" s="183">
        <v>2339</v>
      </c>
    </row>
    <row r="122" spans="1:11" s="40" customFormat="1" ht="46.8" x14ac:dyDescent="0.3">
      <c r="A122" s="192" t="s">
        <v>417</v>
      </c>
      <c r="B122" s="152" t="s">
        <v>7</v>
      </c>
      <c r="C122" s="178" t="s">
        <v>17</v>
      </c>
      <c r="D122" s="178" t="s">
        <v>30</v>
      </c>
      <c r="E122" s="191" t="s">
        <v>29</v>
      </c>
      <c r="F122" s="191" t="s">
        <v>5</v>
      </c>
      <c r="G122" s="182" t="s">
        <v>206</v>
      </c>
      <c r="H122" s="182" t="s">
        <v>65</v>
      </c>
      <c r="I122" s="183">
        <v>36346.6</v>
      </c>
      <c r="J122" s="183">
        <v>51395</v>
      </c>
      <c r="K122" s="183">
        <v>55631</v>
      </c>
    </row>
    <row r="123" spans="1:11" s="61" customFormat="1" ht="33.6" x14ac:dyDescent="0.35">
      <c r="A123" s="143" t="s">
        <v>284</v>
      </c>
      <c r="B123" s="146" t="s">
        <v>7</v>
      </c>
      <c r="C123" s="186" t="s">
        <v>17</v>
      </c>
      <c r="D123" s="187" t="s">
        <v>287</v>
      </c>
      <c r="E123" s="188" t="s">
        <v>118</v>
      </c>
      <c r="F123" s="188" t="s">
        <v>119</v>
      </c>
      <c r="G123" s="189" t="s">
        <v>120</v>
      </c>
      <c r="H123" s="190"/>
      <c r="I123" s="159">
        <f t="shared" ref="I123:K129" si="44">SUM(I124)</f>
        <v>80167.8</v>
      </c>
      <c r="J123" s="159">
        <f t="shared" si="44"/>
        <v>0</v>
      </c>
      <c r="K123" s="159">
        <f t="shared" si="44"/>
        <v>0</v>
      </c>
    </row>
    <row r="124" spans="1:11" s="61" customFormat="1" ht="33.6" x14ac:dyDescent="0.35">
      <c r="A124" s="143" t="s">
        <v>285</v>
      </c>
      <c r="B124" s="146" t="s">
        <v>7</v>
      </c>
      <c r="C124" s="186" t="s">
        <v>17</v>
      </c>
      <c r="D124" s="187" t="s">
        <v>287</v>
      </c>
      <c r="E124" s="188" t="s">
        <v>18</v>
      </c>
      <c r="F124" s="188" t="s">
        <v>119</v>
      </c>
      <c r="G124" s="189" t="s">
        <v>120</v>
      </c>
      <c r="H124" s="190"/>
      <c r="I124" s="159">
        <f>SUM(I125)</f>
        <v>80167.8</v>
      </c>
      <c r="J124" s="159">
        <f t="shared" si="44"/>
        <v>0</v>
      </c>
      <c r="K124" s="159">
        <f t="shared" si="44"/>
        <v>0</v>
      </c>
    </row>
    <row r="125" spans="1:11" s="61" customFormat="1" ht="33.6" x14ac:dyDescent="0.35">
      <c r="A125" s="144" t="s">
        <v>286</v>
      </c>
      <c r="B125" s="146" t="s">
        <v>7</v>
      </c>
      <c r="C125" s="186" t="s">
        <v>17</v>
      </c>
      <c r="D125" s="187" t="s">
        <v>287</v>
      </c>
      <c r="E125" s="188" t="s">
        <v>18</v>
      </c>
      <c r="F125" s="188" t="s">
        <v>1</v>
      </c>
      <c r="G125" s="189" t="s">
        <v>120</v>
      </c>
      <c r="H125" s="190"/>
      <c r="I125" s="159">
        <f>+I127+I126</f>
        <v>80167.8</v>
      </c>
      <c r="J125" s="159">
        <f>SUM(J127)</f>
        <v>0</v>
      </c>
      <c r="K125" s="159">
        <f>SUM(K127)</f>
        <v>0</v>
      </c>
    </row>
    <row r="126" spans="1:11" s="40" customFormat="1" ht="46.8" x14ac:dyDescent="0.3">
      <c r="A126" s="192" t="s">
        <v>418</v>
      </c>
      <c r="B126" s="152" t="s">
        <v>7</v>
      </c>
      <c r="C126" s="178" t="s">
        <v>17</v>
      </c>
      <c r="D126" s="178" t="s">
        <v>287</v>
      </c>
      <c r="E126" s="191" t="s">
        <v>18</v>
      </c>
      <c r="F126" s="191" t="s">
        <v>1</v>
      </c>
      <c r="G126" s="182" t="s">
        <v>342</v>
      </c>
      <c r="H126" s="182" t="s">
        <v>65</v>
      </c>
      <c r="I126" s="183">
        <v>21828.2</v>
      </c>
      <c r="J126" s="183"/>
      <c r="K126" s="183"/>
    </row>
    <row r="127" spans="1:11" s="40" customFormat="1" ht="46.8" x14ac:dyDescent="0.3">
      <c r="A127" s="151" t="s">
        <v>419</v>
      </c>
      <c r="B127" s="152" t="s">
        <v>7</v>
      </c>
      <c r="C127" s="178" t="s">
        <v>17</v>
      </c>
      <c r="D127" s="178" t="s">
        <v>287</v>
      </c>
      <c r="E127" s="191" t="s">
        <v>18</v>
      </c>
      <c r="F127" s="191" t="s">
        <v>1</v>
      </c>
      <c r="G127" s="182" t="s">
        <v>288</v>
      </c>
      <c r="H127" s="182" t="s">
        <v>65</v>
      </c>
      <c r="I127" s="183">
        <v>58339.6</v>
      </c>
      <c r="J127" s="183"/>
      <c r="K127" s="183"/>
    </row>
    <row r="128" spans="1:11" s="61" customFormat="1" ht="50.4" x14ac:dyDescent="0.35">
      <c r="A128" s="143" t="s">
        <v>289</v>
      </c>
      <c r="B128" s="146" t="s">
        <v>7</v>
      </c>
      <c r="C128" s="186" t="s">
        <v>17</v>
      </c>
      <c r="D128" s="187" t="s">
        <v>241</v>
      </c>
      <c r="E128" s="188" t="s">
        <v>118</v>
      </c>
      <c r="F128" s="188" t="s">
        <v>119</v>
      </c>
      <c r="G128" s="189" t="s">
        <v>120</v>
      </c>
      <c r="H128" s="190"/>
      <c r="I128" s="159">
        <f t="shared" si="44"/>
        <v>21782.899999999998</v>
      </c>
      <c r="J128" s="159">
        <f t="shared" si="44"/>
        <v>0</v>
      </c>
      <c r="K128" s="159">
        <f t="shared" si="44"/>
        <v>0</v>
      </c>
    </row>
    <row r="129" spans="1:11" s="61" customFormat="1" ht="50.4" x14ac:dyDescent="0.35">
      <c r="A129" s="143" t="s">
        <v>290</v>
      </c>
      <c r="B129" s="146" t="s">
        <v>7</v>
      </c>
      <c r="C129" s="186" t="s">
        <v>17</v>
      </c>
      <c r="D129" s="187" t="s">
        <v>241</v>
      </c>
      <c r="E129" s="188" t="s">
        <v>57</v>
      </c>
      <c r="F129" s="188" t="s">
        <v>119</v>
      </c>
      <c r="G129" s="189" t="s">
        <v>120</v>
      </c>
      <c r="H129" s="190"/>
      <c r="I129" s="159">
        <f>SUM(I130)</f>
        <v>21782.899999999998</v>
      </c>
      <c r="J129" s="159">
        <f t="shared" si="44"/>
        <v>0</v>
      </c>
      <c r="K129" s="159">
        <f t="shared" si="44"/>
        <v>0</v>
      </c>
    </row>
    <row r="130" spans="1:11" s="61" customFormat="1" ht="50.4" x14ac:dyDescent="0.35">
      <c r="A130" s="144" t="s">
        <v>291</v>
      </c>
      <c r="B130" s="146" t="s">
        <v>7</v>
      </c>
      <c r="C130" s="186" t="s">
        <v>17</v>
      </c>
      <c r="D130" s="187" t="s">
        <v>241</v>
      </c>
      <c r="E130" s="188" t="s">
        <v>57</v>
      </c>
      <c r="F130" s="188" t="s">
        <v>5</v>
      </c>
      <c r="G130" s="189" t="s">
        <v>120</v>
      </c>
      <c r="H130" s="190"/>
      <c r="I130" s="159">
        <f>+I131+I132+I133</f>
        <v>21782.899999999998</v>
      </c>
      <c r="J130" s="159">
        <f t="shared" ref="J130:K130" si="45">SUM(J131:J132)</f>
        <v>0</v>
      </c>
      <c r="K130" s="159">
        <f t="shared" si="45"/>
        <v>0</v>
      </c>
    </row>
    <row r="131" spans="1:11" s="40" customFormat="1" ht="31.2" x14ac:dyDescent="0.3">
      <c r="A131" s="151" t="s">
        <v>370</v>
      </c>
      <c r="B131" s="152" t="s">
        <v>7</v>
      </c>
      <c r="C131" s="178" t="s">
        <v>17</v>
      </c>
      <c r="D131" s="178" t="s">
        <v>241</v>
      </c>
      <c r="E131" s="191" t="s">
        <v>57</v>
      </c>
      <c r="F131" s="191" t="s">
        <v>5</v>
      </c>
      <c r="G131" s="182" t="s">
        <v>350</v>
      </c>
      <c r="H131" s="182" t="s">
        <v>65</v>
      </c>
      <c r="I131" s="183">
        <v>17977.3</v>
      </c>
      <c r="J131" s="183"/>
      <c r="K131" s="183"/>
    </row>
    <row r="132" spans="1:11" s="40" customFormat="1" ht="31.2" x14ac:dyDescent="0.3">
      <c r="A132" s="151" t="s">
        <v>371</v>
      </c>
      <c r="B132" s="152" t="s">
        <v>7</v>
      </c>
      <c r="C132" s="178" t="s">
        <v>17</v>
      </c>
      <c r="D132" s="178" t="s">
        <v>241</v>
      </c>
      <c r="E132" s="191" t="s">
        <v>57</v>
      </c>
      <c r="F132" s="191" t="s">
        <v>5</v>
      </c>
      <c r="G132" s="182" t="s">
        <v>350</v>
      </c>
      <c r="H132" s="182" t="s">
        <v>65</v>
      </c>
      <c r="I132" s="183">
        <v>3172.5</v>
      </c>
      <c r="J132" s="183"/>
      <c r="K132" s="183"/>
    </row>
    <row r="133" spans="1:11" s="40" customFormat="1" ht="31.2" x14ac:dyDescent="0.3">
      <c r="A133" s="151" t="s">
        <v>372</v>
      </c>
      <c r="B133" s="152" t="s">
        <v>7</v>
      </c>
      <c r="C133" s="178" t="s">
        <v>17</v>
      </c>
      <c r="D133" s="178" t="s">
        <v>241</v>
      </c>
      <c r="E133" s="191" t="s">
        <v>57</v>
      </c>
      <c r="F133" s="191" t="s">
        <v>5</v>
      </c>
      <c r="G133" s="182" t="s">
        <v>350</v>
      </c>
      <c r="H133" s="182" t="s">
        <v>65</v>
      </c>
      <c r="I133" s="183">
        <v>633.1</v>
      </c>
      <c r="J133" s="183"/>
      <c r="K133" s="183"/>
    </row>
    <row r="134" spans="1:11" s="123" customFormat="1" ht="18" x14ac:dyDescent="0.35">
      <c r="A134" s="161" t="s">
        <v>80</v>
      </c>
      <c r="B134" s="184" t="s">
        <v>7</v>
      </c>
      <c r="C134" s="184" t="s">
        <v>35</v>
      </c>
      <c r="D134" s="327"/>
      <c r="E134" s="328"/>
      <c r="F134" s="328"/>
      <c r="G134" s="329"/>
      <c r="H134" s="185"/>
      <c r="I134" s="168">
        <f>SUM(I135+I143+I147+I151+I155)</f>
        <v>5221</v>
      </c>
      <c r="J134" s="168">
        <f t="shared" ref="J134:K134" si="46">SUM(J135+J143+J147+J151+J155)</f>
        <v>403</v>
      </c>
      <c r="K134" s="168">
        <f t="shared" si="46"/>
        <v>403</v>
      </c>
    </row>
    <row r="135" spans="1:11" s="61" customFormat="1" ht="33.6" x14ac:dyDescent="0.35">
      <c r="A135" s="143" t="s">
        <v>143</v>
      </c>
      <c r="B135" s="146" t="s">
        <v>7</v>
      </c>
      <c r="C135" s="186" t="s">
        <v>35</v>
      </c>
      <c r="D135" s="187" t="s">
        <v>7</v>
      </c>
      <c r="E135" s="188" t="s">
        <v>118</v>
      </c>
      <c r="F135" s="188" t="s">
        <v>119</v>
      </c>
      <c r="G135" s="189" t="s">
        <v>120</v>
      </c>
      <c r="H135" s="190"/>
      <c r="I135" s="159">
        <f>SUM(I136)</f>
        <v>4489.6000000000004</v>
      </c>
      <c r="J135" s="159">
        <f t="shared" ref="J135:K149" si="47">SUM(J136)</f>
        <v>330</v>
      </c>
      <c r="K135" s="159">
        <f t="shared" si="47"/>
        <v>330</v>
      </c>
    </row>
    <row r="136" spans="1:11" s="61" customFormat="1" ht="33.6" x14ac:dyDescent="0.35">
      <c r="A136" s="143" t="s">
        <v>144</v>
      </c>
      <c r="B136" s="146" t="s">
        <v>7</v>
      </c>
      <c r="C136" s="186" t="s">
        <v>35</v>
      </c>
      <c r="D136" s="187" t="s">
        <v>7</v>
      </c>
      <c r="E136" s="188" t="s">
        <v>18</v>
      </c>
      <c r="F136" s="188" t="s">
        <v>119</v>
      </c>
      <c r="G136" s="189" t="s">
        <v>120</v>
      </c>
      <c r="H136" s="190"/>
      <c r="I136" s="159">
        <f>SUM(I137+I139+I141)</f>
        <v>4489.6000000000004</v>
      </c>
      <c r="J136" s="159">
        <f t="shared" ref="J136:K136" si="48">SUM(J137+J139+J141)</f>
        <v>330</v>
      </c>
      <c r="K136" s="159">
        <f t="shared" si="48"/>
        <v>330</v>
      </c>
    </row>
    <row r="137" spans="1:11" s="61" customFormat="1" ht="50.4" x14ac:dyDescent="0.35">
      <c r="A137" s="144" t="s">
        <v>145</v>
      </c>
      <c r="B137" s="146" t="s">
        <v>7</v>
      </c>
      <c r="C137" s="186" t="s">
        <v>35</v>
      </c>
      <c r="D137" s="187" t="s">
        <v>7</v>
      </c>
      <c r="E137" s="188" t="s">
        <v>18</v>
      </c>
      <c r="F137" s="188" t="s">
        <v>1</v>
      </c>
      <c r="G137" s="189" t="s">
        <v>120</v>
      </c>
      <c r="H137" s="190"/>
      <c r="I137" s="159">
        <f>SUM(I138)</f>
        <v>330</v>
      </c>
      <c r="J137" s="159">
        <f t="shared" si="47"/>
        <v>330</v>
      </c>
      <c r="K137" s="159">
        <f t="shared" si="47"/>
        <v>330</v>
      </c>
    </row>
    <row r="138" spans="1:11" s="40" customFormat="1" ht="30.6" customHeight="1" x14ac:dyDescent="0.3">
      <c r="A138" s="145" t="s">
        <v>420</v>
      </c>
      <c r="B138" s="152" t="s">
        <v>7</v>
      </c>
      <c r="C138" s="178" t="s">
        <v>35</v>
      </c>
      <c r="D138" s="193" t="s">
        <v>7</v>
      </c>
      <c r="E138" s="194" t="s">
        <v>18</v>
      </c>
      <c r="F138" s="194" t="s">
        <v>1</v>
      </c>
      <c r="G138" s="195" t="s">
        <v>24</v>
      </c>
      <c r="H138" s="182" t="s">
        <v>60</v>
      </c>
      <c r="I138" s="183">
        <v>330</v>
      </c>
      <c r="J138" s="183">
        <v>330</v>
      </c>
      <c r="K138" s="183">
        <v>330</v>
      </c>
    </row>
    <row r="139" spans="1:11" s="61" customFormat="1" ht="84" hidden="1" x14ac:dyDescent="0.35">
      <c r="A139" s="144" t="s">
        <v>506</v>
      </c>
      <c r="B139" s="146" t="s">
        <v>7</v>
      </c>
      <c r="C139" s="186" t="s">
        <v>35</v>
      </c>
      <c r="D139" s="187" t="s">
        <v>7</v>
      </c>
      <c r="E139" s="188" t="s">
        <v>18</v>
      </c>
      <c r="F139" s="188" t="s">
        <v>5</v>
      </c>
      <c r="G139" s="189" t="s">
        <v>120</v>
      </c>
      <c r="H139" s="190"/>
      <c r="I139" s="159">
        <f>SUM(I140)</f>
        <v>0</v>
      </c>
      <c r="J139" s="159">
        <f t="shared" si="47"/>
        <v>0</v>
      </c>
      <c r="K139" s="159">
        <f t="shared" si="47"/>
        <v>0</v>
      </c>
    </row>
    <row r="140" spans="1:11" s="40" customFormat="1" ht="31.2" hidden="1" x14ac:dyDescent="0.3">
      <c r="A140" s="145" t="s">
        <v>420</v>
      </c>
      <c r="B140" s="152" t="s">
        <v>7</v>
      </c>
      <c r="C140" s="178" t="s">
        <v>35</v>
      </c>
      <c r="D140" s="193" t="s">
        <v>7</v>
      </c>
      <c r="E140" s="194" t="s">
        <v>18</v>
      </c>
      <c r="F140" s="194" t="s">
        <v>5</v>
      </c>
      <c r="G140" s="195" t="s">
        <v>24</v>
      </c>
      <c r="H140" s="182" t="s">
        <v>60</v>
      </c>
      <c r="I140" s="183">
        <v>0</v>
      </c>
      <c r="J140" s="183"/>
      <c r="K140" s="183"/>
    </row>
    <row r="141" spans="1:11" s="61" customFormat="1" ht="70.2" customHeight="1" x14ac:dyDescent="0.35">
      <c r="A141" s="144" t="s">
        <v>507</v>
      </c>
      <c r="B141" s="146" t="s">
        <v>7</v>
      </c>
      <c r="C141" s="186" t="s">
        <v>35</v>
      </c>
      <c r="D141" s="187" t="s">
        <v>7</v>
      </c>
      <c r="E141" s="188" t="s">
        <v>18</v>
      </c>
      <c r="F141" s="188" t="s">
        <v>2</v>
      </c>
      <c r="G141" s="189" t="s">
        <v>120</v>
      </c>
      <c r="H141" s="190"/>
      <c r="I141" s="159">
        <f>SUM(I142)</f>
        <v>4159.6000000000004</v>
      </c>
      <c r="J141" s="159">
        <f t="shared" si="47"/>
        <v>0</v>
      </c>
      <c r="K141" s="159">
        <f t="shared" si="47"/>
        <v>0</v>
      </c>
    </row>
    <row r="142" spans="1:11" s="40" customFormat="1" ht="31.2" x14ac:dyDescent="0.3">
      <c r="A142" s="145" t="s">
        <v>420</v>
      </c>
      <c r="B142" s="152" t="s">
        <v>7</v>
      </c>
      <c r="C142" s="178" t="s">
        <v>35</v>
      </c>
      <c r="D142" s="193" t="s">
        <v>7</v>
      </c>
      <c r="E142" s="194" t="s">
        <v>18</v>
      </c>
      <c r="F142" s="194" t="s">
        <v>2</v>
      </c>
      <c r="G142" s="195" t="s">
        <v>24</v>
      </c>
      <c r="H142" s="182" t="s">
        <v>60</v>
      </c>
      <c r="I142" s="183">
        <v>4159.6000000000004</v>
      </c>
      <c r="J142" s="183"/>
      <c r="K142" s="183"/>
    </row>
    <row r="143" spans="1:11" s="61" customFormat="1" ht="52.2" x14ac:dyDescent="0.35">
      <c r="A143" s="196" t="s">
        <v>356</v>
      </c>
      <c r="B143" s="146" t="s">
        <v>7</v>
      </c>
      <c r="C143" s="186" t="s">
        <v>35</v>
      </c>
      <c r="D143" s="187" t="s">
        <v>12</v>
      </c>
      <c r="E143" s="188" t="s">
        <v>118</v>
      </c>
      <c r="F143" s="188" t="s">
        <v>119</v>
      </c>
      <c r="G143" s="189" t="s">
        <v>120</v>
      </c>
      <c r="H143" s="190"/>
      <c r="I143" s="159">
        <f>SUM(I144)</f>
        <v>84.5</v>
      </c>
      <c r="J143" s="159">
        <f t="shared" si="47"/>
        <v>0</v>
      </c>
      <c r="K143" s="159">
        <f t="shared" si="47"/>
        <v>0</v>
      </c>
    </row>
    <row r="144" spans="1:11" s="61" customFormat="1" ht="17.399999999999999" x14ac:dyDescent="0.35">
      <c r="A144" s="196" t="s">
        <v>357</v>
      </c>
      <c r="B144" s="146" t="s">
        <v>7</v>
      </c>
      <c r="C144" s="186" t="s">
        <v>35</v>
      </c>
      <c r="D144" s="187" t="s">
        <v>12</v>
      </c>
      <c r="E144" s="188" t="s">
        <v>29</v>
      </c>
      <c r="F144" s="188" t="s">
        <v>119</v>
      </c>
      <c r="G144" s="189" t="s">
        <v>120</v>
      </c>
      <c r="H144" s="190"/>
      <c r="I144" s="159">
        <f>SUM(I145)</f>
        <v>84.5</v>
      </c>
      <c r="J144" s="159">
        <f t="shared" si="47"/>
        <v>0</v>
      </c>
      <c r="K144" s="159">
        <f t="shared" si="47"/>
        <v>0</v>
      </c>
    </row>
    <row r="145" spans="1:11" s="61" customFormat="1" ht="33.6" x14ac:dyDescent="0.35">
      <c r="A145" s="197" t="s">
        <v>358</v>
      </c>
      <c r="B145" s="146" t="s">
        <v>7</v>
      </c>
      <c r="C145" s="186" t="s">
        <v>35</v>
      </c>
      <c r="D145" s="187" t="s">
        <v>12</v>
      </c>
      <c r="E145" s="188" t="s">
        <v>29</v>
      </c>
      <c r="F145" s="188" t="s">
        <v>5</v>
      </c>
      <c r="G145" s="189" t="s">
        <v>120</v>
      </c>
      <c r="H145" s="190"/>
      <c r="I145" s="159">
        <f>SUM(I146)</f>
        <v>84.5</v>
      </c>
      <c r="J145" s="159">
        <f t="shared" si="47"/>
        <v>0</v>
      </c>
      <c r="K145" s="159">
        <f t="shared" si="47"/>
        <v>0</v>
      </c>
    </row>
    <row r="146" spans="1:11" s="40" customFormat="1" ht="31.2" x14ac:dyDescent="0.3">
      <c r="A146" s="145" t="s">
        <v>359</v>
      </c>
      <c r="B146" s="152" t="s">
        <v>7</v>
      </c>
      <c r="C146" s="178" t="s">
        <v>35</v>
      </c>
      <c r="D146" s="193" t="s">
        <v>12</v>
      </c>
      <c r="E146" s="194" t="s">
        <v>29</v>
      </c>
      <c r="F146" s="194" t="s">
        <v>5</v>
      </c>
      <c r="G146" s="195" t="s">
        <v>355</v>
      </c>
      <c r="H146" s="182" t="s">
        <v>65</v>
      </c>
      <c r="I146" s="183">
        <v>84.5</v>
      </c>
      <c r="J146" s="183"/>
      <c r="K146" s="183"/>
    </row>
    <row r="147" spans="1:11" s="61" customFormat="1" ht="34.799999999999997" x14ac:dyDescent="0.35">
      <c r="A147" s="196" t="s">
        <v>128</v>
      </c>
      <c r="B147" s="146" t="s">
        <v>7</v>
      </c>
      <c r="C147" s="186" t="s">
        <v>35</v>
      </c>
      <c r="D147" s="187" t="s">
        <v>3</v>
      </c>
      <c r="E147" s="188" t="s">
        <v>118</v>
      </c>
      <c r="F147" s="188" t="s">
        <v>119</v>
      </c>
      <c r="G147" s="189" t="s">
        <v>120</v>
      </c>
      <c r="H147" s="190"/>
      <c r="I147" s="159">
        <f>SUM(I148)</f>
        <v>23</v>
      </c>
      <c r="J147" s="159">
        <f t="shared" si="47"/>
        <v>23</v>
      </c>
      <c r="K147" s="159">
        <f t="shared" si="47"/>
        <v>23</v>
      </c>
    </row>
    <row r="148" spans="1:11" s="61" customFormat="1" ht="17.399999999999999" x14ac:dyDescent="0.35">
      <c r="A148" s="196" t="s">
        <v>129</v>
      </c>
      <c r="B148" s="146" t="s">
        <v>7</v>
      </c>
      <c r="C148" s="186" t="s">
        <v>35</v>
      </c>
      <c r="D148" s="187" t="s">
        <v>3</v>
      </c>
      <c r="E148" s="188" t="s">
        <v>18</v>
      </c>
      <c r="F148" s="188" t="s">
        <v>119</v>
      </c>
      <c r="G148" s="189" t="s">
        <v>120</v>
      </c>
      <c r="H148" s="190"/>
      <c r="I148" s="159">
        <f>SUM(I149)</f>
        <v>23</v>
      </c>
      <c r="J148" s="159">
        <f t="shared" si="47"/>
        <v>23</v>
      </c>
      <c r="K148" s="159">
        <f t="shared" si="47"/>
        <v>23</v>
      </c>
    </row>
    <row r="149" spans="1:11" s="61" customFormat="1" ht="17.399999999999999" x14ac:dyDescent="0.35">
      <c r="A149" s="197" t="s">
        <v>338</v>
      </c>
      <c r="B149" s="146" t="s">
        <v>7</v>
      </c>
      <c r="C149" s="186" t="s">
        <v>35</v>
      </c>
      <c r="D149" s="187" t="s">
        <v>3</v>
      </c>
      <c r="E149" s="188" t="s">
        <v>18</v>
      </c>
      <c r="F149" s="188" t="s">
        <v>12</v>
      </c>
      <c r="G149" s="189" t="s">
        <v>120</v>
      </c>
      <c r="H149" s="190"/>
      <c r="I149" s="159">
        <f>SUM(I150)</f>
        <v>23</v>
      </c>
      <c r="J149" s="159">
        <f t="shared" si="47"/>
        <v>23</v>
      </c>
      <c r="K149" s="159">
        <f t="shared" si="47"/>
        <v>23</v>
      </c>
    </row>
    <row r="150" spans="1:11" s="40" customFormat="1" ht="31.2" x14ac:dyDescent="0.3">
      <c r="A150" s="145" t="s">
        <v>277</v>
      </c>
      <c r="B150" s="152" t="s">
        <v>7</v>
      </c>
      <c r="C150" s="178" t="s">
        <v>35</v>
      </c>
      <c r="D150" s="193" t="s">
        <v>3</v>
      </c>
      <c r="E150" s="194" t="s">
        <v>18</v>
      </c>
      <c r="F150" s="194" t="s">
        <v>12</v>
      </c>
      <c r="G150" s="195" t="s">
        <v>276</v>
      </c>
      <c r="H150" s="182" t="s">
        <v>65</v>
      </c>
      <c r="I150" s="183">
        <v>23</v>
      </c>
      <c r="J150" s="183">
        <v>23</v>
      </c>
      <c r="K150" s="183">
        <v>23</v>
      </c>
    </row>
    <row r="151" spans="1:11" s="40" customFormat="1" ht="50.4" x14ac:dyDescent="0.3">
      <c r="A151" s="143" t="s">
        <v>173</v>
      </c>
      <c r="B151" s="198" t="s">
        <v>7</v>
      </c>
      <c r="C151" s="199" t="s">
        <v>35</v>
      </c>
      <c r="D151" s="199" t="s">
        <v>38</v>
      </c>
      <c r="E151" s="200" t="s">
        <v>118</v>
      </c>
      <c r="F151" s="200" t="s">
        <v>119</v>
      </c>
      <c r="G151" s="190" t="s">
        <v>120</v>
      </c>
      <c r="H151" s="201"/>
      <c r="I151" s="159">
        <f>SUM(I152)</f>
        <v>50</v>
      </c>
      <c r="J151" s="159">
        <f t="shared" ref="J151:K157" si="49">SUM(J152)</f>
        <v>50</v>
      </c>
      <c r="K151" s="159">
        <f t="shared" si="49"/>
        <v>50</v>
      </c>
    </row>
    <row r="152" spans="1:11" s="40" customFormat="1" ht="21" customHeight="1" x14ac:dyDescent="0.3">
      <c r="A152" s="143" t="s">
        <v>174</v>
      </c>
      <c r="B152" s="198" t="s">
        <v>7</v>
      </c>
      <c r="C152" s="199" t="s">
        <v>35</v>
      </c>
      <c r="D152" s="199" t="s">
        <v>38</v>
      </c>
      <c r="E152" s="200" t="s">
        <v>18</v>
      </c>
      <c r="F152" s="200" t="s">
        <v>119</v>
      </c>
      <c r="G152" s="190" t="s">
        <v>120</v>
      </c>
      <c r="H152" s="202"/>
      <c r="I152" s="159">
        <f>SUM(I153)</f>
        <v>50</v>
      </c>
      <c r="J152" s="159">
        <f t="shared" si="49"/>
        <v>50</v>
      </c>
      <c r="K152" s="159">
        <f t="shared" si="49"/>
        <v>50</v>
      </c>
    </row>
    <row r="153" spans="1:11" s="40" customFormat="1" ht="33.6" x14ac:dyDescent="0.3">
      <c r="A153" s="144" t="s">
        <v>175</v>
      </c>
      <c r="B153" s="198" t="s">
        <v>7</v>
      </c>
      <c r="C153" s="199" t="s">
        <v>35</v>
      </c>
      <c r="D153" s="199" t="s">
        <v>38</v>
      </c>
      <c r="E153" s="200" t="s">
        <v>18</v>
      </c>
      <c r="F153" s="200" t="s">
        <v>1</v>
      </c>
      <c r="G153" s="190" t="s">
        <v>120</v>
      </c>
      <c r="H153" s="203"/>
      <c r="I153" s="159">
        <f>SUM(I154)</f>
        <v>50</v>
      </c>
      <c r="J153" s="159">
        <f t="shared" si="49"/>
        <v>50</v>
      </c>
      <c r="K153" s="159">
        <f t="shared" si="49"/>
        <v>50</v>
      </c>
    </row>
    <row r="154" spans="1:11" s="40" customFormat="1" ht="46.8" x14ac:dyDescent="0.3">
      <c r="A154" s="145" t="s">
        <v>111</v>
      </c>
      <c r="B154" s="152" t="s">
        <v>7</v>
      </c>
      <c r="C154" s="178" t="s">
        <v>35</v>
      </c>
      <c r="D154" s="204" t="s">
        <v>38</v>
      </c>
      <c r="E154" s="205" t="s">
        <v>18</v>
      </c>
      <c r="F154" s="205" t="s">
        <v>1</v>
      </c>
      <c r="G154" s="206" t="s">
        <v>6</v>
      </c>
      <c r="H154" s="182" t="s">
        <v>64</v>
      </c>
      <c r="I154" s="183">
        <v>50</v>
      </c>
      <c r="J154" s="183">
        <v>50</v>
      </c>
      <c r="K154" s="183">
        <v>50</v>
      </c>
    </row>
    <row r="155" spans="1:11" s="40" customFormat="1" ht="33.6" x14ac:dyDescent="0.3">
      <c r="A155" s="143" t="s">
        <v>267</v>
      </c>
      <c r="B155" s="198" t="s">
        <v>7</v>
      </c>
      <c r="C155" s="199" t="s">
        <v>35</v>
      </c>
      <c r="D155" s="199" t="s">
        <v>270</v>
      </c>
      <c r="E155" s="200" t="s">
        <v>118</v>
      </c>
      <c r="F155" s="200" t="s">
        <v>119</v>
      </c>
      <c r="G155" s="190" t="s">
        <v>120</v>
      </c>
      <c r="H155" s="201"/>
      <c r="I155" s="159">
        <f>SUM(I156)</f>
        <v>573.9</v>
      </c>
      <c r="J155" s="159">
        <f t="shared" si="49"/>
        <v>0</v>
      </c>
      <c r="K155" s="159">
        <f t="shared" si="49"/>
        <v>0</v>
      </c>
    </row>
    <row r="156" spans="1:11" s="40" customFormat="1" ht="38.4" customHeight="1" x14ac:dyDescent="0.3">
      <c r="A156" s="143" t="s">
        <v>268</v>
      </c>
      <c r="B156" s="198" t="s">
        <v>7</v>
      </c>
      <c r="C156" s="199" t="s">
        <v>35</v>
      </c>
      <c r="D156" s="199" t="s">
        <v>270</v>
      </c>
      <c r="E156" s="200" t="s">
        <v>18</v>
      </c>
      <c r="F156" s="200" t="s">
        <v>119</v>
      </c>
      <c r="G156" s="190" t="s">
        <v>120</v>
      </c>
      <c r="H156" s="202"/>
      <c r="I156" s="159">
        <f>SUM(I157)</f>
        <v>573.9</v>
      </c>
      <c r="J156" s="159">
        <f t="shared" si="49"/>
        <v>0</v>
      </c>
      <c r="K156" s="159">
        <f t="shared" si="49"/>
        <v>0</v>
      </c>
    </row>
    <row r="157" spans="1:11" s="40" customFormat="1" ht="33.6" x14ac:dyDescent="0.3">
      <c r="A157" s="144" t="s">
        <v>269</v>
      </c>
      <c r="B157" s="198" t="s">
        <v>7</v>
      </c>
      <c r="C157" s="199" t="s">
        <v>35</v>
      </c>
      <c r="D157" s="199" t="s">
        <v>270</v>
      </c>
      <c r="E157" s="200" t="s">
        <v>18</v>
      </c>
      <c r="F157" s="200" t="s">
        <v>1</v>
      </c>
      <c r="G157" s="190" t="s">
        <v>120</v>
      </c>
      <c r="H157" s="203"/>
      <c r="I157" s="159">
        <f>SUM(I158)</f>
        <v>573.9</v>
      </c>
      <c r="J157" s="159">
        <f t="shared" si="49"/>
        <v>0</v>
      </c>
      <c r="K157" s="159">
        <f t="shared" si="49"/>
        <v>0</v>
      </c>
    </row>
    <row r="158" spans="1:11" s="40" customFormat="1" ht="46.8" x14ac:dyDescent="0.3">
      <c r="A158" s="145" t="s">
        <v>421</v>
      </c>
      <c r="B158" s="152" t="s">
        <v>7</v>
      </c>
      <c r="C158" s="178" t="s">
        <v>35</v>
      </c>
      <c r="D158" s="204" t="s">
        <v>270</v>
      </c>
      <c r="E158" s="205" t="s">
        <v>18</v>
      </c>
      <c r="F158" s="205" t="s">
        <v>1</v>
      </c>
      <c r="G158" s="206" t="s">
        <v>271</v>
      </c>
      <c r="H158" s="182" t="s">
        <v>65</v>
      </c>
      <c r="I158" s="183">
        <v>573.9</v>
      </c>
      <c r="J158" s="183"/>
      <c r="K158" s="183"/>
    </row>
    <row r="159" spans="1:11" s="36" customFormat="1" ht="18" x14ac:dyDescent="0.3">
      <c r="A159" s="207" t="s">
        <v>81</v>
      </c>
      <c r="B159" s="208" t="s">
        <v>12</v>
      </c>
      <c r="C159" s="284"/>
      <c r="D159" s="285"/>
      <c r="E159" s="285"/>
      <c r="F159" s="285"/>
      <c r="G159" s="286"/>
      <c r="H159" s="209"/>
      <c r="I159" s="210">
        <f>SUM(I170+I165+I160)</f>
        <v>101604.59999999999</v>
      </c>
      <c r="J159" s="210">
        <f t="shared" ref="J159:K159" si="50">SUM(J170+J165+J160)</f>
        <v>58699.6</v>
      </c>
      <c r="K159" s="210">
        <f t="shared" si="50"/>
        <v>6344.2</v>
      </c>
    </row>
    <row r="160" spans="1:11" s="124" customFormat="1" ht="18" x14ac:dyDescent="0.3">
      <c r="A160" s="211" t="s">
        <v>343</v>
      </c>
      <c r="B160" s="162" t="s">
        <v>12</v>
      </c>
      <c r="C160" s="163" t="s">
        <v>5</v>
      </c>
      <c r="D160" s="212"/>
      <c r="E160" s="212"/>
      <c r="F160" s="212"/>
      <c r="G160" s="167"/>
      <c r="H160" s="167"/>
      <c r="I160" s="168">
        <f>+I161</f>
        <v>3030.3</v>
      </c>
      <c r="J160" s="168"/>
      <c r="K160" s="168"/>
    </row>
    <row r="161" spans="1:11" s="36" customFormat="1" ht="50.4" x14ac:dyDescent="0.3">
      <c r="A161" s="143" t="s">
        <v>344</v>
      </c>
      <c r="B161" s="198" t="s">
        <v>12</v>
      </c>
      <c r="C161" s="198" t="s">
        <v>5</v>
      </c>
      <c r="D161" s="200" t="s">
        <v>296</v>
      </c>
      <c r="E161" s="200" t="s">
        <v>118</v>
      </c>
      <c r="F161" s="200" t="s">
        <v>119</v>
      </c>
      <c r="G161" s="190" t="s">
        <v>120</v>
      </c>
      <c r="H161" s="190"/>
      <c r="I161" s="159">
        <f>+I162</f>
        <v>3030.3</v>
      </c>
      <c r="J161" s="213"/>
      <c r="K161" s="213"/>
    </row>
    <row r="162" spans="1:11" s="36" customFormat="1" ht="33.6" x14ac:dyDescent="0.3">
      <c r="A162" s="143" t="s">
        <v>345</v>
      </c>
      <c r="B162" s="146" t="s">
        <v>12</v>
      </c>
      <c r="C162" s="146" t="s">
        <v>5</v>
      </c>
      <c r="D162" s="200" t="s">
        <v>296</v>
      </c>
      <c r="E162" s="200" t="s">
        <v>29</v>
      </c>
      <c r="F162" s="200" t="s">
        <v>119</v>
      </c>
      <c r="G162" s="190" t="s">
        <v>120</v>
      </c>
      <c r="H162" s="190"/>
      <c r="I162" s="159">
        <f>+I163</f>
        <v>3030.3</v>
      </c>
      <c r="J162" s="213"/>
      <c r="K162" s="213"/>
    </row>
    <row r="163" spans="1:11" s="36" customFormat="1" ht="33.6" x14ac:dyDescent="0.3">
      <c r="A163" s="144" t="s">
        <v>346</v>
      </c>
      <c r="B163" s="146" t="s">
        <v>12</v>
      </c>
      <c r="C163" s="146" t="s">
        <v>5</v>
      </c>
      <c r="D163" s="200" t="s">
        <v>296</v>
      </c>
      <c r="E163" s="200" t="s">
        <v>29</v>
      </c>
      <c r="F163" s="200" t="s">
        <v>3</v>
      </c>
      <c r="G163" s="190" t="s">
        <v>120</v>
      </c>
      <c r="H163" s="190"/>
      <c r="I163" s="159">
        <f>+I164</f>
        <v>3030.3</v>
      </c>
      <c r="J163" s="213"/>
      <c r="K163" s="213"/>
    </row>
    <row r="164" spans="1:11" s="36" customFormat="1" ht="50.4" x14ac:dyDescent="0.3">
      <c r="A164" s="214" t="s">
        <v>422</v>
      </c>
      <c r="B164" s="215" t="s">
        <v>12</v>
      </c>
      <c r="C164" s="215" t="s">
        <v>5</v>
      </c>
      <c r="D164" s="216" t="s">
        <v>296</v>
      </c>
      <c r="E164" s="216" t="s">
        <v>29</v>
      </c>
      <c r="F164" s="216" t="s">
        <v>3</v>
      </c>
      <c r="G164" s="217" t="s">
        <v>347</v>
      </c>
      <c r="H164" s="217" t="s">
        <v>65</v>
      </c>
      <c r="I164" s="218">
        <v>3030.3</v>
      </c>
      <c r="J164" s="213"/>
      <c r="K164" s="213"/>
    </row>
    <row r="165" spans="1:11" s="124" customFormat="1" ht="18" x14ac:dyDescent="0.3">
      <c r="A165" s="211" t="s">
        <v>360</v>
      </c>
      <c r="B165" s="162" t="s">
        <v>12</v>
      </c>
      <c r="C165" s="163" t="s">
        <v>2</v>
      </c>
      <c r="D165" s="212"/>
      <c r="E165" s="212"/>
      <c r="F165" s="212"/>
      <c r="G165" s="167"/>
      <c r="H165" s="167"/>
      <c r="I165" s="168">
        <f>+I166</f>
        <v>5554.3</v>
      </c>
      <c r="J165" s="168"/>
      <c r="K165" s="168"/>
    </row>
    <row r="166" spans="1:11" s="36" customFormat="1" ht="33.6" x14ac:dyDescent="0.3">
      <c r="A166" s="176" t="s">
        <v>363</v>
      </c>
      <c r="B166" s="198" t="s">
        <v>12</v>
      </c>
      <c r="C166" s="198" t="s">
        <v>2</v>
      </c>
      <c r="D166" s="200" t="s">
        <v>361</v>
      </c>
      <c r="E166" s="200" t="s">
        <v>118</v>
      </c>
      <c r="F166" s="200" t="s">
        <v>119</v>
      </c>
      <c r="G166" s="190" t="s">
        <v>120</v>
      </c>
      <c r="H166" s="190"/>
      <c r="I166" s="159">
        <f>+I167</f>
        <v>5554.3</v>
      </c>
      <c r="J166" s="213"/>
      <c r="K166" s="213"/>
    </row>
    <row r="167" spans="1:11" s="36" customFormat="1" ht="50.4" x14ac:dyDescent="0.3">
      <c r="A167" s="176" t="s">
        <v>364</v>
      </c>
      <c r="B167" s="146" t="s">
        <v>12</v>
      </c>
      <c r="C167" s="146" t="s">
        <v>2</v>
      </c>
      <c r="D167" s="200" t="s">
        <v>361</v>
      </c>
      <c r="E167" s="200" t="s">
        <v>18</v>
      </c>
      <c r="F167" s="200" t="s">
        <v>119</v>
      </c>
      <c r="G167" s="190" t="s">
        <v>120</v>
      </c>
      <c r="H167" s="190"/>
      <c r="I167" s="159">
        <f>+I168</f>
        <v>5554.3</v>
      </c>
      <c r="J167" s="213"/>
      <c r="K167" s="213"/>
    </row>
    <row r="168" spans="1:11" s="36" customFormat="1" ht="33.6" x14ac:dyDescent="0.3">
      <c r="A168" s="219" t="s">
        <v>365</v>
      </c>
      <c r="B168" s="146" t="s">
        <v>12</v>
      </c>
      <c r="C168" s="146" t="s">
        <v>2</v>
      </c>
      <c r="D168" s="200" t="s">
        <v>361</v>
      </c>
      <c r="E168" s="200" t="s">
        <v>18</v>
      </c>
      <c r="F168" s="200" t="s">
        <v>2</v>
      </c>
      <c r="G168" s="190" t="s">
        <v>120</v>
      </c>
      <c r="H168" s="190"/>
      <c r="I168" s="159">
        <f>+I169</f>
        <v>5554.3</v>
      </c>
      <c r="J168" s="213"/>
      <c r="K168" s="213"/>
    </row>
    <row r="169" spans="1:11" s="36" customFormat="1" ht="31.2" x14ac:dyDescent="0.3">
      <c r="A169" s="192" t="s">
        <v>366</v>
      </c>
      <c r="B169" s="215" t="s">
        <v>12</v>
      </c>
      <c r="C169" s="215" t="s">
        <v>2</v>
      </c>
      <c r="D169" s="216" t="s">
        <v>361</v>
      </c>
      <c r="E169" s="216" t="s">
        <v>18</v>
      </c>
      <c r="F169" s="216" t="s">
        <v>2</v>
      </c>
      <c r="G169" s="217" t="s">
        <v>362</v>
      </c>
      <c r="H169" s="217" t="s">
        <v>65</v>
      </c>
      <c r="I169" s="218">
        <v>5554.3</v>
      </c>
      <c r="J169" s="213"/>
      <c r="K169" s="213"/>
    </row>
    <row r="170" spans="1:11" s="124" customFormat="1" ht="18" x14ac:dyDescent="0.3">
      <c r="A170" s="211" t="s">
        <v>82</v>
      </c>
      <c r="B170" s="220" t="s">
        <v>12</v>
      </c>
      <c r="C170" s="184" t="s">
        <v>12</v>
      </c>
      <c r="D170" s="327"/>
      <c r="E170" s="328"/>
      <c r="F170" s="328"/>
      <c r="G170" s="329"/>
      <c r="H170" s="185"/>
      <c r="I170" s="168">
        <f>SUM(I171+I178+I188+I182)</f>
        <v>93019.999999999985</v>
      </c>
      <c r="J170" s="168">
        <f>SUM(J171+J178+J188)</f>
        <v>58699.6</v>
      </c>
      <c r="K170" s="168">
        <f>SUM(K171+K178+K188)</f>
        <v>6344.2</v>
      </c>
    </row>
    <row r="171" spans="1:11" s="61" customFormat="1" ht="50.4" x14ac:dyDescent="0.35">
      <c r="A171" s="143" t="s">
        <v>139</v>
      </c>
      <c r="B171" s="221" t="s">
        <v>12</v>
      </c>
      <c r="C171" s="186" t="s">
        <v>12</v>
      </c>
      <c r="D171" s="187" t="s">
        <v>16</v>
      </c>
      <c r="E171" s="188" t="s">
        <v>118</v>
      </c>
      <c r="F171" s="188" t="s">
        <v>119</v>
      </c>
      <c r="G171" s="189" t="s">
        <v>120</v>
      </c>
      <c r="H171" s="190"/>
      <c r="I171" s="159">
        <f>SUM(I172)</f>
        <v>30136.699999999997</v>
      </c>
      <c r="J171" s="159">
        <f t="shared" ref="J171:K172" si="51">SUM(J172)</f>
        <v>58699.6</v>
      </c>
      <c r="K171" s="159">
        <f t="shared" si="51"/>
        <v>6344.2</v>
      </c>
    </row>
    <row r="172" spans="1:11" s="61" customFormat="1" ht="17.399999999999999" x14ac:dyDescent="0.35">
      <c r="A172" s="143" t="s">
        <v>146</v>
      </c>
      <c r="B172" s="221" t="s">
        <v>12</v>
      </c>
      <c r="C172" s="186" t="s">
        <v>12</v>
      </c>
      <c r="D172" s="187" t="s">
        <v>16</v>
      </c>
      <c r="E172" s="188" t="s">
        <v>29</v>
      </c>
      <c r="F172" s="188" t="s">
        <v>119</v>
      </c>
      <c r="G172" s="189" t="s">
        <v>120</v>
      </c>
      <c r="H172" s="190"/>
      <c r="I172" s="159">
        <f>SUM(I173)</f>
        <v>30136.699999999997</v>
      </c>
      <c r="J172" s="159">
        <f t="shared" si="51"/>
        <v>58699.6</v>
      </c>
      <c r="K172" s="159">
        <f t="shared" si="51"/>
        <v>6344.2</v>
      </c>
    </row>
    <row r="173" spans="1:11" s="61" customFormat="1" ht="17.399999999999999" x14ac:dyDescent="0.35">
      <c r="A173" s="144" t="s">
        <v>147</v>
      </c>
      <c r="B173" s="221" t="s">
        <v>12</v>
      </c>
      <c r="C173" s="186" t="s">
        <v>12</v>
      </c>
      <c r="D173" s="187" t="s">
        <v>16</v>
      </c>
      <c r="E173" s="188" t="s">
        <v>29</v>
      </c>
      <c r="F173" s="188" t="s">
        <v>3</v>
      </c>
      <c r="G173" s="189" t="s">
        <v>120</v>
      </c>
      <c r="H173" s="190"/>
      <c r="I173" s="159">
        <f>SUM(I174:I177)</f>
        <v>30136.699999999997</v>
      </c>
      <c r="J173" s="159">
        <f t="shared" ref="J173:K173" si="52">SUM(J174:J177)</f>
        <v>58699.6</v>
      </c>
      <c r="K173" s="159">
        <f t="shared" si="52"/>
        <v>6344.2</v>
      </c>
    </row>
    <row r="174" spans="1:11" s="40" customFormat="1" ht="31.2" x14ac:dyDescent="0.3">
      <c r="A174" s="145" t="s">
        <v>423</v>
      </c>
      <c r="B174" s="152" t="s">
        <v>12</v>
      </c>
      <c r="C174" s="178" t="s">
        <v>12</v>
      </c>
      <c r="D174" s="178" t="s">
        <v>16</v>
      </c>
      <c r="E174" s="191" t="s">
        <v>29</v>
      </c>
      <c r="F174" s="191" t="s">
        <v>3</v>
      </c>
      <c r="G174" s="182" t="s">
        <v>27</v>
      </c>
      <c r="H174" s="182" t="s">
        <v>62</v>
      </c>
      <c r="I174" s="183"/>
      <c r="J174" s="183">
        <v>58699.6</v>
      </c>
      <c r="K174" s="183">
        <v>6344.2</v>
      </c>
    </row>
    <row r="175" spans="1:11" s="40" customFormat="1" ht="31.2" x14ac:dyDescent="0.3">
      <c r="A175" s="145" t="s">
        <v>373</v>
      </c>
      <c r="B175" s="152" t="s">
        <v>12</v>
      </c>
      <c r="C175" s="178" t="s">
        <v>12</v>
      </c>
      <c r="D175" s="178" t="s">
        <v>16</v>
      </c>
      <c r="E175" s="191" t="s">
        <v>29</v>
      </c>
      <c r="F175" s="191" t="s">
        <v>3</v>
      </c>
      <c r="G175" s="182" t="s">
        <v>327</v>
      </c>
      <c r="H175" s="182" t="s">
        <v>62</v>
      </c>
      <c r="I175" s="183">
        <v>6157.7</v>
      </c>
      <c r="J175" s="183"/>
      <c r="K175" s="183"/>
    </row>
    <row r="176" spans="1:11" s="40" customFormat="1" ht="31.2" x14ac:dyDescent="0.3">
      <c r="A176" s="145" t="s">
        <v>374</v>
      </c>
      <c r="B176" s="152" t="s">
        <v>12</v>
      </c>
      <c r="C176" s="178" t="s">
        <v>12</v>
      </c>
      <c r="D176" s="178" t="s">
        <v>16</v>
      </c>
      <c r="E176" s="191" t="s">
        <v>29</v>
      </c>
      <c r="F176" s="191" t="s">
        <v>3</v>
      </c>
      <c r="G176" s="182" t="s">
        <v>327</v>
      </c>
      <c r="H176" s="182" t="s">
        <v>62</v>
      </c>
      <c r="I176" s="183">
        <v>14928.1</v>
      </c>
      <c r="J176" s="183"/>
      <c r="K176" s="183"/>
    </row>
    <row r="177" spans="1:11" s="40" customFormat="1" ht="31.2" x14ac:dyDescent="0.3">
      <c r="A177" s="145" t="s">
        <v>375</v>
      </c>
      <c r="B177" s="152" t="s">
        <v>12</v>
      </c>
      <c r="C177" s="178" t="s">
        <v>12</v>
      </c>
      <c r="D177" s="178" t="s">
        <v>16</v>
      </c>
      <c r="E177" s="191" t="s">
        <v>29</v>
      </c>
      <c r="F177" s="191" t="s">
        <v>3</v>
      </c>
      <c r="G177" s="182" t="s">
        <v>327</v>
      </c>
      <c r="H177" s="182" t="s">
        <v>62</v>
      </c>
      <c r="I177" s="183">
        <v>9050.9</v>
      </c>
      <c r="J177" s="183"/>
      <c r="K177" s="183"/>
    </row>
    <row r="178" spans="1:11" s="61" customFormat="1" ht="50.4" x14ac:dyDescent="0.35">
      <c r="A178" s="143" t="s">
        <v>293</v>
      </c>
      <c r="B178" s="221" t="s">
        <v>12</v>
      </c>
      <c r="C178" s="186" t="s">
        <v>12</v>
      </c>
      <c r="D178" s="187" t="s">
        <v>12</v>
      </c>
      <c r="E178" s="188" t="s">
        <v>118</v>
      </c>
      <c r="F178" s="188" t="s">
        <v>119</v>
      </c>
      <c r="G178" s="189" t="s">
        <v>120</v>
      </c>
      <c r="H178" s="190"/>
      <c r="I178" s="159">
        <f>SUM(I179)</f>
        <v>10000</v>
      </c>
      <c r="J178" s="159">
        <f t="shared" ref="J178:K180" si="53">SUM(J179)</f>
        <v>0</v>
      </c>
      <c r="K178" s="159">
        <f t="shared" si="53"/>
        <v>0</v>
      </c>
    </row>
    <row r="179" spans="1:11" s="61" customFormat="1" ht="33.6" x14ac:dyDescent="0.35">
      <c r="A179" s="222" t="s">
        <v>294</v>
      </c>
      <c r="B179" s="146" t="s">
        <v>12</v>
      </c>
      <c r="C179" s="186" t="s">
        <v>12</v>
      </c>
      <c r="D179" s="187" t="s">
        <v>12</v>
      </c>
      <c r="E179" s="188" t="s">
        <v>18</v>
      </c>
      <c r="F179" s="188" t="s">
        <v>119</v>
      </c>
      <c r="G179" s="189" t="s">
        <v>120</v>
      </c>
      <c r="H179" s="190"/>
      <c r="I179" s="159">
        <f>SUM(I180)</f>
        <v>10000</v>
      </c>
      <c r="J179" s="159">
        <f t="shared" si="53"/>
        <v>0</v>
      </c>
      <c r="K179" s="159">
        <f t="shared" si="53"/>
        <v>0</v>
      </c>
    </row>
    <row r="180" spans="1:11" s="61" customFormat="1" ht="33.6" x14ac:dyDescent="0.35">
      <c r="A180" s="223" t="s">
        <v>295</v>
      </c>
      <c r="B180" s="146" t="s">
        <v>12</v>
      </c>
      <c r="C180" s="186" t="s">
        <v>12</v>
      </c>
      <c r="D180" s="187" t="s">
        <v>12</v>
      </c>
      <c r="E180" s="188" t="s">
        <v>18</v>
      </c>
      <c r="F180" s="188" t="s">
        <v>5</v>
      </c>
      <c r="G180" s="189" t="s">
        <v>120</v>
      </c>
      <c r="H180" s="190"/>
      <c r="I180" s="159">
        <f>SUM(I181)</f>
        <v>10000</v>
      </c>
      <c r="J180" s="159">
        <f t="shared" si="53"/>
        <v>0</v>
      </c>
      <c r="K180" s="159">
        <f t="shared" si="53"/>
        <v>0</v>
      </c>
    </row>
    <row r="181" spans="1:11" s="40" customFormat="1" ht="31.2" x14ac:dyDescent="0.3">
      <c r="A181" s="151" t="s">
        <v>424</v>
      </c>
      <c r="B181" s="152" t="s">
        <v>12</v>
      </c>
      <c r="C181" s="178" t="s">
        <v>12</v>
      </c>
      <c r="D181" s="178" t="s">
        <v>12</v>
      </c>
      <c r="E181" s="191" t="s">
        <v>18</v>
      </c>
      <c r="F181" s="191" t="s">
        <v>5</v>
      </c>
      <c r="G181" s="182" t="s">
        <v>292</v>
      </c>
      <c r="H181" s="182" t="s">
        <v>65</v>
      </c>
      <c r="I181" s="183">
        <v>10000</v>
      </c>
      <c r="J181" s="183"/>
      <c r="K181" s="183"/>
    </row>
    <row r="182" spans="1:11" s="40" customFormat="1" ht="50.4" x14ac:dyDescent="0.3">
      <c r="A182" s="143" t="s">
        <v>348</v>
      </c>
      <c r="B182" s="224" t="s">
        <v>12</v>
      </c>
      <c r="C182" s="225" t="s">
        <v>12</v>
      </c>
      <c r="D182" s="225" t="s">
        <v>241</v>
      </c>
      <c r="E182" s="226" t="s">
        <v>118</v>
      </c>
      <c r="F182" s="226" t="s">
        <v>119</v>
      </c>
      <c r="G182" s="227" t="s">
        <v>120</v>
      </c>
      <c r="H182" s="227"/>
      <c r="I182" s="228">
        <f>SUM(I183)</f>
        <v>5161.3999999999996</v>
      </c>
      <c r="J182" s="228">
        <f t="shared" ref="J182:K183" si="54">SUM(J183)</f>
        <v>0</v>
      </c>
      <c r="K182" s="228">
        <f t="shared" si="54"/>
        <v>0</v>
      </c>
    </row>
    <row r="183" spans="1:11" s="40" customFormat="1" ht="33.6" x14ac:dyDescent="0.3">
      <c r="A183" s="143" t="s">
        <v>349</v>
      </c>
      <c r="B183" s="224" t="s">
        <v>12</v>
      </c>
      <c r="C183" s="225" t="s">
        <v>12</v>
      </c>
      <c r="D183" s="225" t="s">
        <v>241</v>
      </c>
      <c r="E183" s="226" t="s">
        <v>57</v>
      </c>
      <c r="F183" s="226" t="s">
        <v>119</v>
      </c>
      <c r="G183" s="227" t="s">
        <v>120</v>
      </c>
      <c r="H183" s="227"/>
      <c r="I183" s="228">
        <f>SUM(I184)</f>
        <v>5161.3999999999996</v>
      </c>
      <c r="J183" s="228">
        <f t="shared" si="54"/>
        <v>0</v>
      </c>
      <c r="K183" s="228">
        <f t="shared" si="54"/>
        <v>0</v>
      </c>
    </row>
    <row r="184" spans="1:11" s="40" customFormat="1" ht="50.4" x14ac:dyDescent="0.3">
      <c r="A184" s="144" t="s">
        <v>291</v>
      </c>
      <c r="B184" s="224" t="s">
        <v>12</v>
      </c>
      <c r="C184" s="225" t="s">
        <v>12</v>
      </c>
      <c r="D184" s="225" t="s">
        <v>241</v>
      </c>
      <c r="E184" s="226" t="s">
        <v>57</v>
      </c>
      <c r="F184" s="226" t="s">
        <v>5</v>
      </c>
      <c r="G184" s="227" t="s">
        <v>120</v>
      </c>
      <c r="H184" s="227"/>
      <c r="I184" s="228">
        <f>SUM(I185:I187)</f>
        <v>5161.3999999999996</v>
      </c>
      <c r="J184" s="228">
        <f t="shared" ref="J184:K184" si="55">SUM(J185:J186)</f>
        <v>0</v>
      </c>
      <c r="K184" s="228">
        <f t="shared" si="55"/>
        <v>0</v>
      </c>
    </row>
    <row r="185" spans="1:11" s="40" customFormat="1" ht="33.6" x14ac:dyDescent="0.3">
      <c r="A185" s="143" t="s">
        <v>376</v>
      </c>
      <c r="B185" s="215" t="s">
        <v>12</v>
      </c>
      <c r="C185" s="229" t="s">
        <v>12</v>
      </c>
      <c r="D185" s="229" t="s">
        <v>241</v>
      </c>
      <c r="E185" s="216" t="s">
        <v>57</v>
      </c>
      <c r="F185" s="216" t="s">
        <v>5</v>
      </c>
      <c r="G185" s="217" t="s">
        <v>350</v>
      </c>
      <c r="H185" s="217" t="s">
        <v>65</v>
      </c>
      <c r="I185" s="218">
        <v>1076.0999999999999</v>
      </c>
      <c r="J185" s="218"/>
      <c r="K185" s="183"/>
    </row>
    <row r="186" spans="1:11" s="40" customFormat="1" ht="33.6" x14ac:dyDescent="0.3">
      <c r="A186" s="143" t="s">
        <v>377</v>
      </c>
      <c r="B186" s="215" t="s">
        <v>12</v>
      </c>
      <c r="C186" s="229" t="s">
        <v>12</v>
      </c>
      <c r="D186" s="229" t="s">
        <v>241</v>
      </c>
      <c r="E186" s="216" t="s">
        <v>57</v>
      </c>
      <c r="F186" s="216" t="s">
        <v>5</v>
      </c>
      <c r="G186" s="217" t="s">
        <v>350</v>
      </c>
      <c r="H186" s="217" t="s">
        <v>65</v>
      </c>
      <c r="I186" s="218">
        <v>2608.6999999999998</v>
      </c>
      <c r="J186" s="218"/>
      <c r="K186" s="183"/>
    </row>
    <row r="187" spans="1:11" s="40" customFormat="1" ht="33.6" x14ac:dyDescent="0.3">
      <c r="A187" s="143" t="s">
        <v>508</v>
      </c>
      <c r="B187" s="215" t="s">
        <v>12</v>
      </c>
      <c r="C187" s="229" t="s">
        <v>12</v>
      </c>
      <c r="D187" s="229" t="s">
        <v>241</v>
      </c>
      <c r="E187" s="216" t="s">
        <v>57</v>
      </c>
      <c r="F187" s="216" t="s">
        <v>5</v>
      </c>
      <c r="G187" s="217" t="s">
        <v>350</v>
      </c>
      <c r="H187" s="217" t="s">
        <v>65</v>
      </c>
      <c r="I187" s="218">
        <v>1476.6</v>
      </c>
      <c r="J187" s="218"/>
      <c r="K187" s="183"/>
    </row>
    <row r="188" spans="1:11" s="61" customFormat="1" ht="50.4" x14ac:dyDescent="0.35">
      <c r="A188" s="143" t="s">
        <v>297</v>
      </c>
      <c r="B188" s="221" t="s">
        <v>12</v>
      </c>
      <c r="C188" s="186" t="s">
        <v>12</v>
      </c>
      <c r="D188" s="187" t="s">
        <v>296</v>
      </c>
      <c r="E188" s="188" t="s">
        <v>118</v>
      </c>
      <c r="F188" s="188" t="s">
        <v>119</v>
      </c>
      <c r="G188" s="189" t="s">
        <v>120</v>
      </c>
      <c r="H188" s="190"/>
      <c r="I188" s="159">
        <f>SUM(I189)</f>
        <v>47721.899999999994</v>
      </c>
      <c r="J188" s="159">
        <f t="shared" ref="J188:K189" si="56">SUM(J189)</f>
        <v>0</v>
      </c>
      <c r="K188" s="159">
        <f t="shared" si="56"/>
        <v>0</v>
      </c>
    </row>
    <row r="189" spans="1:11" s="61" customFormat="1" ht="33.6" x14ac:dyDescent="0.35">
      <c r="A189" s="222" t="s">
        <v>298</v>
      </c>
      <c r="B189" s="146" t="s">
        <v>12</v>
      </c>
      <c r="C189" s="186" t="s">
        <v>12</v>
      </c>
      <c r="D189" s="187" t="s">
        <v>296</v>
      </c>
      <c r="E189" s="188" t="s">
        <v>18</v>
      </c>
      <c r="F189" s="188" t="s">
        <v>119</v>
      </c>
      <c r="G189" s="189" t="s">
        <v>120</v>
      </c>
      <c r="H189" s="190"/>
      <c r="I189" s="159">
        <f>SUM(I190)</f>
        <v>47721.899999999994</v>
      </c>
      <c r="J189" s="159">
        <f t="shared" si="56"/>
        <v>0</v>
      </c>
      <c r="K189" s="159">
        <f t="shared" si="56"/>
        <v>0</v>
      </c>
    </row>
    <row r="190" spans="1:11" s="61" customFormat="1" ht="33.6" x14ac:dyDescent="0.35">
      <c r="A190" s="223" t="s">
        <v>299</v>
      </c>
      <c r="B190" s="146" t="s">
        <v>12</v>
      </c>
      <c r="C190" s="186" t="s">
        <v>12</v>
      </c>
      <c r="D190" s="187" t="s">
        <v>296</v>
      </c>
      <c r="E190" s="188" t="s">
        <v>18</v>
      </c>
      <c r="F190" s="188" t="s">
        <v>5</v>
      </c>
      <c r="G190" s="189" t="s">
        <v>120</v>
      </c>
      <c r="H190" s="190"/>
      <c r="I190" s="159">
        <f>SUM(I191:I192)</f>
        <v>47721.899999999994</v>
      </c>
      <c r="J190" s="159">
        <f>SUM(J192)</f>
        <v>0</v>
      </c>
      <c r="K190" s="159">
        <f>SUM(K192)</f>
        <v>0</v>
      </c>
    </row>
    <row r="191" spans="1:11" s="40" customFormat="1" ht="31.2" x14ac:dyDescent="0.3">
      <c r="A191" s="230" t="s">
        <v>425</v>
      </c>
      <c r="B191" s="152" t="s">
        <v>12</v>
      </c>
      <c r="C191" s="178" t="s">
        <v>12</v>
      </c>
      <c r="D191" s="178" t="s">
        <v>296</v>
      </c>
      <c r="E191" s="191" t="s">
        <v>18</v>
      </c>
      <c r="F191" s="191" t="s">
        <v>5</v>
      </c>
      <c r="G191" s="182" t="s">
        <v>292</v>
      </c>
      <c r="H191" s="182" t="s">
        <v>65</v>
      </c>
      <c r="I191" s="183">
        <v>26612.3</v>
      </c>
      <c r="J191" s="183"/>
      <c r="K191" s="183"/>
    </row>
    <row r="192" spans="1:11" s="40" customFormat="1" ht="31.2" x14ac:dyDescent="0.3">
      <c r="A192" s="230" t="s">
        <v>425</v>
      </c>
      <c r="B192" s="152" t="s">
        <v>12</v>
      </c>
      <c r="C192" s="178" t="s">
        <v>12</v>
      </c>
      <c r="D192" s="178" t="s">
        <v>296</v>
      </c>
      <c r="E192" s="191" t="s">
        <v>18</v>
      </c>
      <c r="F192" s="191" t="s">
        <v>5</v>
      </c>
      <c r="G192" s="182" t="s">
        <v>292</v>
      </c>
      <c r="H192" s="182" t="s">
        <v>65</v>
      </c>
      <c r="I192" s="183">
        <v>21109.599999999999</v>
      </c>
      <c r="J192" s="183"/>
      <c r="K192" s="183"/>
    </row>
    <row r="193" spans="1:14" s="36" customFormat="1" ht="18" x14ac:dyDescent="0.3">
      <c r="A193" s="207" t="s">
        <v>83</v>
      </c>
      <c r="B193" s="231" t="s">
        <v>15</v>
      </c>
      <c r="C193" s="284"/>
      <c r="D193" s="285"/>
      <c r="E193" s="285"/>
      <c r="F193" s="285"/>
      <c r="G193" s="286"/>
      <c r="H193" s="209"/>
      <c r="I193" s="210">
        <f>SUM(I194+I215+I247+I266+I279)</f>
        <v>1195586.7999999998</v>
      </c>
      <c r="J193" s="210">
        <f>SUM(J194+J215+J247+J266+J279)</f>
        <v>1150796.8</v>
      </c>
      <c r="K193" s="210">
        <f>SUM(K194+K215+K247+K266+K279)</f>
        <v>1186715.7999999998</v>
      </c>
    </row>
    <row r="194" spans="1:14" s="123" customFormat="1" ht="18" x14ac:dyDescent="0.35">
      <c r="A194" s="232" t="s">
        <v>84</v>
      </c>
      <c r="B194" s="184" t="s">
        <v>15</v>
      </c>
      <c r="C194" s="184" t="s">
        <v>1</v>
      </c>
      <c r="D194" s="327"/>
      <c r="E194" s="328"/>
      <c r="F194" s="328"/>
      <c r="G194" s="329"/>
      <c r="H194" s="185"/>
      <c r="I194" s="168">
        <f>SUM(I195)</f>
        <v>282435.30000000005</v>
      </c>
      <c r="J194" s="168">
        <f t="shared" ref="J194:K194" si="57">SUM(J195)</f>
        <v>280333.90000000002</v>
      </c>
      <c r="K194" s="168">
        <f t="shared" si="57"/>
        <v>287663.59999999998</v>
      </c>
    </row>
    <row r="195" spans="1:14" s="61" customFormat="1" ht="17.399999999999999" x14ac:dyDescent="0.35">
      <c r="A195" s="143" t="s">
        <v>148</v>
      </c>
      <c r="B195" s="146" t="s">
        <v>15</v>
      </c>
      <c r="C195" s="186" t="s">
        <v>1</v>
      </c>
      <c r="D195" s="187" t="s">
        <v>119</v>
      </c>
      <c r="E195" s="188" t="s">
        <v>118</v>
      </c>
      <c r="F195" s="188" t="s">
        <v>119</v>
      </c>
      <c r="G195" s="189" t="s">
        <v>120</v>
      </c>
      <c r="H195" s="190"/>
      <c r="I195" s="159">
        <f>SUM(I196+I207)</f>
        <v>282435.30000000005</v>
      </c>
      <c r="J195" s="159">
        <f>SUM(J196+J207)</f>
        <v>280333.90000000002</v>
      </c>
      <c r="K195" s="159">
        <f>SUM(K196+K207)</f>
        <v>287663.59999999998</v>
      </c>
    </row>
    <row r="196" spans="1:14" s="61" customFormat="1" ht="17.399999999999999" x14ac:dyDescent="0.35">
      <c r="A196" s="143" t="s">
        <v>149</v>
      </c>
      <c r="B196" s="146" t="s">
        <v>15</v>
      </c>
      <c r="C196" s="186" t="s">
        <v>1</v>
      </c>
      <c r="D196" s="187" t="s">
        <v>5</v>
      </c>
      <c r="E196" s="188" t="s">
        <v>18</v>
      </c>
      <c r="F196" s="188" t="s">
        <v>119</v>
      </c>
      <c r="G196" s="189" t="s">
        <v>120</v>
      </c>
      <c r="H196" s="190"/>
      <c r="I196" s="159">
        <f>SUM(I197)</f>
        <v>282435.30000000005</v>
      </c>
      <c r="J196" s="159">
        <f t="shared" ref="J196:K196" si="58">SUM(J197)</f>
        <v>280333.90000000002</v>
      </c>
      <c r="K196" s="159">
        <f t="shared" si="58"/>
        <v>287663.59999999998</v>
      </c>
    </row>
    <row r="197" spans="1:14" s="61" customFormat="1" ht="19.5" customHeight="1" x14ac:dyDescent="0.35">
      <c r="A197" s="144" t="s">
        <v>150</v>
      </c>
      <c r="B197" s="146" t="s">
        <v>15</v>
      </c>
      <c r="C197" s="186" t="s">
        <v>1</v>
      </c>
      <c r="D197" s="187" t="s">
        <v>5</v>
      </c>
      <c r="E197" s="188" t="s">
        <v>18</v>
      </c>
      <c r="F197" s="188" t="s">
        <v>1</v>
      </c>
      <c r="G197" s="189" t="s">
        <v>120</v>
      </c>
      <c r="H197" s="190"/>
      <c r="I197" s="159">
        <f>SUM(I198:I214)</f>
        <v>282435.30000000005</v>
      </c>
      <c r="J197" s="159">
        <f t="shared" ref="J197:K197" si="59">SUM(J198:J212)</f>
        <v>280333.90000000002</v>
      </c>
      <c r="K197" s="159">
        <f t="shared" si="59"/>
        <v>287663.59999999998</v>
      </c>
    </row>
    <row r="198" spans="1:14" s="40" customFormat="1" ht="46.8" x14ac:dyDescent="0.3">
      <c r="A198" s="145" t="s">
        <v>217</v>
      </c>
      <c r="B198" s="152" t="s">
        <v>15</v>
      </c>
      <c r="C198" s="178" t="s">
        <v>1</v>
      </c>
      <c r="D198" s="233" t="s">
        <v>5</v>
      </c>
      <c r="E198" s="234">
        <v>1</v>
      </c>
      <c r="F198" s="234" t="s">
        <v>1</v>
      </c>
      <c r="G198" s="235" t="s">
        <v>6</v>
      </c>
      <c r="H198" s="182" t="s">
        <v>59</v>
      </c>
      <c r="I198" s="218">
        <v>33288.1</v>
      </c>
      <c r="J198" s="183">
        <v>35217</v>
      </c>
      <c r="K198" s="183">
        <v>35217</v>
      </c>
    </row>
    <row r="199" spans="1:14" s="40" customFormat="1" ht="31.2" x14ac:dyDescent="0.3">
      <c r="A199" s="145" t="s">
        <v>109</v>
      </c>
      <c r="B199" s="152" t="s">
        <v>15</v>
      </c>
      <c r="C199" s="178" t="s">
        <v>1</v>
      </c>
      <c r="D199" s="233" t="s">
        <v>5</v>
      </c>
      <c r="E199" s="234">
        <v>1</v>
      </c>
      <c r="F199" s="234" t="s">
        <v>1</v>
      </c>
      <c r="G199" s="235" t="s">
        <v>6</v>
      </c>
      <c r="H199" s="182" t="s">
        <v>58</v>
      </c>
      <c r="I199" s="218">
        <v>60669.5</v>
      </c>
      <c r="J199" s="183">
        <v>70101</v>
      </c>
      <c r="K199" s="183">
        <v>70871</v>
      </c>
      <c r="N199" s="40">
        <v>-2269</v>
      </c>
    </row>
    <row r="200" spans="1:14" s="40" customFormat="1" ht="31.2" x14ac:dyDescent="0.3">
      <c r="A200" s="145" t="s">
        <v>112</v>
      </c>
      <c r="B200" s="152" t="s">
        <v>15</v>
      </c>
      <c r="C200" s="178" t="s">
        <v>1</v>
      </c>
      <c r="D200" s="233" t="s">
        <v>5</v>
      </c>
      <c r="E200" s="234">
        <v>1</v>
      </c>
      <c r="F200" s="234" t="s">
        <v>1</v>
      </c>
      <c r="G200" s="235" t="s">
        <v>6</v>
      </c>
      <c r="H200" s="182" t="s">
        <v>60</v>
      </c>
      <c r="I200" s="218">
        <v>1329.9</v>
      </c>
      <c r="J200" s="183">
        <v>1450</v>
      </c>
      <c r="K200" s="183">
        <v>1450</v>
      </c>
    </row>
    <row r="201" spans="1:14" s="40" customFormat="1" ht="46.8" x14ac:dyDescent="0.3">
      <c r="A201" s="145" t="s">
        <v>219</v>
      </c>
      <c r="B201" s="152" t="s">
        <v>15</v>
      </c>
      <c r="C201" s="178" t="s">
        <v>1</v>
      </c>
      <c r="D201" s="233" t="s">
        <v>5</v>
      </c>
      <c r="E201" s="234">
        <v>1</v>
      </c>
      <c r="F201" s="234" t="s">
        <v>1</v>
      </c>
      <c r="G201" s="235" t="s">
        <v>6</v>
      </c>
      <c r="H201" s="182" t="s">
        <v>64</v>
      </c>
      <c r="I201" s="218">
        <v>16431.3</v>
      </c>
      <c r="J201" s="183">
        <v>13151</v>
      </c>
      <c r="K201" s="183">
        <v>13292</v>
      </c>
    </row>
    <row r="202" spans="1:14" s="40" customFormat="1" ht="46.8" x14ac:dyDescent="0.3">
      <c r="A202" s="145" t="s">
        <v>301</v>
      </c>
      <c r="B202" s="152" t="s">
        <v>15</v>
      </c>
      <c r="C202" s="178" t="s">
        <v>1</v>
      </c>
      <c r="D202" s="233" t="s">
        <v>5</v>
      </c>
      <c r="E202" s="234">
        <v>1</v>
      </c>
      <c r="F202" s="234" t="s">
        <v>1</v>
      </c>
      <c r="G202" s="235" t="s">
        <v>300</v>
      </c>
      <c r="H202" s="182" t="s">
        <v>59</v>
      </c>
      <c r="I202" s="218">
        <v>1888.8</v>
      </c>
      <c r="J202" s="183"/>
      <c r="K202" s="183"/>
    </row>
    <row r="203" spans="1:14" s="40" customFormat="1" ht="46.8" x14ac:dyDescent="0.3">
      <c r="A203" s="145" t="s">
        <v>302</v>
      </c>
      <c r="B203" s="152" t="s">
        <v>15</v>
      </c>
      <c r="C203" s="178" t="s">
        <v>1</v>
      </c>
      <c r="D203" s="233" t="s">
        <v>5</v>
      </c>
      <c r="E203" s="234">
        <v>1</v>
      </c>
      <c r="F203" s="234" t="s">
        <v>1</v>
      </c>
      <c r="G203" s="235" t="s">
        <v>300</v>
      </c>
      <c r="H203" s="182" t="s">
        <v>64</v>
      </c>
      <c r="I203" s="218">
        <v>221</v>
      </c>
      <c r="J203" s="183"/>
      <c r="K203" s="183"/>
    </row>
    <row r="204" spans="1:14" s="40" customFormat="1" ht="62.4" x14ac:dyDescent="0.3">
      <c r="A204" s="145" t="s">
        <v>426</v>
      </c>
      <c r="B204" s="152" t="s">
        <v>15</v>
      </c>
      <c r="C204" s="178" t="s">
        <v>1</v>
      </c>
      <c r="D204" s="233" t="s">
        <v>5</v>
      </c>
      <c r="E204" s="234">
        <v>1</v>
      </c>
      <c r="F204" s="234" t="s">
        <v>1</v>
      </c>
      <c r="G204" s="235">
        <v>78290</v>
      </c>
      <c r="H204" s="182" t="s">
        <v>59</v>
      </c>
      <c r="I204" s="218">
        <v>137864</v>
      </c>
      <c r="J204" s="183">
        <v>135891.9</v>
      </c>
      <c r="K204" s="183">
        <v>142181.6</v>
      </c>
    </row>
    <row r="205" spans="1:14" s="40" customFormat="1" ht="46.8" x14ac:dyDescent="0.3">
      <c r="A205" s="145" t="s">
        <v>427</v>
      </c>
      <c r="B205" s="152" t="s">
        <v>15</v>
      </c>
      <c r="C205" s="178" t="s">
        <v>1</v>
      </c>
      <c r="D205" s="233" t="s">
        <v>5</v>
      </c>
      <c r="E205" s="234">
        <v>1</v>
      </c>
      <c r="F205" s="234" t="s">
        <v>1</v>
      </c>
      <c r="G205" s="235">
        <v>78290</v>
      </c>
      <c r="H205" s="182" t="s">
        <v>58</v>
      </c>
      <c r="I205" s="218">
        <v>4194.2</v>
      </c>
      <c r="J205" s="183">
        <v>2768</v>
      </c>
      <c r="K205" s="183">
        <v>2897</v>
      </c>
    </row>
    <row r="206" spans="1:14" s="40" customFormat="1" ht="62.4" x14ac:dyDescent="0.3">
      <c r="A206" s="145" t="s">
        <v>428</v>
      </c>
      <c r="B206" s="152" t="s">
        <v>15</v>
      </c>
      <c r="C206" s="178" t="s">
        <v>1</v>
      </c>
      <c r="D206" s="233" t="s">
        <v>5</v>
      </c>
      <c r="E206" s="234">
        <v>1</v>
      </c>
      <c r="F206" s="234" t="s">
        <v>1</v>
      </c>
      <c r="G206" s="235">
        <v>78290</v>
      </c>
      <c r="H206" s="182" t="s">
        <v>64</v>
      </c>
      <c r="I206" s="218">
        <v>23155.599999999999</v>
      </c>
      <c r="J206" s="183">
        <v>21755</v>
      </c>
      <c r="K206" s="183">
        <v>21755</v>
      </c>
    </row>
    <row r="207" spans="1:14" s="40" customFormat="1" ht="16.8" hidden="1" x14ac:dyDescent="0.3">
      <c r="A207" s="143" t="s">
        <v>251</v>
      </c>
      <c r="B207" s="169" t="s">
        <v>15</v>
      </c>
      <c r="C207" s="170" t="s">
        <v>1</v>
      </c>
      <c r="D207" s="236" t="s">
        <v>7</v>
      </c>
      <c r="E207" s="237" t="s">
        <v>118</v>
      </c>
      <c r="F207" s="237" t="s">
        <v>119</v>
      </c>
      <c r="G207" s="238" t="s">
        <v>120</v>
      </c>
      <c r="H207" s="174"/>
      <c r="I207" s="175">
        <f>SUM(I208)</f>
        <v>0</v>
      </c>
      <c r="J207" s="175">
        <f t="shared" ref="J207:K208" si="60">SUM(J208)</f>
        <v>0</v>
      </c>
      <c r="K207" s="175">
        <f t="shared" si="60"/>
        <v>0</v>
      </c>
      <c r="L207" s="65"/>
    </row>
    <row r="208" spans="1:14" s="61" customFormat="1" ht="33.6" hidden="1" x14ac:dyDescent="0.35">
      <c r="A208" s="143" t="s">
        <v>252</v>
      </c>
      <c r="B208" s="146" t="s">
        <v>15</v>
      </c>
      <c r="C208" s="186" t="s">
        <v>1</v>
      </c>
      <c r="D208" s="187" t="s">
        <v>7</v>
      </c>
      <c r="E208" s="188" t="s">
        <v>18</v>
      </c>
      <c r="F208" s="188" t="s">
        <v>119</v>
      </c>
      <c r="G208" s="189" t="s">
        <v>120</v>
      </c>
      <c r="H208" s="190"/>
      <c r="I208" s="159">
        <f>SUM(I209)</f>
        <v>0</v>
      </c>
      <c r="J208" s="159">
        <f t="shared" si="60"/>
        <v>0</v>
      </c>
      <c r="K208" s="159">
        <f t="shared" si="60"/>
        <v>0</v>
      </c>
    </row>
    <row r="209" spans="1:19" s="61" customFormat="1" ht="19.2" hidden="1" customHeight="1" x14ac:dyDescent="0.35">
      <c r="A209" s="144" t="s">
        <v>253</v>
      </c>
      <c r="B209" s="146" t="s">
        <v>15</v>
      </c>
      <c r="C209" s="186" t="s">
        <v>1</v>
      </c>
      <c r="D209" s="187" t="s">
        <v>7</v>
      </c>
      <c r="E209" s="188" t="s">
        <v>18</v>
      </c>
      <c r="F209" s="188" t="s">
        <v>30</v>
      </c>
      <c r="G209" s="189" t="s">
        <v>120</v>
      </c>
      <c r="H209" s="190"/>
      <c r="I209" s="159">
        <f>SUM(I210:I211)</f>
        <v>0</v>
      </c>
      <c r="J209" s="159">
        <f t="shared" ref="J209:K209" si="61">SUM(J210:J211)</f>
        <v>0</v>
      </c>
      <c r="K209" s="159">
        <f t="shared" si="61"/>
        <v>0</v>
      </c>
    </row>
    <row r="210" spans="1:19" s="40" customFormat="1" ht="46.8" hidden="1" x14ac:dyDescent="0.3">
      <c r="A210" s="145" t="s">
        <v>249</v>
      </c>
      <c r="B210" s="152" t="s">
        <v>15</v>
      </c>
      <c r="C210" s="178" t="s">
        <v>1</v>
      </c>
      <c r="D210" s="233" t="s">
        <v>7</v>
      </c>
      <c r="E210" s="234">
        <v>1</v>
      </c>
      <c r="F210" s="234" t="s">
        <v>30</v>
      </c>
      <c r="G210" s="235" t="s">
        <v>248</v>
      </c>
      <c r="H210" s="182" t="s">
        <v>64</v>
      </c>
      <c r="I210" s="183">
        <v>0</v>
      </c>
      <c r="J210" s="183">
        <v>0</v>
      </c>
      <c r="K210" s="183">
        <v>0</v>
      </c>
    </row>
    <row r="211" spans="1:19" s="40" customFormat="1" ht="62.4" hidden="1" x14ac:dyDescent="0.3">
      <c r="A211" s="145" t="s">
        <v>250</v>
      </c>
      <c r="B211" s="152" t="s">
        <v>15</v>
      </c>
      <c r="C211" s="178" t="s">
        <v>1</v>
      </c>
      <c r="D211" s="233" t="s">
        <v>7</v>
      </c>
      <c r="E211" s="234">
        <v>1</v>
      </c>
      <c r="F211" s="234" t="s">
        <v>30</v>
      </c>
      <c r="G211" s="235" t="s">
        <v>248</v>
      </c>
      <c r="H211" s="182" t="s">
        <v>64</v>
      </c>
      <c r="I211" s="183">
        <v>0</v>
      </c>
      <c r="J211" s="183">
        <v>0</v>
      </c>
      <c r="K211" s="183">
        <v>0</v>
      </c>
    </row>
    <row r="212" spans="1:19" s="40" customFormat="1" ht="46.8" x14ac:dyDescent="0.3">
      <c r="A212" s="145" t="s">
        <v>429</v>
      </c>
      <c r="B212" s="152" t="s">
        <v>15</v>
      </c>
      <c r="C212" s="178" t="s">
        <v>1</v>
      </c>
      <c r="D212" s="233" t="s">
        <v>5</v>
      </c>
      <c r="E212" s="234">
        <v>1</v>
      </c>
      <c r="F212" s="234" t="s">
        <v>1</v>
      </c>
      <c r="G212" s="235" t="s">
        <v>339</v>
      </c>
      <c r="H212" s="182" t="s">
        <v>58</v>
      </c>
      <c r="I212" s="183">
        <v>2478</v>
      </c>
      <c r="J212" s="183"/>
      <c r="K212" s="183"/>
    </row>
    <row r="213" spans="1:19" s="40" customFormat="1" ht="46.8" x14ac:dyDescent="0.3">
      <c r="A213" s="145" t="s">
        <v>430</v>
      </c>
      <c r="B213" s="152" t="s">
        <v>15</v>
      </c>
      <c r="C213" s="178" t="s">
        <v>1</v>
      </c>
      <c r="D213" s="233" t="s">
        <v>5</v>
      </c>
      <c r="E213" s="234">
        <v>1</v>
      </c>
      <c r="F213" s="234" t="s">
        <v>1</v>
      </c>
      <c r="G213" s="235" t="s">
        <v>339</v>
      </c>
      <c r="H213" s="182" t="s">
        <v>58</v>
      </c>
      <c r="I213" s="183">
        <v>650</v>
      </c>
      <c r="J213" s="183"/>
      <c r="K213" s="183"/>
    </row>
    <row r="214" spans="1:19" s="40" customFormat="1" ht="62.4" x14ac:dyDescent="0.3">
      <c r="A214" s="145" t="s">
        <v>512</v>
      </c>
      <c r="B214" s="152" t="s">
        <v>15</v>
      </c>
      <c r="C214" s="178" t="s">
        <v>1</v>
      </c>
      <c r="D214" s="193" t="s">
        <v>5</v>
      </c>
      <c r="E214" s="194" t="s">
        <v>18</v>
      </c>
      <c r="F214" s="194" t="s">
        <v>1</v>
      </c>
      <c r="G214" s="195" t="s">
        <v>351</v>
      </c>
      <c r="H214" s="182" t="s">
        <v>58</v>
      </c>
      <c r="I214" s="183">
        <v>264.89999999999998</v>
      </c>
      <c r="J214" s="183"/>
      <c r="K214" s="183"/>
    </row>
    <row r="215" spans="1:19" s="123" customFormat="1" ht="18" x14ac:dyDescent="0.35">
      <c r="A215" s="239" t="s">
        <v>85</v>
      </c>
      <c r="B215" s="184" t="s">
        <v>15</v>
      </c>
      <c r="C215" s="184" t="s">
        <v>5</v>
      </c>
      <c r="D215" s="293"/>
      <c r="E215" s="294"/>
      <c r="F215" s="294"/>
      <c r="G215" s="295"/>
      <c r="H215" s="185"/>
      <c r="I215" s="168">
        <f>SUM(I216+I243)</f>
        <v>675163.49999999977</v>
      </c>
      <c r="J215" s="168">
        <f>SUM(J216+J243)</f>
        <v>695688.4</v>
      </c>
      <c r="K215" s="168">
        <f>SUM(K216+K243)</f>
        <v>747621.3</v>
      </c>
    </row>
    <row r="216" spans="1:19" s="61" customFormat="1" ht="17.399999999999999" x14ac:dyDescent="0.35">
      <c r="A216" s="143" t="s">
        <v>148</v>
      </c>
      <c r="B216" s="146" t="s">
        <v>15</v>
      </c>
      <c r="C216" s="186" t="s">
        <v>5</v>
      </c>
      <c r="D216" s="240" t="s">
        <v>5</v>
      </c>
      <c r="E216" s="157" t="s">
        <v>118</v>
      </c>
      <c r="F216" s="157" t="s">
        <v>119</v>
      </c>
      <c r="G216" s="158" t="s">
        <v>120</v>
      </c>
      <c r="H216" s="190"/>
      <c r="I216" s="159">
        <f>SUM(I217+I238)</f>
        <v>674656.49999999977</v>
      </c>
      <c r="J216" s="159">
        <f>SUM(J217+J238)</f>
        <v>695681.4</v>
      </c>
      <c r="K216" s="159">
        <f>SUM(K217+K238)</f>
        <v>747621.3</v>
      </c>
    </row>
    <row r="217" spans="1:19" s="61" customFormat="1" ht="17.399999999999999" x14ac:dyDescent="0.35">
      <c r="A217" s="143" t="s">
        <v>151</v>
      </c>
      <c r="B217" s="146" t="s">
        <v>15</v>
      </c>
      <c r="C217" s="186" t="s">
        <v>5</v>
      </c>
      <c r="D217" s="240" t="s">
        <v>5</v>
      </c>
      <c r="E217" s="157" t="s">
        <v>29</v>
      </c>
      <c r="F217" s="157" t="s">
        <v>119</v>
      </c>
      <c r="G217" s="158" t="s">
        <v>120</v>
      </c>
      <c r="H217" s="190"/>
      <c r="I217" s="159">
        <f>SUM(I218)</f>
        <v>667830.79999999981</v>
      </c>
      <c r="J217" s="159">
        <f t="shared" ref="J217:K217" si="62">SUM(J218)</f>
        <v>695681.4</v>
      </c>
      <c r="K217" s="159">
        <f t="shared" si="62"/>
        <v>747621.3</v>
      </c>
    </row>
    <row r="218" spans="1:19" s="61" customFormat="1" ht="33.6" x14ac:dyDescent="0.35">
      <c r="A218" s="144" t="s">
        <v>152</v>
      </c>
      <c r="B218" s="146" t="s">
        <v>15</v>
      </c>
      <c r="C218" s="186" t="s">
        <v>5</v>
      </c>
      <c r="D218" s="240" t="s">
        <v>5</v>
      </c>
      <c r="E218" s="157" t="s">
        <v>29</v>
      </c>
      <c r="F218" s="157" t="s">
        <v>2</v>
      </c>
      <c r="G218" s="158" t="s">
        <v>120</v>
      </c>
      <c r="H218" s="190"/>
      <c r="I218" s="159">
        <f>SUM(I219:I237)</f>
        <v>667830.79999999981</v>
      </c>
      <c r="J218" s="159">
        <f t="shared" ref="J218:K218" si="63">SUM(J219:J234)</f>
        <v>695681.4</v>
      </c>
      <c r="K218" s="159">
        <f t="shared" si="63"/>
        <v>747621.3</v>
      </c>
    </row>
    <row r="219" spans="1:19" s="40" customFormat="1" ht="31.2" x14ac:dyDescent="0.3">
      <c r="A219" s="145" t="s">
        <v>109</v>
      </c>
      <c r="B219" s="152" t="s">
        <v>15</v>
      </c>
      <c r="C219" s="178" t="s">
        <v>5</v>
      </c>
      <c r="D219" s="233" t="s">
        <v>5</v>
      </c>
      <c r="E219" s="234">
        <v>2</v>
      </c>
      <c r="F219" s="234" t="s">
        <v>2</v>
      </c>
      <c r="G219" s="235" t="s">
        <v>6</v>
      </c>
      <c r="H219" s="182" t="s">
        <v>58</v>
      </c>
      <c r="I219" s="183">
        <v>78878.7</v>
      </c>
      <c r="J219" s="183">
        <v>113364</v>
      </c>
      <c r="K219" s="183">
        <v>115287</v>
      </c>
      <c r="L219" s="140"/>
    </row>
    <row r="220" spans="1:19" s="40" customFormat="1" ht="31.2" x14ac:dyDescent="0.3">
      <c r="A220" s="145" t="s">
        <v>112</v>
      </c>
      <c r="B220" s="152" t="s">
        <v>15</v>
      </c>
      <c r="C220" s="178" t="s">
        <v>5</v>
      </c>
      <c r="D220" s="233" t="s">
        <v>5</v>
      </c>
      <c r="E220" s="234">
        <v>2</v>
      </c>
      <c r="F220" s="234" t="s">
        <v>2</v>
      </c>
      <c r="G220" s="235" t="s">
        <v>6</v>
      </c>
      <c r="H220" s="182" t="s">
        <v>60</v>
      </c>
      <c r="I220" s="183">
        <v>829.2</v>
      </c>
      <c r="J220" s="183">
        <v>983</v>
      </c>
      <c r="K220" s="183">
        <v>983</v>
      </c>
      <c r="L220" s="87"/>
      <c r="M220" s="87"/>
      <c r="N220" s="87"/>
      <c r="O220" s="87"/>
      <c r="P220" s="87"/>
      <c r="Q220" s="87"/>
      <c r="R220" s="87"/>
      <c r="S220" s="87"/>
    </row>
    <row r="221" spans="1:19" s="40" customFormat="1" ht="46.8" x14ac:dyDescent="0.3">
      <c r="A221" s="145" t="s">
        <v>219</v>
      </c>
      <c r="B221" s="152" t="s">
        <v>15</v>
      </c>
      <c r="C221" s="178" t="s">
        <v>5</v>
      </c>
      <c r="D221" s="233" t="s">
        <v>5</v>
      </c>
      <c r="E221" s="234">
        <v>2</v>
      </c>
      <c r="F221" s="234" t="s">
        <v>2</v>
      </c>
      <c r="G221" s="235" t="s">
        <v>6</v>
      </c>
      <c r="H221" s="182" t="s">
        <v>64</v>
      </c>
      <c r="I221" s="183">
        <v>24377.9</v>
      </c>
      <c r="J221" s="183">
        <v>26768</v>
      </c>
      <c r="K221" s="183">
        <v>27332</v>
      </c>
      <c r="L221" s="87"/>
      <c r="M221" s="87"/>
      <c r="N221" s="87"/>
      <c r="O221" s="87"/>
      <c r="P221" s="87"/>
      <c r="Q221" s="87"/>
      <c r="R221" s="87"/>
      <c r="S221" s="87"/>
    </row>
    <row r="222" spans="1:19" s="40" customFormat="1" ht="31.2" x14ac:dyDescent="0.3">
      <c r="A222" s="145" t="s">
        <v>258</v>
      </c>
      <c r="B222" s="152" t="s">
        <v>15</v>
      </c>
      <c r="C222" s="178" t="s">
        <v>5</v>
      </c>
      <c r="D222" s="233" t="s">
        <v>5</v>
      </c>
      <c r="E222" s="234">
        <v>2</v>
      </c>
      <c r="F222" s="234" t="s">
        <v>2</v>
      </c>
      <c r="G222" s="235" t="s">
        <v>257</v>
      </c>
      <c r="H222" s="182" t="s">
        <v>58</v>
      </c>
      <c r="I222" s="183">
        <v>100</v>
      </c>
      <c r="J222" s="183">
        <v>100</v>
      </c>
      <c r="K222" s="183">
        <v>100</v>
      </c>
      <c r="L222" s="89"/>
      <c r="M222" s="89"/>
      <c r="N222" s="89"/>
      <c r="O222" s="88"/>
      <c r="P222" s="87"/>
      <c r="Q222" s="87"/>
      <c r="R222" s="87"/>
      <c r="S222" s="87"/>
    </row>
    <row r="223" spans="1:19" s="40" customFormat="1" ht="62.4" x14ac:dyDescent="0.3">
      <c r="A223" s="145" t="s">
        <v>431</v>
      </c>
      <c r="B223" s="152" t="s">
        <v>15</v>
      </c>
      <c r="C223" s="178" t="s">
        <v>5</v>
      </c>
      <c r="D223" s="233" t="s">
        <v>5</v>
      </c>
      <c r="E223" s="234">
        <v>2</v>
      </c>
      <c r="F223" s="234" t="s">
        <v>2</v>
      </c>
      <c r="G223" s="235">
        <v>78120</v>
      </c>
      <c r="H223" s="182" t="s">
        <v>59</v>
      </c>
      <c r="I223" s="183">
        <v>399561.6</v>
      </c>
      <c r="J223" s="183">
        <v>419696.4</v>
      </c>
      <c r="K223" s="183">
        <v>464765.3</v>
      </c>
      <c r="L223" s="89"/>
      <c r="M223" s="89"/>
      <c r="N223" s="89"/>
      <c r="O223" s="88"/>
      <c r="P223" s="87"/>
      <c r="Q223" s="87"/>
      <c r="R223" s="87"/>
      <c r="S223" s="87"/>
    </row>
    <row r="224" spans="1:19" s="40" customFormat="1" ht="46.8" x14ac:dyDescent="0.3">
      <c r="A224" s="145" t="s">
        <v>432</v>
      </c>
      <c r="B224" s="152" t="s">
        <v>15</v>
      </c>
      <c r="C224" s="178" t="s">
        <v>5</v>
      </c>
      <c r="D224" s="233" t="s">
        <v>5</v>
      </c>
      <c r="E224" s="234">
        <v>2</v>
      </c>
      <c r="F224" s="234" t="s">
        <v>2</v>
      </c>
      <c r="G224" s="235">
        <v>78120</v>
      </c>
      <c r="H224" s="182" t="s">
        <v>58</v>
      </c>
      <c r="I224" s="183">
        <v>21866.5</v>
      </c>
      <c r="J224" s="183">
        <v>17290</v>
      </c>
      <c r="K224" s="183">
        <v>18885</v>
      </c>
      <c r="L224" s="89"/>
      <c r="M224" s="89"/>
      <c r="N224" s="89"/>
      <c r="O224" s="88"/>
      <c r="P224" s="87"/>
      <c r="Q224" s="87"/>
      <c r="R224" s="87"/>
      <c r="S224" s="87"/>
    </row>
    <row r="225" spans="1:19" s="40" customFormat="1" ht="65.400000000000006" customHeight="1" x14ac:dyDescent="0.3">
      <c r="A225" s="145" t="s">
        <v>433</v>
      </c>
      <c r="B225" s="152" t="s">
        <v>15</v>
      </c>
      <c r="C225" s="178" t="s">
        <v>5</v>
      </c>
      <c r="D225" s="233" t="s">
        <v>5</v>
      </c>
      <c r="E225" s="234">
        <v>2</v>
      </c>
      <c r="F225" s="234" t="s">
        <v>2</v>
      </c>
      <c r="G225" s="235">
        <v>78120</v>
      </c>
      <c r="H225" s="182" t="s">
        <v>64</v>
      </c>
      <c r="I225" s="183">
        <v>108088.2</v>
      </c>
      <c r="J225" s="183">
        <v>107543</v>
      </c>
      <c r="K225" s="183">
        <v>110329</v>
      </c>
      <c r="L225" s="89"/>
      <c r="M225" s="89"/>
      <c r="N225" s="89"/>
      <c r="O225" s="88"/>
      <c r="P225" s="87"/>
      <c r="Q225" s="87"/>
      <c r="R225" s="87"/>
      <c r="S225" s="87"/>
    </row>
    <row r="226" spans="1:19" s="40" customFormat="1" ht="39.75" customHeight="1" x14ac:dyDescent="0.3">
      <c r="A226" s="145" t="s">
        <v>434</v>
      </c>
      <c r="B226" s="152" t="s">
        <v>15</v>
      </c>
      <c r="C226" s="178" t="s">
        <v>5</v>
      </c>
      <c r="D226" s="233" t="s">
        <v>5</v>
      </c>
      <c r="E226" s="234">
        <v>2</v>
      </c>
      <c r="F226" s="234" t="s">
        <v>2</v>
      </c>
      <c r="G226" s="235" t="s">
        <v>304</v>
      </c>
      <c r="H226" s="182" t="s">
        <v>58</v>
      </c>
      <c r="I226" s="183">
        <v>500</v>
      </c>
      <c r="J226" s="183"/>
      <c r="K226" s="183"/>
      <c r="L226" s="89"/>
      <c r="M226" s="89"/>
      <c r="N226" s="89"/>
      <c r="O226" s="88"/>
      <c r="P226" s="87"/>
      <c r="Q226" s="87"/>
      <c r="R226" s="87"/>
      <c r="S226" s="87"/>
    </row>
    <row r="227" spans="1:19" s="40" customFormat="1" ht="51" customHeight="1" x14ac:dyDescent="0.3">
      <c r="A227" s="145" t="s">
        <v>435</v>
      </c>
      <c r="B227" s="152" t="s">
        <v>15</v>
      </c>
      <c r="C227" s="178" t="s">
        <v>5</v>
      </c>
      <c r="D227" s="233" t="s">
        <v>5</v>
      </c>
      <c r="E227" s="234" t="s">
        <v>29</v>
      </c>
      <c r="F227" s="234" t="s">
        <v>2</v>
      </c>
      <c r="G227" s="235" t="s">
        <v>303</v>
      </c>
      <c r="H227" s="182" t="s">
        <v>58</v>
      </c>
      <c r="I227" s="183">
        <v>10245.9</v>
      </c>
      <c r="J227" s="183"/>
      <c r="K227" s="183"/>
      <c r="L227" s="89"/>
      <c r="M227" s="89"/>
      <c r="N227" s="89"/>
      <c r="O227" s="88"/>
      <c r="P227" s="87"/>
      <c r="Q227" s="87"/>
      <c r="R227" s="87"/>
      <c r="S227" s="87"/>
    </row>
    <row r="228" spans="1:19" s="40" customFormat="1" ht="54" customHeight="1" x14ac:dyDescent="0.3">
      <c r="A228" s="145" t="s">
        <v>436</v>
      </c>
      <c r="B228" s="152" t="s">
        <v>15</v>
      </c>
      <c r="C228" s="178" t="s">
        <v>5</v>
      </c>
      <c r="D228" s="233" t="s">
        <v>5</v>
      </c>
      <c r="E228" s="234" t="s">
        <v>29</v>
      </c>
      <c r="F228" s="234" t="s">
        <v>2</v>
      </c>
      <c r="G228" s="235" t="s">
        <v>303</v>
      </c>
      <c r="H228" s="182" t="s">
        <v>58</v>
      </c>
      <c r="I228" s="183">
        <v>10743.5</v>
      </c>
      <c r="J228" s="183"/>
      <c r="K228" s="183"/>
      <c r="L228" s="89"/>
      <c r="M228" s="89"/>
      <c r="N228" s="89"/>
      <c r="O228" s="88"/>
      <c r="P228" s="87"/>
      <c r="Q228" s="87"/>
      <c r="R228" s="87"/>
      <c r="S228" s="87"/>
    </row>
    <row r="229" spans="1:19" s="40" customFormat="1" ht="69" customHeight="1" x14ac:dyDescent="0.3">
      <c r="A229" s="145" t="s">
        <v>437</v>
      </c>
      <c r="B229" s="152" t="s">
        <v>15</v>
      </c>
      <c r="C229" s="178" t="s">
        <v>5</v>
      </c>
      <c r="D229" s="233" t="s">
        <v>5</v>
      </c>
      <c r="E229" s="234" t="s">
        <v>29</v>
      </c>
      <c r="F229" s="234" t="s">
        <v>2</v>
      </c>
      <c r="G229" s="235" t="s">
        <v>303</v>
      </c>
      <c r="H229" s="182" t="s">
        <v>64</v>
      </c>
      <c r="I229" s="183">
        <v>1319.1</v>
      </c>
      <c r="J229" s="183"/>
      <c r="K229" s="183"/>
      <c r="L229" s="89"/>
      <c r="M229" s="89"/>
      <c r="N229" s="89"/>
      <c r="O229" s="88"/>
      <c r="P229" s="87"/>
      <c r="Q229" s="87"/>
      <c r="R229" s="87"/>
      <c r="S229" s="87"/>
    </row>
    <row r="230" spans="1:19" s="40" customFormat="1" ht="69" customHeight="1" x14ac:dyDescent="0.3">
      <c r="A230" s="145" t="s">
        <v>438</v>
      </c>
      <c r="B230" s="152" t="s">
        <v>15</v>
      </c>
      <c r="C230" s="178" t="s">
        <v>5</v>
      </c>
      <c r="D230" s="233" t="s">
        <v>5</v>
      </c>
      <c r="E230" s="234" t="s">
        <v>29</v>
      </c>
      <c r="F230" s="234" t="s">
        <v>2</v>
      </c>
      <c r="G230" s="235" t="s">
        <v>303</v>
      </c>
      <c r="H230" s="182" t="s">
        <v>64</v>
      </c>
      <c r="I230" s="183">
        <v>820.4</v>
      </c>
      <c r="J230" s="183"/>
      <c r="K230" s="183"/>
      <c r="L230" s="89"/>
      <c r="M230" s="89"/>
      <c r="N230" s="89"/>
      <c r="O230" s="88"/>
      <c r="P230" s="87"/>
      <c r="Q230" s="87"/>
      <c r="R230" s="87"/>
      <c r="S230" s="87"/>
    </row>
    <row r="231" spans="1:19" s="40" customFormat="1" ht="46.8" x14ac:dyDescent="0.3">
      <c r="A231" s="145" t="s">
        <v>439</v>
      </c>
      <c r="B231" s="152" t="s">
        <v>15</v>
      </c>
      <c r="C231" s="178" t="s">
        <v>5</v>
      </c>
      <c r="D231" s="233" t="s">
        <v>5</v>
      </c>
      <c r="E231" s="234">
        <v>2</v>
      </c>
      <c r="F231" s="234" t="s">
        <v>2</v>
      </c>
      <c r="G231" s="235" t="s">
        <v>245</v>
      </c>
      <c r="H231" s="182" t="s">
        <v>58</v>
      </c>
      <c r="I231" s="183">
        <v>3838</v>
      </c>
      <c r="J231" s="183">
        <v>2880</v>
      </c>
      <c r="K231" s="183">
        <v>2883</v>
      </c>
      <c r="L231" s="89"/>
      <c r="M231" s="89"/>
      <c r="N231" s="89"/>
      <c r="O231" s="88"/>
      <c r="P231" s="87"/>
      <c r="Q231" s="87"/>
      <c r="R231" s="87"/>
      <c r="S231" s="87"/>
    </row>
    <row r="232" spans="1:19" s="40" customFormat="1" ht="46.8" x14ac:dyDescent="0.3">
      <c r="A232" s="145" t="s">
        <v>440</v>
      </c>
      <c r="B232" s="152" t="s">
        <v>15</v>
      </c>
      <c r="C232" s="178" t="s">
        <v>5</v>
      </c>
      <c r="D232" s="233" t="s">
        <v>5</v>
      </c>
      <c r="E232" s="234">
        <v>2</v>
      </c>
      <c r="F232" s="234" t="s">
        <v>2</v>
      </c>
      <c r="G232" s="235" t="s">
        <v>245</v>
      </c>
      <c r="H232" s="182" t="s">
        <v>58</v>
      </c>
      <c r="I232" s="183">
        <v>3233.1</v>
      </c>
      <c r="J232" s="183">
        <v>4295</v>
      </c>
      <c r="K232" s="183">
        <v>4295</v>
      </c>
      <c r="L232" s="89"/>
      <c r="M232" s="89"/>
      <c r="N232" s="89"/>
      <c r="O232" s="88"/>
      <c r="P232" s="87"/>
      <c r="Q232" s="87"/>
      <c r="R232" s="87"/>
      <c r="S232" s="87"/>
    </row>
    <row r="233" spans="1:19" s="40" customFormat="1" ht="62.4" x14ac:dyDescent="0.3">
      <c r="A233" s="145" t="s">
        <v>441</v>
      </c>
      <c r="B233" s="152" t="s">
        <v>15</v>
      </c>
      <c r="C233" s="178" t="s">
        <v>5</v>
      </c>
      <c r="D233" s="233" t="s">
        <v>5</v>
      </c>
      <c r="E233" s="234">
        <v>2</v>
      </c>
      <c r="F233" s="234" t="s">
        <v>2</v>
      </c>
      <c r="G233" s="235" t="s">
        <v>245</v>
      </c>
      <c r="H233" s="182" t="s">
        <v>64</v>
      </c>
      <c r="I233" s="183">
        <v>1425</v>
      </c>
      <c r="J233" s="183">
        <v>1350</v>
      </c>
      <c r="K233" s="183">
        <v>1350</v>
      </c>
      <c r="L233" s="89"/>
      <c r="M233" s="89"/>
      <c r="N233" s="89"/>
      <c r="O233" s="88"/>
      <c r="P233" s="87"/>
      <c r="Q233" s="87"/>
      <c r="R233" s="87"/>
      <c r="S233" s="87"/>
    </row>
    <row r="234" spans="1:19" s="40" customFormat="1" ht="62.4" x14ac:dyDescent="0.3">
      <c r="A234" s="145" t="s">
        <v>442</v>
      </c>
      <c r="B234" s="152" t="s">
        <v>15</v>
      </c>
      <c r="C234" s="178" t="s">
        <v>5</v>
      </c>
      <c r="D234" s="233" t="s">
        <v>5</v>
      </c>
      <c r="E234" s="234">
        <v>2</v>
      </c>
      <c r="F234" s="234" t="s">
        <v>2</v>
      </c>
      <c r="G234" s="235" t="s">
        <v>245</v>
      </c>
      <c r="H234" s="182" t="s">
        <v>64</v>
      </c>
      <c r="I234" s="183">
        <v>1088.7</v>
      </c>
      <c r="J234" s="183">
        <v>1412</v>
      </c>
      <c r="K234" s="183">
        <v>1412</v>
      </c>
      <c r="L234" s="89"/>
      <c r="M234" s="89"/>
      <c r="N234" s="89"/>
      <c r="O234" s="88"/>
      <c r="P234" s="87"/>
      <c r="Q234" s="87"/>
      <c r="R234" s="87"/>
      <c r="S234" s="87"/>
    </row>
    <row r="235" spans="1:19" s="40" customFormat="1" ht="55.8" customHeight="1" x14ac:dyDescent="0.3">
      <c r="A235" s="145" t="s">
        <v>443</v>
      </c>
      <c r="B235" s="152" t="s">
        <v>15</v>
      </c>
      <c r="C235" s="178" t="s">
        <v>5</v>
      </c>
      <c r="D235" s="233" t="s">
        <v>5</v>
      </c>
      <c r="E235" s="234">
        <v>2</v>
      </c>
      <c r="F235" s="234" t="s">
        <v>2</v>
      </c>
      <c r="G235" s="235" t="s">
        <v>351</v>
      </c>
      <c r="H235" s="182" t="s">
        <v>58</v>
      </c>
      <c r="I235" s="218">
        <v>250</v>
      </c>
      <c r="J235" s="183"/>
      <c r="K235" s="183"/>
      <c r="L235" s="89"/>
      <c r="M235" s="89"/>
      <c r="N235" s="89"/>
      <c r="O235" s="88"/>
      <c r="P235" s="87"/>
      <c r="Q235" s="87"/>
      <c r="R235" s="87"/>
      <c r="S235" s="87"/>
    </row>
    <row r="236" spans="1:19" s="40" customFormat="1" ht="31.2" x14ac:dyDescent="0.3">
      <c r="A236" s="145" t="s">
        <v>378</v>
      </c>
      <c r="B236" s="152" t="s">
        <v>15</v>
      </c>
      <c r="C236" s="178" t="s">
        <v>5</v>
      </c>
      <c r="D236" s="233" t="s">
        <v>5</v>
      </c>
      <c r="E236" s="234">
        <v>2</v>
      </c>
      <c r="F236" s="234" t="s">
        <v>2</v>
      </c>
      <c r="G236" s="235" t="s">
        <v>300</v>
      </c>
      <c r="H236" s="182" t="s">
        <v>58</v>
      </c>
      <c r="I236" s="218">
        <v>540</v>
      </c>
      <c r="J236" s="183"/>
      <c r="K236" s="183"/>
      <c r="L236" s="89"/>
      <c r="M236" s="89"/>
      <c r="N236" s="89"/>
      <c r="O236" s="88"/>
      <c r="P236" s="87"/>
      <c r="Q236" s="87"/>
      <c r="R236" s="87"/>
      <c r="S236" s="87"/>
    </row>
    <row r="237" spans="1:19" s="40" customFormat="1" ht="46.8" x14ac:dyDescent="0.3">
      <c r="A237" s="145" t="s">
        <v>379</v>
      </c>
      <c r="B237" s="152" t="s">
        <v>15</v>
      </c>
      <c r="C237" s="178" t="s">
        <v>5</v>
      </c>
      <c r="D237" s="233" t="s">
        <v>5</v>
      </c>
      <c r="E237" s="234">
        <v>3</v>
      </c>
      <c r="F237" s="234" t="s">
        <v>2</v>
      </c>
      <c r="G237" s="235" t="s">
        <v>300</v>
      </c>
      <c r="H237" s="182" t="s">
        <v>64</v>
      </c>
      <c r="I237" s="218">
        <v>125</v>
      </c>
      <c r="J237" s="183"/>
      <c r="K237" s="183"/>
      <c r="L237" s="89"/>
      <c r="M237" s="89"/>
      <c r="N237" s="89"/>
      <c r="O237" s="88"/>
      <c r="P237" s="87"/>
      <c r="Q237" s="87"/>
      <c r="R237" s="87"/>
      <c r="S237" s="87"/>
    </row>
    <row r="238" spans="1:19" s="73" customFormat="1" ht="16.8" x14ac:dyDescent="0.3">
      <c r="A238" s="143" t="s">
        <v>167</v>
      </c>
      <c r="B238" s="224" t="s">
        <v>15</v>
      </c>
      <c r="C238" s="225" t="s">
        <v>5</v>
      </c>
      <c r="D238" s="241" t="s">
        <v>5</v>
      </c>
      <c r="E238" s="242" t="s">
        <v>168</v>
      </c>
      <c r="F238" s="242" t="s">
        <v>119</v>
      </c>
      <c r="G238" s="243" t="s">
        <v>120</v>
      </c>
      <c r="H238" s="227"/>
      <c r="I238" s="228">
        <f>SUM(I239)</f>
        <v>6825.7</v>
      </c>
      <c r="J238" s="228">
        <f t="shared" ref="J238:K238" si="64">SUM(J239)</f>
        <v>0</v>
      </c>
      <c r="K238" s="228">
        <f t="shared" si="64"/>
        <v>0</v>
      </c>
    </row>
    <row r="239" spans="1:19" s="73" customFormat="1" ht="33.6" x14ac:dyDescent="0.3">
      <c r="A239" s="144" t="s">
        <v>169</v>
      </c>
      <c r="B239" s="224" t="s">
        <v>15</v>
      </c>
      <c r="C239" s="225" t="s">
        <v>5</v>
      </c>
      <c r="D239" s="241" t="s">
        <v>5</v>
      </c>
      <c r="E239" s="242" t="s">
        <v>168</v>
      </c>
      <c r="F239" s="242" t="s">
        <v>5</v>
      </c>
      <c r="G239" s="243" t="s">
        <v>120</v>
      </c>
      <c r="H239" s="227"/>
      <c r="I239" s="228">
        <f>SUM(I240:I242)</f>
        <v>6825.7</v>
      </c>
      <c r="J239" s="228">
        <f t="shared" ref="J239:K239" si="65">SUM(J240:J242)</f>
        <v>0</v>
      </c>
      <c r="K239" s="228">
        <f t="shared" si="65"/>
        <v>0</v>
      </c>
    </row>
    <row r="240" spans="1:19" s="40" customFormat="1" ht="31.2" x14ac:dyDescent="0.3">
      <c r="A240" s="244" t="s">
        <v>444</v>
      </c>
      <c r="B240" s="152" t="s">
        <v>15</v>
      </c>
      <c r="C240" s="152" t="s">
        <v>5</v>
      </c>
      <c r="D240" s="234" t="s">
        <v>5</v>
      </c>
      <c r="E240" s="234">
        <v>6</v>
      </c>
      <c r="F240" s="234" t="s">
        <v>5</v>
      </c>
      <c r="G240" s="235" t="s">
        <v>305</v>
      </c>
      <c r="H240" s="182" t="s">
        <v>58</v>
      </c>
      <c r="I240" s="183">
        <v>4968.5</v>
      </c>
      <c r="J240" s="183"/>
      <c r="K240" s="183"/>
    </row>
    <row r="241" spans="1:19" s="40" customFormat="1" ht="31.2" x14ac:dyDescent="0.3">
      <c r="A241" s="244" t="s">
        <v>445</v>
      </c>
      <c r="B241" s="152" t="s">
        <v>15</v>
      </c>
      <c r="C241" s="152" t="s">
        <v>5</v>
      </c>
      <c r="D241" s="234" t="s">
        <v>5</v>
      </c>
      <c r="E241" s="234">
        <v>6</v>
      </c>
      <c r="F241" s="234" t="s">
        <v>5</v>
      </c>
      <c r="G241" s="235" t="s">
        <v>305</v>
      </c>
      <c r="H241" s="182" t="s">
        <v>58</v>
      </c>
      <c r="I241" s="183">
        <v>1857.2</v>
      </c>
      <c r="J241" s="183"/>
      <c r="K241" s="183"/>
    </row>
    <row r="242" spans="1:19" s="40" customFormat="1" ht="46.8" x14ac:dyDescent="0.3">
      <c r="A242" s="145" t="s">
        <v>446</v>
      </c>
      <c r="B242" s="152" t="s">
        <v>15</v>
      </c>
      <c r="C242" s="178" t="s">
        <v>5</v>
      </c>
      <c r="D242" s="233" t="s">
        <v>5</v>
      </c>
      <c r="E242" s="234">
        <v>6</v>
      </c>
      <c r="F242" s="234" t="s">
        <v>5</v>
      </c>
      <c r="G242" s="235">
        <v>88100</v>
      </c>
      <c r="H242" s="182" t="s">
        <v>58</v>
      </c>
      <c r="I242" s="183">
        <v>0</v>
      </c>
      <c r="J242" s="183"/>
      <c r="K242" s="183"/>
    </row>
    <row r="243" spans="1:19" s="73" customFormat="1" ht="33.6" x14ac:dyDescent="0.3">
      <c r="A243" s="143" t="s">
        <v>160</v>
      </c>
      <c r="B243" s="224" t="s">
        <v>15</v>
      </c>
      <c r="C243" s="225" t="s">
        <v>5</v>
      </c>
      <c r="D243" s="225" t="s">
        <v>35</v>
      </c>
      <c r="E243" s="226" t="s">
        <v>118</v>
      </c>
      <c r="F243" s="226" t="s">
        <v>119</v>
      </c>
      <c r="G243" s="227" t="s">
        <v>120</v>
      </c>
      <c r="H243" s="227"/>
      <c r="I243" s="228">
        <f t="shared" ref="I243:K245" si="66">SUM(I244)</f>
        <v>507</v>
      </c>
      <c r="J243" s="228">
        <f t="shared" si="66"/>
        <v>7</v>
      </c>
      <c r="K243" s="228">
        <f t="shared" si="66"/>
        <v>0</v>
      </c>
    </row>
    <row r="244" spans="1:19" s="73" customFormat="1" ht="16.8" x14ac:dyDescent="0.3">
      <c r="A244" s="143" t="s">
        <v>161</v>
      </c>
      <c r="B244" s="224" t="s">
        <v>15</v>
      </c>
      <c r="C244" s="225" t="s">
        <v>5</v>
      </c>
      <c r="D244" s="225" t="s">
        <v>35</v>
      </c>
      <c r="E244" s="226" t="s">
        <v>18</v>
      </c>
      <c r="F244" s="226" t="s">
        <v>119</v>
      </c>
      <c r="G244" s="227" t="s">
        <v>120</v>
      </c>
      <c r="H244" s="227"/>
      <c r="I244" s="228">
        <f t="shared" si="66"/>
        <v>507</v>
      </c>
      <c r="J244" s="228">
        <f t="shared" si="66"/>
        <v>7</v>
      </c>
      <c r="K244" s="228">
        <f t="shared" si="66"/>
        <v>0</v>
      </c>
    </row>
    <row r="245" spans="1:19" s="73" customFormat="1" ht="16.8" x14ac:dyDescent="0.3">
      <c r="A245" s="144" t="s">
        <v>208</v>
      </c>
      <c r="B245" s="224" t="s">
        <v>15</v>
      </c>
      <c r="C245" s="225" t="s">
        <v>5</v>
      </c>
      <c r="D245" s="225" t="s">
        <v>35</v>
      </c>
      <c r="E245" s="226" t="s">
        <v>18</v>
      </c>
      <c r="F245" s="226" t="s">
        <v>1</v>
      </c>
      <c r="G245" s="227" t="s">
        <v>120</v>
      </c>
      <c r="H245" s="227"/>
      <c r="I245" s="228">
        <f>SUM(I246)</f>
        <v>507</v>
      </c>
      <c r="J245" s="228">
        <f t="shared" si="66"/>
        <v>7</v>
      </c>
      <c r="K245" s="228">
        <f t="shared" si="66"/>
        <v>0</v>
      </c>
    </row>
    <row r="246" spans="1:19" s="40" customFormat="1" ht="46.8" x14ac:dyDescent="0.3">
      <c r="A246" s="145" t="s">
        <v>380</v>
      </c>
      <c r="B246" s="152" t="s">
        <v>15</v>
      </c>
      <c r="C246" s="178" t="s">
        <v>5</v>
      </c>
      <c r="D246" s="178" t="s">
        <v>35</v>
      </c>
      <c r="E246" s="191" t="s">
        <v>18</v>
      </c>
      <c r="F246" s="191" t="s">
        <v>1</v>
      </c>
      <c r="G246" s="182" t="s">
        <v>6</v>
      </c>
      <c r="H246" s="182" t="s">
        <v>64</v>
      </c>
      <c r="I246" s="183">
        <v>507</v>
      </c>
      <c r="J246" s="183">
        <v>7</v>
      </c>
      <c r="K246" s="183"/>
    </row>
    <row r="247" spans="1:19" s="139" customFormat="1" ht="18" x14ac:dyDescent="0.35">
      <c r="A247" s="161" t="s">
        <v>225</v>
      </c>
      <c r="B247" s="162" t="s">
        <v>15</v>
      </c>
      <c r="C247" s="163" t="s">
        <v>2</v>
      </c>
      <c r="D247" s="245"/>
      <c r="E247" s="246"/>
      <c r="F247" s="246"/>
      <c r="G247" s="220"/>
      <c r="H247" s="167"/>
      <c r="I247" s="168">
        <f>SUM(I248+I259)</f>
        <v>114006.90000000001</v>
      </c>
      <c r="J247" s="168">
        <f>SUM(J248+J259)</f>
        <v>118917</v>
      </c>
      <c r="K247" s="168">
        <f>SUM(K248+K259)</f>
        <v>119594</v>
      </c>
      <c r="L247" s="136"/>
      <c r="M247" s="136"/>
      <c r="N247" s="136"/>
      <c r="O247" s="137"/>
      <c r="P247" s="138"/>
      <c r="Q247" s="138"/>
      <c r="R247" s="138"/>
      <c r="S247" s="138"/>
    </row>
    <row r="248" spans="1:19" s="61" customFormat="1" ht="17.399999999999999" x14ac:dyDescent="0.35">
      <c r="A248" s="143" t="s">
        <v>148</v>
      </c>
      <c r="B248" s="146" t="s">
        <v>15</v>
      </c>
      <c r="C248" s="186" t="s">
        <v>2</v>
      </c>
      <c r="D248" s="240" t="s">
        <v>5</v>
      </c>
      <c r="E248" s="157" t="s">
        <v>118</v>
      </c>
      <c r="F248" s="157" t="s">
        <v>119</v>
      </c>
      <c r="G248" s="158" t="s">
        <v>120</v>
      </c>
      <c r="H248" s="190"/>
      <c r="I248" s="159">
        <f>SUM(I249)</f>
        <v>65852.100000000006</v>
      </c>
      <c r="J248" s="159">
        <f t="shared" ref="J248:K248" si="67">SUM(J249)</f>
        <v>67904</v>
      </c>
      <c r="K248" s="159">
        <f t="shared" si="67"/>
        <v>68198</v>
      </c>
    </row>
    <row r="249" spans="1:19" s="73" customFormat="1" ht="16.8" x14ac:dyDescent="0.3">
      <c r="A249" s="143" t="s">
        <v>153</v>
      </c>
      <c r="B249" s="224" t="s">
        <v>15</v>
      </c>
      <c r="C249" s="225" t="s">
        <v>2</v>
      </c>
      <c r="D249" s="241" t="s">
        <v>5</v>
      </c>
      <c r="E249" s="242" t="s">
        <v>33</v>
      </c>
      <c r="F249" s="242" t="s">
        <v>119</v>
      </c>
      <c r="G249" s="243" t="s">
        <v>120</v>
      </c>
      <c r="H249" s="227"/>
      <c r="I249" s="228">
        <f>SUM(I250+I254+I257)</f>
        <v>65852.100000000006</v>
      </c>
      <c r="J249" s="228">
        <f>SUM(J250+J254+J257)</f>
        <v>67904</v>
      </c>
      <c r="K249" s="228">
        <f>SUM(K250+K254+K257)</f>
        <v>68198</v>
      </c>
      <c r="L249" s="90"/>
      <c r="M249" s="90"/>
      <c r="N249" s="90"/>
      <c r="O249" s="90"/>
      <c r="P249" s="90"/>
      <c r="Q249" s="90"/>
      <c r="R249" s="90"/>
      <c r="S249" s="90"/>
    </row>
    <row r="250" spans="1:19" s="73" customFormat="1" ht="33.6" x14ac:dyDescent="0.3">
      <c r="A250" s="144" t="s">
        <v>154</v>
      </c>
      <c r="B250" s="224" t="s">
        <v>15</v>
      </c>
      <c r="C250" s="225" t="s">
        <v>2</v>
      </c>
      <c r="D250" s="241" t="s">
        <v>5</v>
      </c>
      <c r="E250" s="242" t="s">
        <v>33</v>
      </c>
      <c r="F250" s="242" t="s">
        <v>1</v>
      </c>
      <c r="G250" s="243" t="s">
        <v>120</v>
      </c>
      <c r="H250" s="227"/>
      <c r="I250" s="228">
        <f>SUM(I251:I253)</f>
        <v>12088.9</v>
      </c>
      <c r="J250" s="228">
        <f>SUM(J251:J252)</f>
        <v>12664</v>
      </c>
      <c r="K250" s="228">
        <f>SUM(K251:K252)</f>
        <v>12958</v>
      </c>
      <c r="L250" s="90"/>
      <c r="M250" s="90"/>
      <c r="N250" s="90"/>
      <c r="O250" s="90"/>
      <c r="P250" s="90"/>
      <c r="Q250" s="90"/>
      <c r="R250" s="90"/>
      <c r="S250" s="90"/>
    </row>
    <row r="251" spans="1:19" s="40" customFormat="1" ht="46.8" x14ac:dyDescent="0.3">
      <c r="A251" s="145" t="s">
        <v>447</v>
      </c>
      <c r="B251" s="152" t="s">
        <v>15</v>
      </c>
      <c r="C251" s="178" t="s">
        <v>2</v>
      </c>
      <c r="D251" s="233" t="s">
        <v>5</v>
      </c>
      <c r="E251" s="234">
        <v>3</v>
      </c>
      <c r="F251" s="234" t="s">
        <v>1</v>
      </c>
      <c r="G251" s="235" t="s">
        <v>6</v>
      </c>
      <c r="H251" s="182" t="s">
        <v>58</v>
      </c>
      <c r="I251" s="183">
        <v>11837.5</v>
      </c>
      <c r="J251" s="183">
        <v>12539</v>
      </c>
      <c r="K251" s="183">
        <v>12833</v>
      </c>
      <c r="L251" s="87"/>
      <c r="M251" s="87"/>
      <c r="N251" s="87"/>
      <c r="O251" s="87"/>
      <c r="P251" s="87"/>
      <c r="Q251" s="87"/>
      <c r="R251" s="87"/>
      <c r="S251" s="87"/>
    </row>
    <row r="252" spans="1:19" s="40" customFormat="1" ht="46.8" x14ac:dyDescent="0.3">
      <c r="A252" s="145" t="s">
        <v>448</v>
      </c>
      <c r="B252" s="152" t="s">
        <v>15</v>
      </c>
      <c r="C252" s="178" t="s">
        <v>2</v>
      </c>
      <c r="D252" s="233" t="s">
        <v>5</v>
      </c>
      <c r="E252" s="234">
        <v>3</v>
      </c>
      <c r="F252" s="234" t="s">
        <v>1</v>
      </c>
      <c r="G252" s="235" t="s">
        <v>6</v>
      </c>
      <c r="H252" s="182" t="s">
        <v>60</v>
      </c>
      <c r="I252" s="183">
        <v>114.4</v>
      </c>
      <c r="J252" s="183">
        <v>125</v>
      </c>
      <c r="K252" s="183">
        <v>125</v>
      </c>
    </row>
    <row r="253" spans="1:19" s="40" customFormat="1" ht="31.2" x14ac:dyDescent="0.3">
      <c r="A253" s="145" t="s">
        <v>381</v>
      </c>
      <c r="B253" s="152" t="s">
        <v>15</v>
      </c>
      <c r="C253" s="178" t="s">
        <v>2</v>
      </c>
      <c r="D253" s="233" t="s">
        <v>5</v>
      </c>
      <c r="E253" s="234">
        <v>3</v>
      </c>
      <c r="F253" s="234" t="s">
        <v>1</v>
      </c>
      <c r="G253" s="235" t="s">
        <v>300</v>
      </c>
      <c r="H253" s="182" t="s">
        <v>58</v>
      </c>
      <c r="I253" s="183">
        <v>137</v>
      </c>
      <c r="J253" s="183"/>
      <c r="K253" s="183"/>
    </row>
    <row r="254" spans="1:19" s="73" customFormat="1" ht="16.8" x14ac:dyDescent="0.3">
      <c r="A254" s="144" t="s">
        <v>155</v>
      </c>
      <c r="B254" s="224" t="s">
        <v>15</v>
      </c>
      <c r="C254" s="225" t="s">
        <v>2</v>
      </c>
      <c r="D254" s="241" t="s">
        <v>5</v>
      </c>
      <c r="E254" s="242" t="s">
        <v>33</v>
      </c>
      <c r="F254" s="242" t="s">
        <v>5</v>
      </c>
      <c r="G254" s="243" t="s">
        <v>120</v>
      </c>
      <c r="H254" s="227"/>
      <c r="I254" s="228">
        <f>SUM(I255:I256)</f>
        <v>52288</v>
      </c>
      <c r="J254" s="228">
        <f t="shared" ref="J254:K254" si="68">SUM(J255:J256)</f>
        <v>53360</v>
      </c>
      <c r="K254" s="228">
        <f t="shared" si="68"/>
        <v>53360</v>
      </c>
    </row>
    <row r="255" spans="1:19" s="40" customFormat="1" ht="62.4" x14ac:dyDescent="0.3">
      <c r="A255" s="145" t="s">
        <v>449</v>
      </c>
      <c r="B255" s="152" t="s">
        <v>15</v>
      </c>
      <c r="C255" s="178" t="s">
        <v>2</v>
      </c>
      <c r="D255" s="233" t="s">
        <v>5</v>
      </c>
      <c r="E255" s="234">
        <v>3</v>
      </c>
      <c r="F255" s="234" t="s">
        <v>5</v>
      </c>
      <c r="G255" s="235" t="s">
        <v>6</v>
      </c>
      <c r="H255" s="182" t="s">
        <v>59</v>
      </c>
      <c r="I255" s="183">
        <v>51752.9</v>
      </c>
      <c r="J255" s="183">
        <v>53360</v>
      </c>
      <c r="K255" s="183">
        <v>53360</v>
      </c>
    </row>
    <row r="256" spans="1:19" s="40" customFormat="1" ht="46.8" x14ac:dyDescent="0.3">
      <c r="A256" s="145" t="s">
        <v>301</v>
      </c>
      <c r="B256" s="152" t="s">
        <v>15</v>
      </c>
      <c r="C256" s="178" t="s">
        <v>2</v>
      </c>
      <c r="D256" s="233" t="s">
        <v>5</v>
      </c>
      <c r="E256" s="234">
        <v>3</v>
      </c>
      <c r="F256" s="234" t="s">
        <v>5</v>
      </c>
      <c r="G256" s="235" t="s">
        <v>300</v>
      </c>
      <c r="H256" s="182" t="s">
        <v>59</v>
      </c>
      <c r="I256" s="183">
        <v>535.1</v>
      </c>
      <c r="J256" s="183"/>
      <c r="K256" s="183"/>
    </row>
    <row r="257" spans="1:11" s="73" customFormat="1" ht="33.6" x14ac:dyDescent="0.3">
      <c r="A257" s="144" t="s">
        <v>156</v>
      </c>
      <c r="B257" s="224" t="s">
        <v>15</v>
      </c>
      <c r="C257" s="225" t="s">
        <v>2</v>
      </c>
      <c r="D257" s="241" t="s">
        <v>5</v>
      </c>
      <c r="E257" s="242" t="s">
        <v>33</v>
      </c>
      <c r="F257" s="242" t="s">
        <v>2</v>
      </c>
      <c r="G257" s="243" t="s">
        <v>120</v>
      </c>
      <c r="H257" s="227"/>
      <c r="I257" s="228">
        <f>SUM(I258)</f>
        <v>1475.2</v>
      </c>
      <c r="J257" s="228">
        <f t="shared" ref="J257:K257" si="69">SUM(J258)</f>
        <v>1880</v>
      </c>
      <c r="K257" s="228">
        <f t="shared" si="69"/>
        <v>1880</v>
      </c>
    </row>
    <row r="258" spans="1:11" s="40" customFormat="1" ht="52.8" customHeight="1" x14ac:dyDescent="0.3">
      <c r="A258" s="145" t="s">
        <v>450</v>
      </c>
      <c r="B258" s="152" t="s">
        <v>15</v>
      </c>
      <c r="C258" s="178" t="s">
        <v>2</v>
      </c>
      <c r="D258" s="233" t="s">
        <v>5</v>
      </c>
      <c r="E258" s="234">
        <v>3</v>
      </c>
      <c r="F258" s="234" t="s">
        <v>2</v>
      </c>
      <c r="G258" s="235" t="s">
        <v>6</v>
      </c>
      <c r="H258" s="182" t="s">
        <v>58</v>
      </c>
      <c r="I258" s="183">
        <v>1475.2</v>
      </c>
      <c r="J258" s="183">
        <v>1880</v>
      </c>
      <c r="K258" s="183">
        <v>1880</v>
      </c>
    </row>
    <row r="259" spans="1:11" s="73" customFormat="1" ht="33.6" x14ac:dyDescent="0.3">
      <c r="A259" s="143" t="s">
        <v>157</v>
      </c>
      <c r="B259" s="224" t="s">
        <v>15</v>
      </c>
      <c r="C259" s="225" t="s">
        <v>2</v>
      </c>
      <c r="D259" s="241" t="s">
        <v>32</v>
      </c>
      <c r="E259" s="242" t="s">
        <v>118</v>
      </c>
      <c r="F259" s="242" t="s">
        <v>119</v>
      </c>
      <c r="G259" s="243" t="s">
        <v>120</v>
      </c>
      <c r="H259" s="227"/>
      <c r="I259" s="228">
        <f>SUM(I260)</f>
        <v>48154.8</v>
      </c>
      <c r="J259" s="228">
        <f t="shared" ref="J259:K260" si="70">SUM(J260)</f>
        <v>51013</v>
      </c>
      <c r="K259" s="228">
        <f t="shared" si="70"/>
        <v>51396</v>
      </c>
    </row>
    <row r="260" spans="1:11" s="73" customFormat="1" ht="16.8" x14ac:dyDescent="0.3">
      <c r="A260" s="143" t="s">
        <v>158</v>
      </c>
      <c r="B260" s="224" t="s">
        <v>15</v>
      </c>
      <c r="C260" s="225" t="s">
        <v>2</v>
      </c>
      <c r="D260" s="241" t="s">
        <v>32</v>
      </c>
      <c r="E260" s="242" t="s">
        <v>33</v>
      </c>
      <c r="F260" s="242" t="s">
        <v>119</v>
      </c>
      <c r="G260" s="243" t="s">
        <v>120</v>
      </c>
      <c r="H260" s="227"/>
      <c r="I260" s="228">
        <f>SUM(I261)</f>
        <v>48154.8</v>
      </c>
      <c r="J260" s="228">
        <f t="shared" si="70"/>
        <v>51013</v>
      </c>
      <c r="K260" s="228">
        <f t="shared" si="70"/>
        <v>51396</v>
      </c>
    </row>
    <row r="261" spans="1:11" s="73" customFormat="1" ht="50.4" x14ac:dyDescent="0.3">
      <c r="A261" s="144" t="s">
        <v>159</v>
      </c>
      <c r="B261" s="224" t="s">
        <v>15</v>
      </c>
      <c r="C261" s="225" t="s">
        <v>2</v>
      </c>
      <c r="D261" s="241" t="s">
        <v>32</v>
      </c>
      <c r="E261" s="242" t="s">
        <v>33</v>
      </c>
      <c r="F261" s="242" t="s">
        <v>1</v>
      </c>
      <c r="G261" s="243" t="s">
        <v>120</v>
      </c>
      <c r="H261" s="227"/>
      <c r="I261" s="228">
        <f>SUM(I262:I265)</f>
        <v>48154.8</v>
      </c>
      <c r="J261" s="228">
        <f t="shared" ref="J261:K261" si="71">SUM(J262:J265)</f>
        <v>51013</v>
      </c>
      <c r="K261" s="228">
        <f t="shared" si="71"/>
        <v>51396</v>
      </c>
    </row>
    <row r="262" spans="1:11" s="40" customFormat="1" ht="62.4" x14ac:dyDescent="0.3">
      <c r="A262" s="145" t="s">
        <v>218</v>
      </c>
      <c r="B262" s="152" t="s">
        <v>15</v>
      </c>
      <c r="C262" s="178" t="s">
        <v>2</v>
      </c>
      <c r="D262" s="178" t="s">
        <v>32</v>
      </c>
      <c r="E262" s="191" t="s">
        <v>33</v>
      </c>
      <c r="F262" s="191" t="s">
        <v>1</v>
      </c>
      <c r="G262" s="182" t="s">
        <v>6</v>
      </c>
      <c r="H262" s="182" t="s">
        <v>59</v>
      </c>
      <c r="I262" s="183">
        <v>40618.300000000003</v>
      </c>
      <c r="J262" s="183">
        <v>42339</v>
      </c>
      <c r="K262" s="183">
        <v>42339</v>
      </c>
    </row>
    <row r="263" spans="1:11" s="40" customFormat="1" ht="62.4" x14ac:dyDescent="0.3">
      <c r="A263" s="145" t="s">
        <v>451</v>
      </c>
      <c r="B263" s="152" t="s">
        <v>15</v>
      </c>
      <c r="C263" s="178" t="s">
        <v>2</v>
      </c>
      <c r="D263" s="178" t="s">
        <v>32</v>
      </c>
      <c r="E263" s="191" t="s">
        <v>33</v>
      </c>
      <c r="F263" s="191" t="s">
        <v>1</v>
      </c>
      <c r="G263" s="182" t="s">
        <v>6</v>
      </c>
      <c r="H263" s="182" t="s">
        <v>58</v>
      </c>
      <c r="I263" s="183">
        <v>7083.4</v>
      </c>
      <c r="J263" s="183">
        <v>8515</v>
      </c>
      <c r="K263" s="183">
        <v>8898</v>
      </c>
    </row>
    <row r="264" spans="1:11" s="40" customFormat="1" ht="62.4" x14ac:dyDescent="0.3">
      <c r="A264" s="145" t="s">
        <v>452</v>
      </c>
      <c r="B264" s="152" t="s">
        <v>15</v>
      </c>
      <c r="C264" s="178" t="s">
        <v>2</v>
      </c>
      <c r="D264" s="178" t="s">
        <v>32</v>
      </c>
      <c r="E264" s="191" t="s">
        <v>33</v>
      </c>
      <c r="F264" s="191" t="s">
        <v>1</v>
      </c>
      <c r="G264" s="182" t="s">
        <v>6</v>
      </c>
      <c r="H264" s="182" t="s">
        <v>60</v>
      </c>
      <c r="I264" s="183">
        <v>228.6</v>
      </c>
      <c r="J264" s="183">
        <v>159</v>
      </c>
      <c r="K264" s="183">
        <v>159</v>
      </c>
    </row>
    <row r="265" spans="1:11" s="40" customFormat="1" ht="46.8" x14ac:dyDescent="0.3">
      <c r="A265" s="145" t="s">
        <v>301</v>
      </c>
      <c r="B265" s="152" t="s">
        <v>15</v>
      </c>
      <c r="C265" s="178" t="s">
        <v>2</v>
      </c>
      <c r="D265" s="178" t="s">
        <v>32</v>
      </c>
      <c r="E265" s="191" t="s">
        <v>33</v>
      </c>
      <c r="F265" s="191" t="s">
        <v>1</v>
      </c>
      <c r="G265" s="182" t="s">
        <v>300</v>
      </c>
      <c r="H265" s="182" t="s">
        <v>59</v>
      </c>
      <c r="I265" s="183">
        <v>224.5</v>
      </c>
      <c r="J265" s="183"/>
      <c r="K265" s="183"/>
    </row>
    <row r="266" spans="1:11" s="123" customFormat="1" ht="18" x14ac:dyDescent="0.35">
      <c r="A266" s="232" t="s">
        <v>86</v>
      </c>
      <c r="B266" s="184" t="s">
        <v>15</v>
      </c>
      <c r="C266" s="184" t="s">
        <v>15</v>
      </c>
      <c r="D266" s="327"/>
      <c r="E266" s="328"/>
      <c r="F266" s="328"/>
      <c r="G266" s="329"/>
      <c r="H266" s="185"/>
      <c r="I266" s="168">
        <f>SUM(I267)</f>
        <v>10274</v>
      </c>
      <c r="J266" s="168">
        <f t="shared" ref="J266:K266" si="72">SUM(J267)</f>
        <v>11089.9</v>
      </c>
      <c r="K266" s="168">
        <f t="shared" si="72"/>
        <v>11422.9</v>
      </c>
    </row>
    <row r="267" spans="1:11" s="73" customFormat="1" ht="16.8" x14ac:dyDescent="0.3">
      <c r="A267" s="143" t="s">
        <v>148</v>
      </c>
      <c r="B267" s="224" t="s">
        <v>15</v>
      </c>
      <c r="C267" s="225" t="s">
        <v>15</v>
      </c>
      <c r="D267" s="241" t="s">
        <v>5</v>
      </c>
      <c r="E267" s="242" t="s">
        <v>118</v>
      </c>
      <c r="F267" s="242" t="s">
        <v>119</v>
      </c>
      <c r="G267" s="243" t="s">
        <v>120</v>
      </c>
      <c r="H267" s="227"/>
      <c r="I267" s="228">
        <f>SUM(I268+I276)</f>
        <v>10274</v>
      </c>
      <c r="J267" s="228">
        <f t="shared" ref="J267:K267" si="73">SUM(J268+J276)</f>
        <v>11089.9</v>
      </c>
      <c r="K267" s="228">
        <f t="shared" si="73"/>
        <v>11422.9</v>
      </c>
    </row>
    <row r="268" spans="1:11" s="73" customFormat="1" ht="16.8" x14ac:dyDescent="0.3">
      <c r="A268" s="143" t="s">
        <v>162</v>
      </c>
      <c r="B268" s="224" t="s">
        <v>15</v>
      </c>
      <c r="C268" s="225" t="s">
        <v>15</v>
      </c>
      <c r="D268" s="241" t="s">
        <v>5</v>
      </c>
      <c r="E268" s="242" t="s">
        <v>34</v>
      </c>
      <c r="F268" s="242" t="s">
        <v>119</v>
      </c>
      <c r="G268" s="243" t="s">
        <v>120</v>
      </c>
      <c r="H268" s="227"/>
      <c r="I268" s="228">
        <f>SUM(I269)</f>
        <v>10274</v>
      </c>
      <c r="J268" s="228">
        <f t="shared" ref="J268:K268" si="74">SUM(J269)</f>
        <v>10789.9</v>
      </c>
      <c r="K268" s="228">
        <f t="shared" si="74"/>
        <v>11122.9</v>
      </c>
    </row>
    <row r="269" spans="1:11" s="73" customFormat="1" ht="33.6" x14ac:dyDescent="0.3">
      <c r="A269" s="144" t="s">
        <v>209</v>
      </c>
      <c r="B269" s="224" t="s">
        <v>15</v>
      </c>
      <c r="C269" s="225" t="s">
        <v>15</v>
      </c>
      <c r="D269" s="241" t="s">
        <v>5</v>
      </c>
      <c r="E269" s="242" t="s">
        <v>34</v>
      </c>
      <c r="F269" s="242" t="s">
        <v>2</v>
      </c>
      <c r="G269" s="243" t="s">
        <v>120</v>
      </c>
      <c r="H269" s="227"/>
      <c r="I269" s="228">
        <f>SUM(I270:I275)</f>
        <v>10274</v>
      </c>
      <c r="J269" s="228">
        <f t="shared" ref="J269:K269" si="75">SUM(J270:J275)</f>
        <v>10789.9</v>
      </c>
      <c r="K269" s="228">
        <f t="shared" si="75"/>
        <v>11122.9</v>
      </c>
    </row>
    <row r="270" spans="1:11" s="40" customFormat="1" ht="31.2" x14ac:dyDescent="0.3">
      <c r="A270" s="145" t="s">
        <v>382</v>
      </c>
      <c r="B270" s="152" t="s">
        <v>15</v>
      </c>
      <c r="C270" s="178" t="s">
        <v>15</v>
      </c>
      <c r="D270" s="233" t="s">
        <v>5</v>
      </c>
      <c r="E270" s="234">
        <v>4</v>
      </c>
      <c r="F270" s="234" t="s">
        <v>2</v>
      </c>
      <c r="G270" s="235" t="s">
        <v>246</v>
      </c>
      <c r="H270" s="182" t="s">
        <v>58</v>
      </c>
      <c r="I270" s="183">
        <v>4031.6</v>
      </c>
      <c r="J270" s="183">
        <v>4881.8999999999996</v>
      </c>
      <c r="K270" s="183">
        <v>4975.8999999999996</v>
      </c>
    </row>
    <row r="271" spans="1:11" s="40" customFormat="1" ht="31.2" x14ac:dyDescent="0.3">
      <c r="A271" s="145" t="s">
        <v>383</v>
      </c>
      <c r="B271" s="152" t="s">
        <v>15</v>
      </c>
      <c r="C271" s="178" t="s">
        <v>15</v>
      </c>
      <c r="D271" s="233" t="s">
        <v>5</v>
      </c>
      <c r="E271" s="234">
        <v>4</v>
      </c>
      <c r="F271" s="234" t="s">
        <v>2</v>
      </c>
      <c r="G271" s="235" t="s">
        <v>246</v>
      </c>
      <c r="H271" s="182" t="s">
        <v>58</v>
      </c>
      <c r="I271" s="183">
        <v>513.6</v>
      </c>
      <c r="J271" s="183"/>
      <c r="K271" s="183"/>
    </row>
    <row r="272" spans="1:11" s="40" customFormat="1" ht="51" customHeight="1" x14ac:dyDescent="0.3">
      <c r="A272" s="145" t="s">
        <v>514</v>
      </c>
      <c r="B272" s="152" t="s">
        <v>15</v>
      </c>
      <c r="C272" s="178" t="s">
        <v>15</v>
      </c>
      <c r="D272" s="233" t="s">
        <v>5</v>
      </c>
      <c r="E272" s="234">
        <v>4</v>
      </c>
      <c r="F272" s="234" t="s">
        <v>2</v>
      </c>
      <c r="G272" s="235" t="s">
        <v>246</v>
      </c>
      <c r="H272" s="182" t="s">
        <v>64</v>
      </c>
      <c r="I272" s="183">
        <v>760.3</v>
      </c>
      <c r="J272" s="183">
        <v>850</v>
      </c>
      <c r="K272" s="183">
        <v>894</v>
      </c>
    </row>
    <row r="273" spans="1:11" s="40" customFormat="1" ht="51" customHeight="1" x14ac:dyDescent="0.3">
      <c r="A273" s="145" t="s">
        <v>453</v>
      </c>
      <c r="B273" s="152" t="s">
        <v>15</v>
      </c>
      <c r="C273" s="178" t="s">
        <v>15</v>
      </c>
      <c r="D273" s="233" t="s">
        <v>5</v>
      </c>
      <c r="E273" s="234">
        <v>5</v>
      </c>
      <c r="F273" s="234" t="s">
        <v>7</v>
      </c>
      <c r="G273" s="235" t="s">
        <v>246</v>
      </c>
      <c r="H273" s="182" t="s">
        <v>64</v>
      </c>
      <c r="I273" s="183">
        <v>0.2</v>
      </c>
      <c r="J273" s="183"/>
      <c r="K273" s="183"/>
    </row>
    <row r="274" spans="1:11" s="40" customFormat="1" ht="31.2" customHeight="1" x14ac:dyDescent="0.3">
      <c r="A274" s="145" t="s">
        <v>454</v>
      </c>
      <c r="B274" s="152" t="s">
        <v>15</v>
      </c>
      <c r="C274" s="178" t="s">
        <v>15</v>
      </c>
      <c r="D274" s="233" t="s">
        <v>5</v>
      </c>
      <c r="E274" s="234">
        <v>4</v>
      </c>
      <c r="F274" s="234" t="s">
        <v>2</v>
      </c>
      <c r="G274" s="235" t="s">
        <v>247</v>
      </c>
      <c r="H274" s="182" t="s">
        <v>60</v>
      </c>
      <c r="I274" s="183">
        <v>4914.7</v>
      </c>
      <c r="J274" s="183">
        <v>4858</v>
      </c>
      <c r="K274" s="183">
        <v>5053</v>
      </c>
    </row>
    <row r="275" spans="1:11" s="40" customFormat="1" ht="33" customHeight="1" x14ac:dyDescent="0.3">
      <c r="A275" s="145" t="s">
        <v>460</v>
      </c>
      <c r="B275" s="152" t="s">
        <v>15</v>
      </c>
      <c r="C275" s="178" t="s">
        <v>15</v>
      </c>
      <c r="D275" s="233" t="s">
        <v>5</v>
      </c>
      <c r="E275" s="234">
        <v>4</v>
      </c>
      <c r="F275" s="234" t="s">
        <v>2</v>
      </c>
      <c r="G275" s="235" t="s">
        <v>247</v>
      </c>
      <c r="H275" s="182" t="s">
        <v>60</v>
      </c>
      <c r="I275" s="183">
        <v>53.6</v>
      </c>
      <c r="J275" s="183">
        <v>200</v>
      </c>
      <c r="K275" s="183">
        <v>200</v>
      </c>
    </row>
    <row r="276" spans="1:11" s="73" customFormat="1" ht="33.6" x14ac:dyDescent="0.3">
      <c r="A276" s="143" t="s">
        <v>163</v>
      </c>
      <c r="B276" s="224" t="s">
        <v>15</v>
      </c>
      <c r="C276" s="225" t="s">
        <v>15</v>
      </c>
      <c r="D276" s="241" t="s">
        <v>5</v>
      </c>
      <c r="E276" s="242" t="s">
        <v>57</v>
      </c>
      <c r="F276" s="242" t="s">
        <v>119</v>
      </c>
      <c r="G276" s="243" t="s">
        <v>120</v>
      </c>
      <c r="H276" s="227"/>
      <c r="I276" s="228">
        <f>SUM(I277)</f>
        <v>0</v>
      </c>
      <c r="J276" s="228">
        <f t="shared" ref="J276:K277" si="76">SUM(J277)</f>
        <v>300</v>
      </c>
      <c r="K276" s="228">
        <f t="shared" si="76"/>
        <v>300</v>
      </c>
    </row>
    <row r="277" spans="1:11" s="73" customFormat="1" ht="50.4" x14ac:dyDescent="0.3">
      <c r="A277" s="223" t="s">
        <v>221</v>
      </c>
      <c r="B277" s="224" t="s">
        <v>15</v>
      </c>
      <c r="C277" s="225" t="s">
        <v>15</v>
      </c>
      <c r="D277" s="241" t="s">
        <v>5</v>
      </c>
      <c r="E277" s="242" t="s">
        <v>57</v>
      </c>
      <c r="F277" s="242" t="s">
        <v>2</v>
      </c>
      <c r="G277" s="243" t="s">
        <v>120</v>
      </c>
      <c r="H277" s="227"/>
      <c r="I277" s="228">
        <f>SUM(I278)</f>
        <v>0</v>
      </c>
      <c r="J277" s="228">
        <f t="shared" si="76"/>
        <v>300</v>
      </c>
      <c r="K277" s="228">
        <f t="shared" si="76"/>
        <v>300</v>
      </c>
    </row>
    <row r="278" spans="1:11" s="40" customFormat="1" ht="31.2" x14ac:dyDescent="0.3">
      <c r="A278" s="151" t="s">
        <v>455</v>
      </c>
      <c r="B278" s="152" t="s">
        <v>15</v>
      </c>
      <c r="C278" s="178" t="s">
        <v>15</v>
      </c>
      <c r="D278" s="233" t="s">
        <v>5</v>
      </c>
      <c r="E278" s="234" t="s">
        <v>57</v>
      </c>
      <c r="F278" s="234" t="s">
        <v>2</v>
      </c>
      <c r="G278" s="235" t="s">
        <v>61</v>
      </c>
      <c r="H278" s="182" t="s">
        <v>58</v>
      </c>
      <c r="I278" s="183">
        <v>0</v>
      </c>
      <c r="J278" s="183">
        <v>300</v>
      </c>
      <c r="K278" s="183">
        <v>300</v>
      </c>
    </row>
    <row r="279" spans="1:11" s="123" customFormat="1" ht="18" x14ac:dyDescent="0.35">
      <c r="A279" s="232" t="s">
        <v>87</v>
      </c>
      <c r="B279" s="184" t="s">
        <v>15</v>
      </c>
      <c r="C279" s="184" t="s">
        <v>17</v>
      </c>
      <c r="D279" s="293"/>
      <c r="E279" s="294"/>
      <c r="F279" s="294"/>
      <c r="G279" s="295"/>
      <c r="H279" s="185"/>
      <c r="I279" s="168">
        <f>SUM(I280)</f>
        <v>113707.1</v>
      </c>
      <c r="J279" s="168">
        <f t="shared" ref="J279:K279" si="77">SUM(J280)</f>
        <v>44767.600000000006</v>
      </c>
      <c r="K279" s="168">
        <f t="shared" si="77"/>
        <v>20414</v>
      </c>
    </row>
    <row r="280" spans="1:11" s="61" customFormat="1" ht="17.399999999999999" x14ac:dyDescent="0.35">
      <c r="A280" s="143" t="s">
        <v>148</v>
      </c>
      <c r="B280" s="146" t="s">
        <v>15</v>
      </c>
      <c r="C280" s="186" t="s">
        <v>17</v>
      </c>
      <c r="D280" s="240" t="s">
        <v>5</v>
      </c>
      <c r="E280" s="157" t="s">
        <v>118</v>
      </c>
      <c r="F280" s="157" t="s">
        <v>119</v>
      </c>
      <c r="G280" s="158" t="s">
        <v>120</v>
      </c>
      <c r="H280" s="190"/>
      <c r="I280" s="159">
        <f>SUM(I281+I290)</f>
        <v>113707.1</v>
      </c>
      <c r="J280" s="159">
        <f>SUM(J281+J290)</f>
        <v>44767.600000000006</v>
      </c>
      <c r="K280" s="159">
        <f>SUM(K281+K290)</f>
        <v>20414</v>
      </c>
    </row>
    <row r="281" spans="1:11" s="61" customFormat="1" ht="17.399999999999999" x14ac:dyDescent="0.35">
      <c r="A281" s="143" t="s">
        <v>164</v>
      </c>
      <c r="B281" s="146" t="s">
        <v>15</v>
      </c>
      <c r="C281" s="186" t="s">
        <v>17</v>
      </c>
      <c r="D281" s="240" t="s">
        <v>5</v>
      </c>
      <c r="E281" s="157" t="s">
        <v>8</v>
      </c>
      <c r="F281" s="157" t="s">
        <v>119</v>
      </c>
      <c r="G281" s="158" t="s">
        <v>120</v>
      </c>
      <c r="H281" s="190"/>
      <c r="I281" s="159">
        <f>SUM(I282+I286)</f>
        <v>20523.3</v>
      </c>
      <c r="J281" s="159">
        <f t="shared" ref="J281:K281" si="78">SUM(J282+J286)</f>
        <v>20414</v>
      </c>
      <c r="K281" s="159">
        <f t="shared" si="78"/>
        <v>20414</v>
      </c>
    </row>
    <row r="282" spans="1:11" s="61" customFormat="1" ht="67.2" x14ac:dyDescent="0.35">
      <c r="A282" s="144" t="s">
        <v>165</v>
      </c>
      <c r="B282" s="146" t="s">
        <v>15</v>
      </c>
      <c r="C282" s="186" t="s">
        <v>17</v>
      </c>
      <c r="D282" s="240" t="s">
        <v>5</v>
      </c>
      <c r="E282" s="157" t="s">
        <v>8</v>
      </c>
      <c r="F282" s="157" t="s">
        <v>1</v>
      </c>
      <c r="G282" s="158" t="s">
        <v>120</v>
      </c>
      <c r="H282" s="190"/>
      <c r="I282" s="159">
        <f>SUM(I283:I285)</f>
        <v>11077.8</v>
      </c>
      <c r="J282" s="159">
        <f t="shared" ref="J282:K282" si="79">SUM(J283:J285)</f>
        <v>11588</v>
      </c>
      <c r="K282" s="159">
        <f t="shared" si="79"/>
        <v>11588</v>
      </c>
    </row>
    <row r="283" spans="1:11" s="40" customFormat="1" ht="46.8" x14ac:dyDescent="0.3">
      <c r="A283" s="145" t="s">
        <v>456</v>
      </c>
      <c r="B283" s="152" t="s">
        <v>15</v>
      </c>
      <c r="C283" s="178" t="s">
        <v>17</v>
      </c>
      <c r="D283" s="233" t="s">
        <v>5</v>
      </c>
      <c r="E283" s="234" t="s">
        <v>8</v>
      </c>
      <c r="F283" s="234" t="s">
        <v>1</v>
      </c>
      <c r="G283" s="235">
        <v>80300</v>
      </c>
      <c r="H283" s="182" t="s">
        <v>59</v>
      </c>
      <c r="I283" s="183">
        <v>10047</v>
      </c>
      <c r="J283" s="183">
        <v>9901</v>
      </c>
      <c r="K283" s="183">
        <v>9901</v>
      </c>
    </row>
    <row r="284" spans="1:11" s="40" customFormat="1" ht="31.2" x14ac:dyDescent="0.3">
      <c r="A284" s="145" t="s">
        <v>457</v>
      </c>
      <c r="B284" s="152" t="s">
        <v>15</v>
      </c>
      <c r="C284" s="178" t="s">
        <v>17</v>
      </c>
      <c r="D284" s="233" t="s">
        <v>5</v>
      </c>
      <c r="E284" s="234" t="s">
        <v>8</v>
      </c>
      <c r="F284" s="234" t="s">
        <v>1</v>
      </c>
      <c r="G284" s="235">
        <v>80300</v>
      </c>
      <c r="H284" s="182" t="s">
        <v>58</v>
      </c>
      <c r="I284" s="183">
        <v>1030.8</v>
      </c>
      <c r="J284" s="183">
        <v>1687</v>
      </c>
      <c r="K284" s="183">
        <v>1687</v>
      </c>
    </row>
    <row r="285" spans="1:11" s="40" customFormat="1" ht="31.2" x14ac:dyDescent="0.3">
      <c r="A285" s="145" t="s">
        <v>459</v>
      </c>
      <c r="B285" s="152" t="s">
        <v>15</v>
      </c>
      <c r="C285" s="178" t="s">
        <v>17</v>
      </c>
      <c r="D285" s="233" t="s">
        <v>5</v>
      </c>
      <c r="E285" s="234" t="s">
        <v>8</v>
      </c>
      <c r="F285" s="234" t="s">
        <v>1</v>
      </c>
      <c r="G285" s="235">
        <v>80300</v>
      </c>
      <c r="H285" s="182" t="s">
        <v>60</v>
      </c>
      <c r="I285" s="183"/>
      <c r="J285" s="183"/>
      <c r="K285" s="183"/>
    </row>
    <row r="286" spans="1:11" s="40" customFormat="1" ht="33.6" x14ac:dyDescent="0.3">
      <c r="A286" s="144" t="s">
        <v>166</v>
      </c>
      <c r="B286" s="169" t="s">
        <v>15</v>
      </c>
      <c r="C286" s="170" t="s">
        <v>17</v>
      </c>
      <c r="D286" s="247" t="s">
        <v>5</v>
      </c>
      <c r="E286" s="248" t="s">
        <v>8</v>
      </c>
      <c r="F286" s="248" t="s">
        <v>5</v>
      </c>
      <c r="G286" s="249" t="s">
        <v>120</v>
      </c>
      <c r="H286" s="174"/>
      <c r="I286" s="175">
        <f>SUM(I287:I289)</f>
        <v>9445.5</v>
      </c>
      <c r="J286" s="175">
        <f t="shared" ref="J286:K286" si="80">SUM(J287:J289)</f>
        <v>8826</v>
      </c>
      <c r="K286" s="175">
        <f t="shared" si="80"/>
        <v>8826</v>
      </c>
    </row>
    <row r="287" spans="1:11" s="40" customFormat="1" ht="46.8" x14ac:dyDescent="0.3">
      <c r="A287" s="145" t="s">
        <v>456</v>
      </c>
      <c r="B287" s="152" t="s">
        <v>15</v>
      </c>
      <c r="C287" s="178" t="s">
        <v>17</v>
      </c>
      <c r="D287" s="233" t="s">
        <v>5</v>
      </c>
      <c r="E287" s="234">
        <v>5</v>
      </c>
      <c r="F287" s="234" t="s">
        <v>5</v>
      </c>
      <c r="G287" s="235">
        <v>80300</v>
      </c>
      <c r="H287" s="182" t="s">
        <v>59</v>
      </c>
      <c r="I287" s="183">
        <v>8654</v>
      </c>
      <c r="J287" s="183">
        <v>8126</v>
      </c>
      <c r="K287" s="183">
        <v>8126</v>
      </c>
    </row>
    <row r="288" spans="1:11" s="40" customFormat="1" ht="31.2" x14ac:dyDescent="0.3">
      <c r="A288" s="145" t="s">
        <v>458</v>
      </c>
      <c r="B288" s="152" t="s">
        <v>15</v>
      </c>
      <c r="C288" s="178" t="s">
        <v>17</v>
      </c>
      <c r="D288" s="233" t="s">
        <v>5</v>
      </c>
      <c r="E288" s="234">
        <v>5</v>
      </c>
      <c r="F288" s="234" t="s">
        <v>5</v>
      </c>
      <c r="G288" s="235">
        <v>80300</v>
      </c>
      <c r="H288" s="182" t="s">
        <v>58</v>
      </c>
      <c r="I288" s="183">
        <v>791</v>
      </c>
      <c r="J288" s="183">
        <v>698</v>
      </c>
      <c r="K288" s="183">
        <v>698</v>
      </c>
    </row>
    <row r="289" spans="1:11" s="40" customFormat="1" ht="31.2" x14ac:dyDescent="0.3">
      <c r="A289" s="145" t="s">
        <v>459</v>
      </c>
      <c r="B289" s="152" t="s">
        <v>15</v>
      </c>
      <c r="C289" s="152" t="s">
        <v>17</v>
      </c>
      <c r="D289" s="234" t="s">
        <v>5</v>
      </c>
      <c r="E289" s="234">
        <v>5</v>
      </c>
      <c r="F289" s="234" t="s">
        <v>5</v>
      </c>
      <c r="G289" s="235">
        <v>80300</v>
      </c>
      <c r="H289" s="182" t="s">
        <v>60</v>
      </c>
      <c r="I289" s="183">
        <v>0.5</v>
      </c>
      <c r="J289" s="183">
        <v>2</v>
      </c>
      <c r="K289" s="183">
        <v>2</v>
      </c>
    </row>
    <row r="290" spans="1:11" s="73" customFormat="1" ht="16.8" x14ac:dyDescent="0.3">
      <c r="A290" s="143" t="s">
        <v>167</v>
      </c>
      <c r="B290" s="224" t="s">
        <v>15</v>
      </c>
      <c r="C290" s="224" t="s">
        <v>17</v>
      </c>
      <c r="D290" s="242" t="s">
        <v>5</v>
      </c>
      <c r="E290" s="242" t="s">
        <v>168</v>
      </c>
      <c r="F290" s="242" t="s">
        <v>119</v>
      </c>
      <c r="G290" s="243" t="s">
        <v>120</v>
      </c>
      <c r="H290" s="227"/>
      <c r="I290" s="228">
        <f>+I299+I303+I291</f>
        <v>93183.8</v>
      </c>
      <c r="J290" s="228">
        <f>+J299+J303+J291</f>
        <v>24353.600000000002</v>
      </c>
      <c r="K290" s="228">
        <f t="shared" ref="K290" si="81">SUM(K299)</f>
        <v>0</v>
      </c>
    </row>
    <row r="291" spans="1:11" s="65" customFormat="1" ht="33.6" x14ac:dyDescent="0.3">
      <c r="A291" s="197" t="s">
        <v>353</v>
      </c>
      <c r="B291" s="250" t="s">
        <v>15</v>
      </c>
      <c r="C291" s="250" t="s">
        <v>17</v>
      </c>
      <c r="D291" s="251" t="s">
        <v>5</v>
      </c>
      <c r="E291" s="251" t="s">
        <v>168</v>
      </c>
      <c r="F291" s="251" t="s">
        <v>1</v>
      </c>
      <c r="G291" s="252" t="s">
        <v>120</v>
      </c>
      <c r="H291" s="253"/>
      <c r="I291" s="254">
        <f>+I292+I293+I294+I295+I298+I297+I296</f>
        <v>8848.3000000000011</v>
      </c>
      <c r="J291" s="254">
        <f>+J292+J293+J294+J295+J298+J297+J296</f>
        <v>24353.600000000002</v>
      </c>
      <c r="K291" s="175"/>
    </row>
    <row r="292" spans="1:11" s="73" customFormat="1" ht="84" x14ac:dyDescent="0.3">
      <c r="A292" s="214" t="s">
        <v>461</v>
      </c>
      <c r="B292" s="255" t="s">
        <v>15</v>
      </c>
      <c r="C292" s="255" t="s">
        <v>17</v>
      </c>
      <c r="D292" s="256" t="s">
        <v>5</v>
      </c>
      <c r="E292" s="256" t="s">
        <v>168</v>
      </c>
      <c r="F292" s="256" t="s">
        <v>1</v>
      </c>
      <c r="G292" s="257" t="s">
        <v>354</v>
      </c>
      <c r="H292" s="258" t="s">
        <v>62</v>
      </c>
      <c r="I292" s="156">
        <v>6500</v>
      </c>
      <c r="J292" s="218">
        <v>6500</v>
      </c>
      <c r="K292" s="218"/>
    </row>
    <row r="293" spans="1:11" s="73" customFormat="1" ht="84" x14ac:dyDescent="0.3">
      <c r="A293" s="214" t="s">
        <v>462</v>
      </c>
      <c r="B293" s="255" t="s">
        <v>15</v>
      </c>
      <c r="C293" s="255" t="s">
        <v>17</v>
      </c>
      <c r="D293" s="256" t="s">
        <v>5</v>
      </c>
      <c r="E293" s="256" t="s">
        <v>168</v>
      </c>
      <c r="F293" s="256" t="s">
        <v>1</v>
      </c>
      <c r="G293" s="257" t="s">
        <v>354</v>
      </c>
      <c r="H293" s="258" t="s">
        <v>62</v>
      </c>
      <c r="I293" s="156">
        <v>1147</v>
      </c>
      <c r="J293" s="218">
        <v>1147</v>
      </c>
      <c r="K293" s="218"/>
    </row>
    <row r="294" spans="1:11" s="73" customFormat="1" ht="84" x14ac:dyDescent="0.3">
      <c r="A294" s="214" t="s">
        <v>463</v>
      </c>
      <c r="B294" s="255" t="s">
        <v>15</v>
      </c>
      <c r="C294" s="255" t="s">
        <v>17</v>
      </c>
      <c r="D294" s="256" t="s">
        <v>5</v>
      </c>
      <c r="E294" s="256" t="s">
        <v>168</v>
      </c>
      <c r="F294" s="256" t="s">
        <v>1</v>
      </c>
      <c r="G294" s="257" t="s">
        <v>354</v>
      </c>
      <c r="H294" s="258" t="s">
        <v>62</v>
      </c>
      <c r="I294" s="156">
        <v>446.1</v>
      </c>
      <c r="J294" s="218">
        <v>5824.7</v>
      </c>
      <c r="K294" s="218"/>
    </row>
    <row r="295" spans="1:11" s="73" customFormat="1" ht="31.2" x14ac:dyDescent="0.3">
      <c r="A295" s="244" t="s">
        <v>464</v>
      </c>
      <c r="B295" s="255" t="s">
        <v>15</v>
      </c>
      <c r="C295" s="255" t="s">
        <v>17</v>
      </c>
      <c r="D295" s="256" t="s">
        <v>5</v>
      </c>
      <c r="E295" s="256" t="s">
        <v>168</v>
      </c>
      <c r="F295" s="256" t="s">
        <v>1</v>
      </c>
      <c r="G295" s="257" t="s">
        <v>305</v>
      </c>
      <c r="H295" s="258" t="s">
        <v>62</v>
      </c>
      <c r="I295" s="156">
        <v>400</v>
      </c>
      <c r="J295" s="218">
        <v>8957</v>
      </c>
      <c r="K295" s="218"/>
    </row>
    <row r="296" spans="1:11" s="73" customFormat="1" ht="31.2" x14ac:dyDescent="0.3">
      <c r="A296" s="244" t="s">
        <v>464</v>
      </c>
      <c r="B296" s="255" t="s">
        <v>15</v>
      </c>
      <c r="C296" s="255" t="s">
        <v>17</v>
      </c>
      <c r="D296" s="256" t="s">
        <v>5</v>
      </c>
      <c r="E296" s="256" t="s">
        <v>168</v>
      </c>
      <c r="F296" s="256" t="s">
        <v>1</v>
      </c>
      <c r="G296" s="257" t="s">
        <v>305</v>
      </c>
      <c r="H296" s="258" t="s">
        <v>62</v>
      </c>
      <c r="I296" s="156"/>
      <c r="J296" s="218">
        <v>1364.7</v>
      </c>
      <c r="K296" s="218"/>
    </row>
    <row r="297" spans="1:11" s="73" customFormat="1" ht="31.2" x14ac:dyDescent="0.3">
      <c r="A297" s="244" t="s">
        <v>465</v>
      </c>
      <c r="B297" s="255" t="s">
        <v>15</v>
      </c>
      <c r="C297" s="255" t="s">
        <v>17</v>
      </c>
      <c r="D297" s="256" t="s">
        <v>5</v>
      </c>
      <c r="E297" s="256" t="s">
        <v>168</v>
      </c>
      <c r="F297" s="256" t="s">
        <v>1</v>
      </c>
      <c r="G297" s="257" t="s">
        <v>305</v>
      </c>
      <c r="H297" s="258" t="s">
        <v>62</v>
      </c>
      <c r="I297" s="156">
        <v>355.2</v>
      </c>
      <c r="J297" s="218">
        <v>14</v>
      </c>
      <c r="K297" s="218"/>
    </row>
    <row r="298" spans="1:11" s="73" customFormat="1" ht="31.2" x14ac:dyDescent="0.3">
      <c r="A298" s="244" t="s">
        <v>466</v>
      </c>
      <c r="B298" s="255" t="s">
        <v>15</v>
      </c>
      <c r="C298" s="255" t="s">
        <v>17</v>
      </c>
      <c r="D298" s="256" t="s">
        <v>5</v>
      </c>
      <c r="E298" s="256" t="s">
        <v>168</v>
      </c>
      <c r="F298" s="256" t="s">
        <v>1</v>
      </c>
      <c r="G298" s="257" t="s">
        <v>27</v>
      </c>
      <c r="H298" s="258" t="s">
        <v>62</v>
      </c>
      <c r="I298" s="156"/>
      <c r="J298" s="218">
        <v>546.20000000000005</v>
      </c>
      <c r="K298" s="218"/>
    </row>
    <row r="299" spans="1:11" s="65" customFormat="1" ht="33.6" x14ac:dyDescent="0.3">
      <c r="A299" s="197" t="s">
        <v>169</v>
      </c>
      <c r="B299" s="169" t="s">
        <v>15</v>
      </c>
      <c r="C299" s="169" t="s">
        <v>17</v>
      </c>
      <c r="D299" s="248" t="s">
        <v>5</v>
      </c>
      <c r="E299" s="248" t="s">
        <v>168</v>
      </c>
      <c r="F299" s="248" t="s">
        <v>5</v>
      </c>
      <c r="G299" s="249" t="s">
        <v>120</v>
      </c>
      <c r="H299" s="174"/>
      <c r="I299" s="175">
        <f>SUM(I300:I302)</f>
        <v>82400.3</v>
      </c>
      <c r="J299" s="175">
        <f>SUM(J300:J302)</f>
        <v>0</v>
      </c>
      <c r="K299" s="175">
        <f>SUM(K300:K302)</f>
        <v>0</v>
      </c>
    </row>
    <row r="300" spans="1:11" s="40" customFormat="1" ht="31.2" x14ac:dyDescent="0.3">
      <c r="A300" s="244" t="s">
        <v>384</v>
      </c>
      <c r="B300" s="152" t="s">
        <v>15</v>
      </c>
      <c r="C300" s="152" t="s">
        <v>17</v>
      </c>
      <c r="D300" s="234" t="s">
        <v>5</v>
      </c>
      <c r="E300" s="234">
        <v>6</v>
      </c>
      <c r="F300" s="234" t="s">
        <v>5</v>
      </c>
      <c r="G300" s="235" t="s">
        <v>305</v>
      </c>
      <c r="H300" s="182" t="s">
        <v>62</v>
      </c>
      <c r="I300" s="183">
        <v>48115.5</v>
      </c>
      <c r="J300" s="183"/>
      <c r="K300" s="183"/>
    </row>
    <row r="301" spans="1:11" s="40" customFormat="1" ht="31.2" x14ac:dyDescent="0.3">
      <c r="A301" s="244" t="s">
        <v>385</v>
      </c>
      <c r="B301" s="152" t="s">
        <v>15</v>
      </c>
      <c r="C301" s="152" t="s">
        <v>17</v>
      </c>
      <c r="D301" s="234" t="s">
        <v>5</v>
      </c>
      <c r="E301" s="234">
        <v>6</v>
      </c>
      <c r="F301" s="234" t="s">
        <v>5</v>
      </c>
      <c r="G301" s="235" t="s">
        <v>305</v>
      </c>
      <c r="H301" s="182" t="s">
        <v>62</v>
      </c>
      <c r="I301" s="183">
        <v>15276.9</v>
      </c>
      <c r="J301" s="183"/>
      <c r="K301" s="183"/>
    </row>
    <row r="302" spans="1:11" s="40" customFormat="1" ht="62.4" x14ac:dyDescent="0.3">
      <c r="A302" s="145" t="s">
        <v>467</v>
      </c>
      <c r="B302" s="152" t="s">
        <v>15</v>
      </c>
      <c r="C302" s="152" t="s">
        <v>17</v>
      </c>
      <c r="D302" s="234" t="s">
        <v>5</v>
      </c>
      <c r="E302" s="234">
        <v>6</v>
      </c>
      <c r="F302" s="234" t="s">
        <v>5</v>
      </c>
      <c r="G302" s="235">
        <v>88100</v>
      </c>
      <c r="H302" s="182" t="s">
        <v>62</v>
      </c>
      <c r="I302" s="183">
        <v>19007.900000000001</v>
      </c>
      <c r="J302" s="183"/>
      <c r="K302" s="183"/>
    </row>
    <row r="303" spans="1:11" s="40" customFormat="1" ht="33.6" x14ac:dyDescent="0.3">
      <c r="A303" s="197" t="s">
        <v>278</v>
      </c>
      <c r="B303" s="169" t="s">
        <v>15</v>
      </c>
      <c r="C303" s="169" t="s">
        <v>17</v>
      </c>
      <c r="D303" s="248" t="s">
        <v>5</v>
      </c>
      <c r="E303" s="248" t="s">
        <v>168</v>
      </c>
      <c r="F303" s="248" t="s">
        <v>2</v>
      </c>
      <c r="G303" s="249" t="s">
        <v>120</v>
      </c>
      <c r="H303" s="174"/>
      <c r="I303" s="175">
        <f>SUM(I304)</f>
        <v>1935.2</v>
      </c>
      <c r="J303" s="175">
        <f t="shared" ref="J303:K303" si="82">SUM(J304)</f>
        <v>0</v>
      </c>
      <c r="K303" s="175">
        <f t="shared" si="82"/>
        <v>0</v>
      </c>
    </row>
    <row r="304" spans="1:11" s="40" customFormat="1" ht="62.4" x14ac:dyDescent="0.3">
      <c r="A304" s="145" t="s">
        <v>467</v>
      </c>
      <c r="B304" s="152" t="s">
        <v>15</v>
      </c>
      <c r="C304" s="152" t="s">
        <v>17</v>
      </c>
      <c r="D304" s="234" t="s">
        <v>5</v>
      </c>
      <c r="E304" s="234">
        <v>6</v>
      </c>
      <c r="F304" s="234" t="s">
        <v>2</v>
      </c>
      <c r="G304" s="235">
        <v>88100</v>
      </c>
      <c r="H304" s="182" t="s">
        <v>62</v>
      </c>
      <c r="I304" s="183">
        <v>1935.2</v>
      </c>
      <c r="J304" s="183"/>
      <c r="K304" s="183"/>
    </row>
    <row r="305" spans="1:11" s="36" customFormat="1" ht="18" x14ac:dyDescent="0.3">
      <c r="A305" s="207" t="s">
        <v>88</v>
      </c>
      <c r="B305" s="231" t="s">
        <v>16</v>
      </c>
      <c r="C305" s="284"/>
      <c r="D305" s="285"/>
      <c r="E305" s="285"/>
      <c r="F305" s="285"/>
      <c r="G305" s="286"/>
      <c r="H305" s="209"/>
      <c r="I305" s="210">
        <f>SUM(I306+I344)</f>
        <v>36789.9</v>
      </c>
      <c r="J305" s="210">
        <f t="shared" ref="J305:K305" si="83">SUM(J306+J344)</f>
        <v>28406</v>
      </c>
      <c r="K305" s="210">
        <f t="shared" si="83"/>
        <v>28161.7</v>
      </c>
    </row>
    <row r="306" spans="1:11" s="26" customFormat="1" ht="17.399999999999999" x14ac:dyDescent="0.35">
      <c r="A306" s="259" t="s">
        <v>89</v>
      </c>
      <c r="B306" s="260" t="s">
        <v>16</v>
      </c>
      <c r="C306" s="260" t="s">
        <v>1</v>
      </c>
      <c r="D306" s="287"/>
      <c r="E306" s="288"/>
      <c r="F306" s="288"/>
      <c r="G306" s="289"/>
      <c r="H306" s="261"/>
      <c r="I306" s="262">
        <f>SUM(I307+I326+I341)</f>
        <v>36789.9</v>
      </c>
      <c r="J306" s="262">
        <f t="shared" ref="J306:K306" si="84">SUM(J307+J326+J341)</f>
        <v>28401</v>
      </c>
      <c r="K306" s="262">
        <f t="shared" si="84"/>
        <v>28155.7</v>
      </c>
    </row>
    <row r="307" spans="1:11" s="61" customFormat="1" ht="33.6" x14ac:dyDescent="0.35">
      <c r="A307" s="143" t="s">
        <v>157</v>
      </c>
      <c r="B307" s="146" t="s">
        <v>16</v>
      </c>
      <c r="C307" s="186" t="s">
        <v>1</v>
      </c>
      <c r="D307" s="187" t="s">
        <v>32</v>
      </c>
      <c r="E307" s="188" t="s">
        <v>118</v>
      </c>
      <c r="F307" s="188" t="s">
        <v>119</v>
      </c>
      <c r="G307" s="189" t="s">
        <v>120</v>
      </c>
      <c r="H307" s="190"/>
      <c r="I307" s="159">
        <f>SUM(I308+I317+I323)</f>
        <v>28115.200000000001</v>
      </c>
      <c r="J307" s="159">
        <f t="shared" ref="J307:K307" si="85">SUM(J308+J317+J323)</f>
        <v>27802.7</v>
      </c>
      <c r="K307" s="159">
        <f t="shared" si="85"/>
        <v>28145.7</v>
      </c>
    </row>
    <row r="308" spans="1:11" s="61" customFormat="1" ht="17.399999999999999" x14ac:dyDescent="0.35">
      <c r="A308" s="143" t="s">
        <v>170</v>
      </c>
      <c r="B308" s="146" t="s">
        <v>16</v>
      </c>
      <c r="C308" s="186" t="s">
        <v>1</v>
      </c>
      <c r="D308" s="187" t="s">
        <v>32</v>
      </c>
      <c r="E308" s="188" t="s">
        <v>18</v>
      </c>
      <c r="F308" s="188" t="s">
        <v>119</v>
      </c>
      <c r="G308" s="189" t="s">
        <v>120</v>
      </c>
      <c r="H308" s="190"/>
      <c r="I308" s="159">
        <f>SUM(I309)</f>
        <v>19908.5</v>
      </c>
      <c r="J308" s="159">
        <f t="shared" ref="J308:K308" si="86">SUM(J309)</f>
        <v>21209.7</v>
      </c>
      <c r="K308" s="159">
        <f t="shared" si="86"/>
        <v>21412.7</v>
      </c>
    </row>
    <row r="309" spans="1:11" s="61" customFormat="1" ht="33.6" x14ac:dyDescent="0.35">
      <c r="A309" s="144" t="s">
        <v>171</v>
      </c>
      <c r="B309" s="146" t="s">
        <v>16</v>
      </c>
      <c r="C309" s="186" t="s">
        <v>1</v>
      </c>
      <c r="D309" s="187" t="s">
        <v>32</v>
      </c>
      <c r="E309" s="188" t="s">
        <v>18</v>
      </c>
      <c r="F309" s="188" t="s">
        <v>1</v>
      </c>
      <c r="G309" s="189" t="s">
        <v>120</v>
      </c>
      <c r="H309" s="190"/>
      <c r="I309" s="159">
        <f>SUM(I310:I316)</f>
        <v>19908.5</v>
      </c>
      <c r="J309" s="159">
        <f t="shared" ref="J309:K309" si="87">SUM(J310:J316)</f>
        <v>21209.7</v>
      </c>
      <c r="K309" s="159">
        <f t="shared" si="87"/>
        <v>21412.7</v>
      </c>
    </row>
    <row r="310" spans="1:11" s="40" customFormat="1" ht="46.8" x14ac:dyDescent="0.3">
      <c r="A310" s="145" t="s">
        <v>217</v>
      </c>
      <c r="B310" s="152" t="s">
        <v>16</v>
      </c>
      <c r="C310" s="178" t="s">
        <v>1</v>
      </c>
      <c r="D310" s="178" t="s">
        <v>32</v>
      </c>
      <c r="E310" s="191" t="s">
        <v>18</v>
      </c>
      <c r="F310" s="191" t="s">
        <v>1</v>
      </c>
      <c r="G310" s="182" t="s">
        <v>6</v>
      </c>
      <c r="H310" s="182" t="s">
        <v>59</v>
      </c>
      <c r="I310" s="183">
        <v>7130.3</v>
      </c>
      <c r="J310" s="183">
        <v>7471</v>
      </c>
      <c r="K310" s="183">
        <v>7471</v>
      </c>
    </row>
    <row r="311" spans="1:11" s="40" customFormat="1" ht="31.2" x14ac:dyDescent="0.3">
      <c r="A311" s="145" t="s">
        <v>109</v>
      </c>
      <c r="B311" s="152" t="s">
        <v>16</v>
      </c>
      <c r="C311" s="178" t="s">
        <v>1</v>
      </c>
      <c r="D311" s="178" t="s">
        <v>32</v>
      </c>
      <c r="E311" s="191" t="s">
        <v>18</v>
      </c>
      <c r="F311" s="191" t="s">
        <v>1</v>
      </c>
      <c r="G311" s="182" t="s">
        <v>6</v>
      </c>
      <c r="H311" s="182" t="s">
        <v>58</v>
      </c>
      <c r="I311" s="183">
        <v>2947.3</v>
      </c>
      <c r="J311" s="183">
        <v>3724</v>
      </c>
      <c r="K311" s="183">
        <v>3836</v>
      </c>
    </row>
    <row r="312" spans="1:11" s="40" customFormat="1" ht="31.2" x14ac:dyDescent="0.3">
      <c r="A312" s="145" t="s">
        <v>112</v>
      </c>
      <c r="B312" s="152" t="s">
        <v>16</v>
      </c>
      <c r="C312" s="178" t="s">
        <v>1</v>
      </c>
      <c r="D312" s="178" t="s">
        <v>32</v>
      </c>
      <c r="E312" s="191" t="s">
        <v>18</v>
      </c>
      <c r="F312" s="191" t="s">
        <v>1</v>
      </c>
      <c r="G312" s="182" t="s">
        <v>6</v>
      </c>
      <c r="H312" s="182" t="s">
        <v>60</v>
      </c>
      <c r="I312" s="183">
        <v>20.100000000000001</v>
      </c>
      <c r="J312" s="183">
        <v>23</v>
      </c>
      <c r="K312" s="183">
        <v>23</v>
      </c>
    </row>
    <row r="313" spans="1:11" s="40" customFormat="1" ht="15.6" x14ac:dyDescent="0.3">
      <c r="A313" s="145" t="s">
        <v>274</v>
      </c>
      <c r="B313" s="152" t="s">
        <v>16</v>
      </c>
      <c r="C313" s="178" t="s">
        <v>1</v>
      </c>
      <c r="D313" s="178" t="s">
        <v>32</v>
      </c>
      <c r="E313" s="191" t="s">
        <v>18</v>
      </c>
      <c r="F313" s="191" t="s">
        <v>1</v>
      </c>
      <c r="G313" s="182" t="s">
        <v>273</v>
      </c>
      <c r="H313" s="182" t="s">
        <v>65</v>
      </c>
      <c r="I313" s="183">
        <v>9774</v>
      </c>
      <c r="J313" s="183">
        <v>9874</v>
      </c>
      <c r="K313" s="183">
        <v>9965</v>
      </c>
    </row>
    <row r="314" spans="1:11" s="40" customFormat="1" ht="31.2" x14ac:dyDescent="0.3">
      <c r="A314" s="145" t="s">
        <v>468</v>
      </c>
      <c r="B314" s="152" t="s">
        <v>16</v>
      </c>
      <c r="C314" s="178" t="s">
        <v>1</v>
      </c>
      <c r="D314" s="178" t="s">
        <v>32</v>
      </c>
      <c r="E314" s="191" t="s">
        <v>18</v>
      </c>
      <c r="F314" s="191" t="s">
        <v>1</v>
      </c>
      <c r="G314" s="182" t="s">
        <v>256</v>
      </c>
      <c r="H314" s="182" t="s">
        <v>58</v>
      </c>
      <c r="I314" s="183">
        <v>31</v>
      </c>
      <c r="J314" s="183"/>
      <c r="K314" s="183"/>
    </row>
    <row r="315" spans="1:11" s="40" customFormat="1" ht="31.2" x14ac:dyDescent="0.3">
      <c r="A315" s="145" t="s">
        <v>469</v>
      </c>
      <c r="B315" s="152" t="s">
        <v>16</v>
      </c>
      <c r="C315" s="178" t="s">
        <v>1</v>
      </c>
      <c r="D315" s="178" t="s">
        <v>32</v>
      </c>
      <c r="E315" s="191" t="s">
        <v>18</v>
      </c>
      <c r="F315" s="191" t="s">
        <v>1</v>
      </c>
      <c r="G315" s="182" t="s">
        <v>256</v>
      </c>
      <c r="H315" s="182" t="s">
        <v>58</v>
      </c>
      <c r="I315" s="183">
        <v>5.5</v>
      </c>
      <c r="J315" s="183"/>
      <c r="K315" s="183"/>
    </row>
    <row r="316" spans="1:11" s="40" customFormat="1" ht="31.2" x14ac:dyDescent="0.3">
      <c r="A316" s="145" t="s">
        <v>470</v>
      </c>
      <c r="B316" s="152" t="s">
        <v>16</v>
      </c>
      <c r="C316" s="178" t="s">
        <v>1</v>
      </c>
      <c r="D316" s="178" t="s">
        <v>32</v>
      </c>
      <c r="E316" s="191" t="s">
        <v>18</v>
      </c>
      <c r="F316" s="191" t="s">
        <v>1</v>
      </c>
      <c r="G316" s="263" t="s">
        <v>256</v>
      </c>
      <c r="H316" s="182" t="s">
        <v>58</v>
      </c>
      <c r="I316" s="183">
        <v>0.3</v>
      </c>
      <c r="J316" s="183">
        <v>117.7</v>
      </c>
      <c r="K316" s="183">
        <v>117.7</v>
      </c>
    </row>
    <row r="317" spans="1:11" s="73" customFormat="1" ht="16.8" x14ac:dyDescent="0.3">
      <c r="A317" s="143" t="s">
        <v>172</v>
      </c>
      <c r="B317" s="224" t="s">
        <v>16</v>
      </c>
      <c r="C317" s="225" t="s">
        <v>1</v>
      </c>
      <c r="D317" s="225" t="s">
        <v>32</v>
      </c>
      <c r="E317" s="226" t="s">
        <v>29</v>
      </c>
      <c r="F317" s="226" t="s">
        <v>119</v>
      </c>
      <c r="G317" s="227" t="s">
        <v>120</v>
      </c>
      <c r="H317" s="227"/>
      <c r="I317" s="228">
        <f>SUM(I318)</f>
        <v>7278.9000000000005</v>
      </c>
      <c r="J317" s="228">
        <f t="shared" ref="J317:K317" si="88">SUM(J318)</f>
        <v>5338</v>
      </c>
      <c r="K317" s="228">
        <f t="shared" si="88"/>
        <v>5407</v>
      </c>
    </row>
    <row r="318" spans="1:11" s="73" customFormat="1" ht="33.6" x14ac:dyDescent="0.3">
      <c r="A318" s="144" t="s">
        <v>171</v>
      </c>
      <c r="B318" s="224" t="s">
        <v>16</v>
      </c>
      <c r="C318" s="225" t="s">
        <v>1</v>
      </c>
      <c r="D318" s="225" t="s">
        <v>32</v>
      </c>
      <c r="E318" s="226" t="s">
        <v>29</v>
      </c>
      <c r="F318" s="226" t="s">
        <v>1</v>
      </c>
      <c r="G318" s="227" t="s">
        <v>120</v>
      </c>
      <c r="H318" s="227"/>
      <c r="I318" s="228">
        <f>SUM(I319:I322)</f>
        <v>7278.9000000000005</v>
      </c>
      <c r="J318" s="228">
        <f t="shared" ref="J318:K318" si="89">SUM(J319:J322)</f>
        <v>5338</v>
      </c>
      <c r="K318" s="228">
        <f t="shared" si="89"/>
        <v>5407</v>
      </c>
    </row>
    <row r="319" spans="1:11" s="40" customFormat="1" ht="46.8" x14ac:dyDescent="0.3">
      <c r="A319" s="145" t="s">
        <v>217</v>
      </c>
      <c r="B319" s="152" t="s">
        <v>16</v>
      </c>
      <c r="C319" s="178" t="s">
        <v>1</v>
      </c>
      <c r="D319" s="178" t="s">
        <v>32</v>
      </c>
      <c r="E319" s="191" t="s">
        <v>29</v>
      </c>
      <c r="F319" s="191" t="s">
        <v>1</v>
      </c>
      <c r="G319" s="182" t="s">
        <v>6</v>
      </c>
      <c r="H319" s="182" t="s">
        <v>59</v>
      </c>
      <c r="I319" s="183">
        <v>2744.3</v>
      </c>
      <c r="J319" s="183">
        <v>2847</v>
      </c>
      <c r="K319" s="183">
        <v>2847</v>
      </c>
    </row>
    <row r="320" spans="1:11" s="40" customFormat="1" ht="31.2" x14ac:dyDescent="0.3">
      <c r="A320" s="145" t="s">
        <v>109</v>
      </c>
      <c r="B320" s="152" t="s">
        <v>16</v>
      </c>
      <c r="C320" s="178" t="s">
        <v>1</v>
      </c>
      <c r="D320" s="178" t="s">
        <v>32</v>
      </c>
      <c r="E320" s="191" t="s">
        <v>29</v>
      </c>
      <c r="F320" s="191" t="s">
        <v>1</v>
      </c>
      <c r="G320" s="182" t="s">
        <v>6</v>
      </c>
      <c r="H320" s="182" t="s">
        <v>58</v>
      </c>
      <c r="I320" s="183">
        <v>4287.8</v>
      </c>
      <c r="J320" s="183">
        <v>2214</v>
      </c>
      <c r="K320" s="183">
        <v>2283</v>
      </c>
    </row>
    <row r="321" spans="1:11" s="40" customFormat="1" ht="31.2" x14ac:dyDescent="0.3">
      <c r="A321" s="145" t="s">
        <v>112</v>
      </c>
      <c r="B321" s="152" t="s">
        <v>16</v>
      </c>
      <c r="C321" s="178" t="s">
        <v>1</v>
      </c>
      <c r="D321" s="178" t="s">
        <v>32</v>
      </c>
      <c r="E321" s="191" t="s">
        <v>29</v>
      </c>
      <c r="F321" s="191" t="s">
        <v>1</v>
      </c>
      <c r="G321" s="182" t="s">
        <v>6</v>
      </c>
      <c r="H321" s="182" t="s">
        <v>60</v>
      </c>
      <c r="I321" s="183">
        <v>246.8</v>
      </c>
      <c r="J321" s="183">
        <v>277</v>
      </c>
      <c r="K321" s="183">
        <v>277</v>
      </c>
    </row>
    <row r="322" spans="1:11" s="40" customFormat="1" ht="31.2" x14ac:dyDescent="0.3">
      <c r="A322" s="151" t="s">
        <v>220</v>
      </c>
      <c r="B322" s="152" t="s">
        <v>16</v>
      </c>
      <c r="C322" s="178" t="s">
        <v>1</v>
      </c>
      <c r="D322" s="178" t="s">
        <v>32</v>
      </c>
      <c r="E322" s="191" t="s">
        <v>29</v>
      </c>
      <c r="F322" s="191" t="s">
        <v>1</v>
      </c>
      <c r="G322" s="182" t="s">
        <v>27</v>
      </c>
      <c r="H322" s="182" t="s">
        <v>62</v>
      </c>
      <c r="I322" s="183"/>
      <c r="J322" s="183"/>
      <c r="K322" s="183"/>
    </row>
    <row r="323" spans="1:11" s="73" customFormat="1" ht="16.8" x14ac:dyDescent="0.3">
      <c r="A323" s="143" t="s">
        <v>124</v>
      </c>
      <c r="B323" s="224" t="s">
        <v>16</v>
      </c>
      <c r="C323" s="225" t="s">
        <v>1</v>
      </c>
      <c r="D323" s="225" t="s">
        <v>32</v>
      </c>
      <c r="E323" s="226" t="s">
        <v>34</v>
      </c>
      <c r="F323" s="226" t="s">
        <v>119</v>
      </c>
      <c r="G323" s="227" t="s">
        <v>120</v>
      </c>
      <c r="H323" s="227"/>
      <c r="I323" s="228">
        <f>SUM(I324)</f>
        <v>927.8</v>
      </c>
      <c r="J323" s="228">
        <f t="shared" ref="J323:K323" si="90">SUM(J324)</f>
        <v>1255</v>
      </c>
      <c r="K323" s="228">
        <f t="shared" si="90"/>
        <v>1326</v>
      </c>
    </row>
    <row r="324" spans="1:11" s="73" customFormat="1" ht="33.6" x14ac:dyDescent="0.3">
      <c r="A324" s="144" t="s">
        <v>272</v>
      </c>
      <c r="B324" s="224" t="s">
        <v>16</v>
      </c>
      <c r="C324" s="225" t="s">
        <v>1</v>
      </c>
      <c r="D324" s="225" t="s">
        <v>32</v>
      </c>
      <c r="E324" s="226" t="s">
        <v>34</v>
      </c>
      <c r="F324" s="226" t="s">
        <v>5</v>
      </c>
      <c r="G324" s="227" t="s">
        <v>120</v>
      </c>
      <c r="H324" s="227"/>
      <c r="I324" s="228">
        <f>SUM(I325:I325)</f>
        <v>927.8</v>
      </c>
      <c r="J324" s="228">
        <f>SUM(J325:J325)</f>
        <v>1255</v>
      </c>
      <c r="K324" s="228">
        <f>SUM(K325:K325)</f>
        <v>1326</v>
      </c>
    </row>
    <row r="325" spans="1:11" s="40" customFormat="1" ht="31.2" x14ac:dyDescent="0.3">
      <c r="A325" s="145" t="s">
        <v>471</v>
      </c>
      <c r="B325" s="152" t="s">
        <v>16</v>
      </c>
      <c r="C325" s="178" t="s">
        <v>1</v>
      </c>
      <c r="D325" s="178" t="s">
        <v>32</v>
      </c>
      <c r="E325" s="191" t="s">
        <v>34</v>
      </c>
      <c r="F325" s="191" t="s">
        <v>5</v>
      </c>
      <c r="G325" s="182" t="s">
        <v>26</v>
      </c>
      <c r="H325" s="182" t="s">
        <v>58</v>
      </c>
      <c r="I325" s="183">
        <v>927.8</v>
      </c>
      <c r="J325" s="183">
        <v>1255</v>
      </c>
      <c r="K325" s="183">
        <v>1326</v>
      </c>
    </row>
    <row r="326" spans="1:11" s="61" customFormat="1" ht="33.6" x14ac:dyDescent="0.35">
      <c r="A326" s="143" t="s">
        <v>307</v>
      </c>
      <c r="B326" s="146" t="s">
        <v>16</v>
      </c>
      <c r="C326" s="186" t="s">
        <v>1</v>
      </c>
      <c r="D326" s="187" t="s">
        <v>32</v>
      </c>
      <c r="E326" s="188" t="s">
        <v>118</v>
      </c>
      <c r="F326" s="188" t="s">
        <v>119</v>
      </c>
      <c r="G326" s="189" t="s">
        <v>120</v>
      </c>
      <c r="H326" s="190"/>
      <c r="I326" s="159">
        <f>SUM(I327+I335)</f>
        <v>8664.7000000000007</v>
      </c>
      <c r="J326" s="159">
        <f t="shared" ref="J326:K326" si="91">SUM(J327+J335)</f>
        <v>588.29999999999995</v>
      </c>
      <c r="K326" s="159">
        <f t="shared" si="91"/>
        <v>0</v>
      </c>
    </row>
    <row r="327" spans="1:11" s="61" customFormat="1" ht="17.399999999999999" x14ac:dyDescent="0.35">
      <c r="A327" s="143" t="s">
        <v>308</v>
      </c>
      <c r="B327" s="146" t="s">
        <v>16</v>
      </c>
      <c r="C327" s="186" t="s">
        <v>1</v>
      </c>
      <c r="D327" s="187" t="s">
        <v>32</v>
      </c>
      <c r="E327" s="188" t="s">
        <v>18</v>
      </c>
      <c r="F327" s="188" t="s">
        <v>119</v>
      </c>
      <c r="G327" s="189" t="s">
        <v>120</v>
      </c>
      <c r="H327" s="190"/>
      <c r="I327" s="159">
        <f>SUM(I328)</f>
        <v>798.4</v>
      </c>
      <c r="J327" s="159">
        <f t="shared" ref="J327:K327" si="92">SUM(J328)</f>
        <v>588.29999999999995</v>
      </c>
      <c r="K327" s="159">
        <f t="shared" si="92"/>
        <v>0</v>
      </c>
    </row>
    <row r="328" spans="1:11" s="61" customFormat="1" ht="67.2" x14ac:dyDescent="0.35">
      <c r="A328" s="144" t="s">
        <v>309</v>
      </c>
      <c r="B328" s="146" t="s">
        <v>16</v>
      </c>
      <c r="C328" s="186" t="s">
        <v>1</v>
      </c>
      <c r="D328" s="187" t="s">
        <v>32</v>
      </c>
      <c r="E328" s="188" t="s">
        <v>18</v>
      </c>
      <c r="F328" s="188" t="s">
        <v>7</v>
      </c>
      <c r="G328" s="189" t="s">
        <v>120</v>
      </c>
      <c r="H328" s="190"/>
      <c r="I328" s="159">
        <f>SUM(I329:I334)</f>
        <v>798.4</v>
      </c>
      <c r="J328" s="159">
        <f t="shared" ref="J328:K328" si="93">SUM(J329:J334)</f>
        <v>588.29999999999995</v>
      </c>
      <c r="K328" s="159">
        <f t="shared" si="93"/>
        <v>0</v>
      </c>
    </row>
    <row r="329" spans="1:11" s="40" customFormat="1" ht="31.2" x14ac:dyDescent="0.3">
      <c r="A329" s="151" t="s">
        <v>472</v>
      </c>
      <c r="B329" s="152" t="s">
        <v>16</v>
      </c>
      <c r="C329" s="178" t="s">
        <v>1</v>
      </c>
      <c r="D329" s="178" t="s">
        <v>32</v>
      </c>
      <c r="E329" s="191" t="s">
        <v>18</v>
      </c>
      <c r="F329" s="191" t="s">
        <v>7</v>
      </c>
      <c r="G329" s="182" t="s">
        <v>306</v>
      </c>
      <c r="H329" s="182" t="s">
        <v>65</v>
      </c>
      <c r="I329" s="183">
        <v>173.4</v>
      </c>
      <c r="J329" s="183"/>
      <c r="K329" s="183"/>
    </row>
    <row r="330" spans="1:11" s="40" customFormat="1" ht="31.2" x14ac:dyDescent="0.3">
      <c r="A330" s="151" t="s">
        <v>473</v>
      </c>
      <c r="B330" s="152" t="s">
        <v>16</v>
      </c>
      <c r="C330" s="178" t="s">
        <v>1</v>
      </c>
      <c r="D330" s="178" t="s">
        <v>32</v>
      </c>
      <c r="E330" s="191" t="s">
        <v>18</v>
      </c>
      <c r="F330" s="191" t="s">
        <v>7</v>
      </c>
      <c r="G330" s="182" t="s">
        <v>306</v>
      </c>
      <c r="H330" s="182" t="s">
        <v>65</v>
      </c>
      <c r="I330" s="183">
        <v>30.6</v>
      </c>
      <c r="J330" s="183"/>
      <c r="K330" s="183"/>
    </row>
    <row r="331" spans="1:11" s="40" customFormat="1" ht="31.2" x14ac:dyDescent="0.3">
      <c r="A331" s="151" t="s">
        <v>474</v>
      </c>
      <c r="B331" s="152" t="s">
        <v>16</v>
      </c>
      <c r="C331" s="178" t="s">
        <v>1</v>
      </c>
      <c r="D331" s="178" t="s">
        <v>32</v>
      </c>
      <c r="E331" s="191" t="s">
        <v>18</v>
      </c>
      <c r="F331" s="191" t="s">
        <v>7</v>
      </c>
      <c r="G331" s="182" t="s">
        <v>306</v>
      </c>
      <c r="H331" s="182" t="s">
        <v>65</v>
      </c>
      <c r="I331" s="183">
        <v>1.6</v>
      </c>
      <c r="J331" s="183"/>
      <c r="K331" s="183"/>
    </row>
    <row r="332" spans="1:11" s="40" customFormat="1" ht="46.8" x14ac:dyDescent="0.3">
      <c r="A332" s="151" t="s">
        <v>475</v>
      </c>
      <c r="B332" s="215" t="s">
        <v>16</v>
      </c>
      <c r="C332" s="229" t="s">
        <v>1</v>
      </c>
      <c r="D332" s="178" t="s">
        <v>32</v>
      </c>
      <c r="E332" s="191" t="s">
        <v>18</v>
      </c>
      <c r="F332" s="191" t="s">
        <v>7</v>
      </c>
      <c r="G332" s="217" t="s">
        <v>312</v>
      </c>
      <c r="H332" s="217" t="s">
        <v>65</v>
      </c>
      <c r="I332" s="218">
        <v>500</v>
      </c>
      <c r="J332" s="218">
        <v>500</v>
      </c>
      <c r="K332" s="218"/>
    </row>
    <row r="333" spans="1:11" s="40" customFormat="1" ht="46.8" x14ac:dyDescent="0.3">
      <c r="A333" s="151" t="s">
        <v>476</v>
      </c>
      <c r="B333" s="215" t="s">
        <v>16</v>
      </c>
      <c r="C333" s="229" t="s">
        <v>1</v>
      </c>
      <c r="D333" s="178" t="s">
        <v>32</v>
      </c>
      <c r="E333" s="191" t="s">
        <v>18</v>
      </c>
      <c r="F333" s="191" t="s">
        <v>7</v>
      </c>
      <c r="G333" s="217" t="s">
        <v>312</v>
      </c>
      <c r="H333" s="217" t="s">
        <v>65</v>
      </c>
      <c r="I333" s="218">
        <v>88.3</v>
      </c>
      <c r="J333" s="218">
        <v>88.3</v>
      </c>
      <c r="K333" s="218"/>
    </row>
    <row r="334" spans="1:11" s="40" customFormat="1" ht="46.8" x14ac:dyDescent="0.3">
      <c r="A334" s="151" t="s">
        <v>477</v>
      </c>
      <c r="B334" s="215" t="s">
        <v>16</v>
      </c>
      <c r="C334" s="229" t="s">
        <v>1</v>
      </c>
      <c r="D334" s="178" t="s">
        <v>32</v>
      </c>
      <c r="E334" s="191" t="s">
        <v>18</v>
      </c>
      <c r="F334" s="191" t="s">
        <v>7</v>
      </c>
      <c r="G334" s="217" t="s">
        <v>312</v>
      </c>
      <c r="H334" s="217" t="s">
        <v>65</v>
      </c>
      <c r="I334" s="218">
        <v>4.5</v>
      </c>
      <c r="J334" s="218"/>
      <c r="K334" s="218"/>
    </row>
    <row r="335" spans="1:11" s="61" customFormat="1" ht="17.399999999999999" x14ac:dyDescent="0.35">
      <c r="A335" s="143" t="s">
        <v>310</v>
      </c>
      <c r="B335" s="146" t="s">
        <v>16</v>
      </c>
      <c r="C335" s="186" t="s">
        <v>1</v>
      </c>
      <c r="D335" s="199" t="s">
        <v>32</v>
      </c>
      <c r="E335" s="200" t="s">
        <v>34</v>
      </c>
      <c r="F335" s="200" t="s">
        <v>119</v>
      </c>
      <c r="G335" s="190" t="s">
        <v>120</v>
      </c>
      <c r="H335" s="190"/>
      <c r="I335" s="159">
        <f>SUM(I336)</f>
        <v>7866.3</v>
      </c>
      <c r="J335" s="159">
        <f t="shared" ref="J335:K335" si="94">SUM(J336)</f>
        <v>0</v>
      </c>
      <c r="K335" s="159">
        <f t="shared" si="94"/>
        <v>0</v>
      </c>
    </row>
    <row r="336" spans="1:11" s="61" customFormat="1" ht="33.6" x14ac:dyDescent="0.35">
      <c r="A336" s="144" t="s">
        <v>311</v>
      </c>
      <c r="B336" s="146" t="s">
        <v>16</v>
      </c>
      <c r="C336" s="186" t="s">
        <v>1</v>
      </c>
      <c r="D336" s="199" t="s">
        <v>32</v>
      </c>
      <c r="E336" s="200" t="s">
        <v>34</v>
      </c>
      <c r="F336" s="200" t="s">
        <v>5</v>
      </c>
      <c r="G336" s="190" t="s">
        <v>120</v>
      </c>
      <c r="H336" s="190"/>
      <c r="I336" s="159">
        <f>SUM(I337:I340)</f>
        <v>7866.3</v>
      </c>
      <c r="J336" s="159">
        <f t="shared" ref="J336:K336" si="95">SUM(J337:J340)</f>
        <v>0</v>
      </c>
      <c r="K336" s="159">
        <f t="shared" si="95"/>
        <v>0</v>
      </c>
    </row>
    <row r="337" spans="1:11" s="40" customFormat="1" ht="46.8" x14ac:dyDescent="0.3">
      <c r="A337" s="151" t="s">
        <v>478</v>
      </c>
      <c r="B337" s="215" t="s">
        <v>16</v>
      </c>
      <c r="C337" s="229" t="s">
        <v>1</v>
      </c>
      <c r="D337" s="229" t="s">
        <v>32</v>
      </c>
      <c r="E337" s="216" t="s">
        <v>34</v>
      </c>
      <c r="F337" s="216" t="s">
        <v>5</v>
      </c>
      <c r="G337" s="217" t="s">
        <v>313</v>
      </c>
      <c r="H337" s="217" t="s">
        <v>65</v>
      </c>
      <c r="I337" s="218">
        <v>6565.5</v>
      </c>
      <c r="J337" s="218"/>
      <c r="K337" s="218"/>
    </row>
    <row r="338" spans="1:11" s="40" customFormat="1" ht="46.8" x14ac:dyDescent="0.3">
      <c r="A338" s="151" t="s">
        <v>479</v>
      </c>
      <c r="B338" s="215" t="s">
        <v>16</v>
      </c>
      <c r="C338" s="229" t="s">
        <v>1</v>
      </c>
      <c r="D338" s="229" t="s">
        <v>32</v>
      </c>
      <c r="E338" s="216" t="s">
        <v>34</v>
      </c>
      <c r="F338" s="216" t="s">
        <v>5</v>
      </c>
      <c r="G338" s="217" t="s">
        <v>313</v>
      </c>
      <c r="H338" s="217" t="s">
        <v>65</v>
      </c>
      <c r="I338" s="218">
        <v>1158.5999999999999</v>
      </c>
      <c r="J338" s="218"/>
      <c r="K338" s="218"/>
    </row>
    <row r="339" spans="1:11" s="40" customFormat="1" ht="46.8" x14ac:dyDescent="0.3">
      <c r="A339" s="151" t="s">
        <v>480</v>
      </c>
      <c r="B339" s="215" t="s">
        <v>16</v>
      </c>
      <c r="C339" s="229" t="s">
        <v>1</v>
      </c>
      <c r="D339" s="229" t="s">
        <v>32</v>
      </c>
      <c r="E339" s="216" t="s">
        <v>34</v>
      </c>
      <c r="F339" s="216" t="s">
        <v>5</v>
      </c>
      <c r="G339" s="217" t="s">
        <v>313</v>
      </c>
      <c r="H339" s="217" t="s">
        <v>65</v>
      </c>
      <c r="I339" s="218">
        <v>58</v>
      </c>
      <c r="J339" s="218"/>
      <c r="K339" s="218"/>
    </row>
    <row r="340" spans="1:11" s="40" customFormat="1" ht="62.4" x14ac:dyDescent="0.3">
      <c r="A340" s="151" t="s">
        <v>481</v>
      </c>
      <c r="B340" s="215" t="s">
        <v>16</v>
      </c>
      <c r="C340" s="229" t="s">
        <v>1</v>
      </c>
      <c r="D340" s="229" t="s">
        <v>32</v>
      </c>
      <c r="E340" s="216" t="s">
        <v>34</v>
      </c>
      <c r="F340" s="216" t="s">
        <v>5</v>
      </c>
      <c r="G340" s="217" t="s">
        <v>367</v>
      </c>
      <c r="H340" s="217" t="s">
        <v>65</v>
      </c>
      <c r="I340" s="218">
        <v>84.2</v>
      </c>
      <c r="J340" s="218"/>
      <c r="K340" s="218"/>
    </row>
    <row r="341" spans="1:11" s="73" customFormat="1" ht="16.8" x14ac:dyDescent="0.3">
      <c r="A341" s="143" t="s">
        <v>161</v>
      </c>
      <c r="B341" s="224" t="s">
        <v>16</v>
      </c>
      <c r="C341" s="225" t="s">
        <v>1</v>
      </c>
      <c r="D341" s="225" t="s">
        <v>35</v>
      </c>
      <c r="E341" s="226" t="s">
        <v>18</v>
      </c>
      <c r="F341" s="226" t="s">
        <v>119</v>
      </c>
      <c r="G341" s="227" t="s">
        <v>120</v>
      </c>
      <c r="H341" s="227"/>
      <c r="I341" s="228">
        <f t="shared" ref="I341:K342" si="96">SUM(I342)</f>
        <v>10</v>
      </c>
      <c r="J341" s="228">
        <f t="shared" si="96"/>
        <v>10</v>
      </c>
      <c r="K341" s="228">
        <f t="shared" si="96"/>
        <v>10</v>
      </c>
    </row>
    <row r="342" spans="1:11" s="73" customFormat="1" ht="16.8" x14ac:dyDescent="0.3">
      <c r="A342" s="144" t="s">
        <v>210</v>
      </c>
      <c r="B342" s="224" t="s">
        <v>16</v>
      </c>
      <c r="C342" s="225" t="s">
        <v>1</v>
      </c>
      <c r="D342" s="225" t="s">
        <v>35</v>
      </c>
      <c r="E342" s="226" t="s">
        <v>18</v>
      </c>
      <c r="F342" s="226" t="s">
        <v>1</v>
      </c>
      <c r="G342" s="227" t="s">
        <v>120</v>
      </c>
      <c r="H342" s="227"/>
      <c r="I342" s="228">
        <f>SUM(I343)</f>
        <v>10</v>
      </c>
      <c r="J342" s="228">
        <f t="shared" si="96"/>
        <v>10</v>
      </c>
      <c r="K342" s="228">
        <f t="shared" si="96"/>
        <v>10</v>
      </c>
    </row>
    <row r="343" spans="1:11" s="40" customFormat="1" ht="31.2" x14ac:dyDescent="0.3">
      <c r="A343" s="145" t="s">
        <v>211</v>
      </c>
      <c r="B343" s="152" t="s">
        <v>16</v>
      </c>
      <c r="C343" s="178" t="s">
        <v>1</v>
      </c>
      <c r="D343" s="178" t="s">
        <v>35</v>
      </c>
      <c r="E343" s="191" t="s">
        <v>18</v>
      </c>
      <c r="F343" s="191" t="s">
        <v>1</v>
      </c>
      <c r="G343" s="182" t="s">
        <v>6</v>
      </c>
      <c r="H343" s="182" t="s">
        <v>58</v>
      </c>
      <c r="I343" s="183">
        <v>10</v>
      </c>
      <c r="J343" s="183">
        <v>10</v>
      </c>
      <c r="K343" s="183">
        <v>10</v>
      </c>
    </row>
    <row r="344" spans="1:11" s="40" customFormat="1" ht="16.8" x14ac:dyDescent="0.3">
      <c r="A344" s="259" t="s">
        <v>244</v>
      </c>
      <c r="B344" s="260" t="s">
        <v>16</v>
      </c>
      <c r="C344" s="260" t="s">
        <v>7</v>
      </c>
      <c r="D344" s="287"/>
      <c r="E344" s="288"/>
      <c r="F344" s="288"/>
      <c r="G344" s="289"/>
      <c r="H344" s="261"/>
      <c r="I344" s="262">
        <f>SUM(I345)</f>
        <v>0</v>
      </c>
      <c r="J344" s="262">
        <f t="shared" ref="J344:K347" si="97">SUM(J345)</f>
        <v>5</v>
      </c>
      <c r="K344" s="262">
        <f t="shared" si="97"/>
        <v>6</v>
      </c>
    </row>
    <row r="345" spans="1:11" s="73" customFormat="1" ht="33.6" x14ac:dyDescent="0.3">
      <c r="A345" s="143" t="s">
        <v>157</v>
      </c>
      <c r="B345" s="224" t="s">
        <v>16</v>
      </c>
      <c r="C345" s="225" t="s">
        <v>7</v>
      </c>
      <c r="D345" s="225" t="s">
        <v>32</v>
      </c>
      <c r="E345" s="226" t="s">
        <v>118</v>
      </c>
      <c r="F345" s="226" t="s">
        <v>119</v>
      </c>
      <c r="G345" s="227" t="s">
        <v>120</v>
      </c>
      <c r="H345" s="227"/>
      <c r="I345" s="228">
        <f>SUM(I346)</f>
        <v>0</v>
      </c>
      <c r="J345" s="228">
        <f t="shared" si="97"/>
        <v>5</v>
      </c>
      <c r="K345" s="228">
        <f t="shared" si="97"/>
        <v>6</v>
      </c>
    </row>
    <row r="346" spans="1:11" s="40" customFormat="1" ht="16.8" x14ac:dyDescent="0.3">
      <c r="A346" s="143" t="s">
        <v>233</v>
      </c>
      <c r="B346" s="152" t="s">
        <v>16</v>
      </c>
      <c r="C346" s="178" t="s">
        <v>7</v>
      </c>
      <c r="D346" s="178" t="s">
        <v>32</v>
      </c>
      <c r="E346" s="191" t="s">
        <v>168</v>
      </c>
      <c r="F346" s="191" t="s">
        <v>119</v>
      </c>
      <c r="G346" s="182" t="s">
        <v>120</v>
      </c>
      <c r="H346" s="182"/>
      <c r="I346" s="228">
        <f t="shared" ref="I346:I347" si="98">SUM(I347)</f>
        <v>0</v>
      </c>
      <c r="J346" s="228">
        <f t="shared" si="97"/>
        <v>5</v>
      </c>
      <c r="K346" s="228">
        <f t="shared" si="97"/>
        <v>6</v>
      </c>
    </row>
    <row r="347" spans="1:11" s="40" customFormat="1" ht="33.6" x14ac:dyDescent="0.3">
      <c r="A347" s="144" t="s">
        <v>234</v>
      </c>
      <c r="B347" s="152" t="s">
        <v>16</v>
      </c>
      <c r="C347" s="178" t="s">
        <v>7</v>
      </c>
      <c r="D347" s="178" t="s">
        <v>32</v>
      </c>
      <c r="E347" s="191" t="s">
        <v>168</v>
      </c>
      <c r="F347" s="191" t="s">
        <v>1</v>
      </c>
      <c r="G347" s="182" t="s">
        <v>26</v>
      </c>
      <c r="H347" s="182"/>
      <c r="I347" s="228">
        <f t="shared" si="98"/>
        <v>0</v>
      </c>
      <c r="J347" s="228">
        <f t="shared" si="97"/>
        <v>5</v>
      </c>
      <c r="K347" s="228">
        <f t="shared" si="97"/>
        <v>6</v>
      </c>
    </row>
    <row r="348" spans="1:11" s="40" customFormat="1" ht="30.6" customHeight="1" x14ac:dyDescent="0.3">
      <c r="A348" s="145" t="s">
        <v>471</v>
      </c>
      <c r="B348" s="152" t="s">
        <v>16</v>
      </c>
      <c r="C348" s="178" t="s">
        <v>7</v>
      </c>
      <c r="D348" s="178" t="s">
        <v>32</v>
      </c>
      <c r="E348" s="191" t="s">
        <v>168</v>
      </c>
      <c r="F348" s="191" t="s">
        <v>1</v>
      </c>
      <c r="G348" s="182" t="s">
        <v>26</v>
      </c>
      <c r="H348" s="182" t="s">
        <v>58</v>
      </c>
      <c r="I348" s="183">
        <v>0</v>
      </c>
      <c r="J348" s="183">
        <v>5</v>
      </c>
      <c r="K348" s="183">
        <v>6</v>
      </c>
    </row>
    <row r="349" spans="1:11" s="36" customFormat="1" ht="18" hidden="1" x14ac:dyDescent="0.3">
      <c r="A349" s="207" t="s">
        <v>90</v>
      </c>
      <c r="B349" s="231" t="s">
        <v>17</v>
      </c>
      <c r="C349" s="284"/>
      <c r="D349" s="285"/>
      <c r="E349" s="285"/>
      <c r="F349" s="285"/>
      <c r="G349" s="286"/>
      <c r="H349" s="209"/>
      <c r="I349" s="210">
        <f t="shared" ref="I349:K353" si="99">SUM(I350)</f>
        <v>0</v>
      </c>
      <c r="J349" s="210">
        <f t="shared" si="99"/>
        <v>0</v>
      </c>
      <c r="K349" s="210">
        <f t="shared" si="99"/>
        <v>0</v>
      </c>
    </row>
    <row r="350" spans="1:11" s="26" customFormat="1" ht="17.399999999999999" hidden="1" x14ac:dyDescent="0.35">
      <c r="A350" s="259" t="s">
        <v>91</v>
      </c>
      <c r="B350" s="260" t="s">
        <v>17</v>
      </c>
      <c r="C350" s="260" t="s">
        <v>17</v>
      </c>
      <c r="D350" s="342"/>
      <c r="E350" s="343"/>
      <c r="F350" s="343"/>
      <c r="G350" s="344"/>
      <c r="H350" s="261"/>
      <c r="I350" s="262">
        <f t="shared" si="99"/>
        <v>0</v>
      </c>
      <c r="J350" s="262">
        <f t="shared" si="99"/>
        <v>0</v>
      </c>
      <c r="K350" s="262">
        <f t="shared" si="99"/>
        <v>0</v>
      </c>
    </row>
    <row r="351" spans="1:11" s="61" customFormat="1" ht="50.4" hidden="1" x14ac:dyDescent="0.35">
      <c r="A351" s="143" t="s">
        <v>173</v>
      </c>
      <c r="B351" s="146" t="s">
        <v>17</v>
      </c>
      <c r="C351" s="146" t="s">
        <v>17</v>
      </c>
      <c r="D351" s="199" t="s">
        <v>38</v>
      </c>
      <c r="E351" s="200" t="s">
        <v>118</v>
      </c>
      <c r="F351" s="200" t="s">
        <v>119</v>
      </c>
      <c r="G351" s="190" t="s">
        <v>120</v>
      </c>
      <c r="H351" s="198"/>
      <c r="I351" s="159">
        <f t="shared" si="99"/>
        <v>0</v>
      </c>
      <c r="J351" s="159">
        <f t="shared" si="99"/>
        <v>0</v>
      </c>
      <c r="K351" s="159">
        <f t="shared" si="99"/>
        <v>0</v>
      </c>
    </row>
    <row r="352" spans="1:11" s="61" customFormat="1" ht="17.399999999999999" hidden="1" x14ac:dyDescent="0.35">
      <c r="A352" s="143" t="s">
        <v>174</v>
      </c>
      <c r="B352" s="146" t="s">
        <v>17</v>
      </c>
      <c r="C352" s="146" t="s">
        <v>17</v>
      </c>
      <c r="D352" s="199" t="s">
        <v>38</v>
      </c>
      <c r="E352" s="200" t="s">
        <v>18</v>
      </c>
      <c r="F352" s="200" t="s">
        <v>119</v>
      </c>
      <c r="G352" s="190" t="s">
        <v>120</v>
      </c>
      <c r="H352" s="198"/>
      <c r="I352" s="159">
        <f t="shared" si="99"/>
        <v>0</v>
      </c>
      <c r="J352" s="159">
        <f t="shared" si="99"/>
        <v>0</v>
      </c>
      <c r="K352" s="159">
        <f t="shared" si="99"/>
        <v>0</v>
      </c>
    </row>
    <row r="353" spans="1:11" s="61" customFormat="1" ht="33.6" hidden="1" x14ac:dyDescent="0.35">
      <c r="A353" s="144" t="s">
        <v>175</v>
      </c>
      <c r="B353" s="146" t="s">
        <v>17</v>
      </c>
      <c r="C353" s="146" t="s">
        <v>17</v>
      </c>
      <c r="D353" s="199" t="s">
        <v>38</v>
      </c>
      <c r="E353" s="188" t="s">
        <v>18</v>
      </c>
      <c r="F353" s="188" t="s">
        <v>1</v>
      </c>
      <c r="G353" s="189" t="s">
        <v>120</v>
      </c>
      <c r="H353" s="198"/>
      <c r="I353" s="159">
        <f>SUM(I354)</f>
        <v>0</v>
      </c>
      <c r="J353" s="159">
        <f t="shared" si="99"/>
        <v>0</v>
      </c>
      <c r="K353" s="159">
        <f t="shared" si="99"/>
        <v>0</v>
      </c>
    </row>
    <row r="354" spans="1:11" s="40" customFormat="1" ht="31.2" hidden="1" x14ac:dyDescent="0.3">
      <c r="A354" s="145" t="s">
        <v>482</v>
      </c>
      <c r="B354" s="152" t="s">
        <v>17</v>
      </c>
      <c r="C354" s="178" t="s">
        <v>17</v>
      </c>
      <c r="D354" s="178" t="s">
        <v>38</v>
      </c>
      <c r="E354" s="191" t="s">
        <v>18</v>
      </c>
      <c r="F354" s="191" t="s">
        <v>1</v>
      </c>
      <c r="G354" s="182" t="s">
        <v>27</v>
      </c>
      <c r="H354" s="182" t="s">
        <v>58</v>
      </c>
      <c r="I354" s="183"/>
      <c r="J354" s="183"/>
      <c r="K354" s="183"/>
    </row>
    <row r="355" spans="1:11" s="36" customFormat="1" ht="18" x14ac:dyDescent="0.3">
      <c r="A355" s="207" t="s">
        <v>92</v>
      </c>
      <c r="B355" s="208">
        <v>10</v>
      </c>
      <c r="C355" s="284"/>
      <c r="D355" s="285"/>
      <c r="E355" s="285"/>
      <c r="F355" s="285"/>
      <c r="G355" s="286"/>
      <c r="H355" s="209"/>
      <c r="I355" s="210">
        <f>SUM(I356+I361+I387+I404)</f>
        <v>65766.3</v>
      </c>
      <c r="J355" s="210">
        <f>SUM(J356+J361+J387+J404)</f>
        <v>56855.7</v>
      </c>
      <c r="K355" s="210">
        <f>SUM(K356+K361+K387+K404)</f>
        <v>58244.4</v>
      </c>
    </row>
    <row r="356" spans="1:11" s="139" customFormat="1" ht="18" x14ac:dyDescent="0.35">
      <c r="A356" s="264" t="s">
        <v>93</v>
      </c>
      <c r="B356" s="220">
        <v>10</v>
      </c>
      <c r="C356" s="184" t="s">
        <v>1</v>
      </c>
      <c r="D356" s="333"/>
      <c r="E356" s="334"/>
      <c r="F356" s="334"/>
      <c r="G356" s="335"/>
      <c r="H356" s="162"/>
      <c r="I356" s="168">
        <f t="shared" ref="I356:K359" si="100">SUM(I357)</f>
        <v>9547.5</v>
      </c>
      <c r="J356" s="168">
        <f t="shared" si="100"/>
        <v>7000</v>
      </c>
      <c r="K356" s="168">
        <f t="shared" si="100"/>
        <v>7000</v>
      </c>
    </row>
    <row r="357" spans="1:11" s="61" customFormat="1" ht="33.6" x14ac:dyDescent="0.35">
      <c r="A357" s="143" t="s">
        <v>176</v>
      </c>
      <c r="B357" s="221" t="s">
        <v>30</v>
      </c>
      <c r="C357" s="146" t="s">
        <v>1</v>
      </c>
      <c r="D357" s="199" t="s">
        <v>2</v>
      </c>
      <c r="E357" s="200" t="s">
        <v>118</v>
      </c>
      <c r="F357" s="200" t="s">
        <v>119</v>
      </c>
      <c r="G357" s="190" t="s">
        <v>120</v>
      </c>
      <c r="H357" s="198"/>
      <c r="I357" s="159">
        <f t="shared" si="100"/>
        <v>9547.5</v>
      </c>
      <c r="J357" s="159">
        <f t="shared" si="100"/>
        <v>7000</v>
      </c>
      <c r="K357" s="159">
        <f t="shared" si="100"/>
        <v>7000</v>
      </c>
    </row>
    <row r="358" spans="1:11" s="61" customFormat="1" ht="17.399999999999999" x14ac:dyDescent="0.35">
      <c r="A358" s="143" t="s">
        <v>177</v>
      </c>
      <c r="B358" s="221" t="s">
        <v>30</v>
      </c>
      <c r="C358" s="146" t="s">
        <v>1</v>
      </c>
      <c r="D358" s="199" t="s">
        <v>2</v>
      </c>
      <c r="E358" s="200" t="s">
        <v>18</v>
      </c>
      <c r="F358" s="200" t="s">
        <v>119</v>
      </c>
      <c r="G358" s="190" t="s">
        <v>120</v>
      </c>
      <c r="H358" s="198"/>
      <c r="I358" s="159">
        <f t="shared" si="100"/>
        <v>9547.5</v>
      </c>
      <c r="J358" s="159">
        <f t="shared" si="100"/>
        <v>7000</v>
      </c>
      <c r="K358" s="159">
        <f t="shared" si="100"/>
        <v>7000</v>
      </c>
    </row>
    <row r="359" spans="1:11" s="61" customFormat="1" ht="17.399999999999999" x14ac:dyDescent="0.35">
      <c r="A359" s="144" t="s">
        <v>178</v>
      </c>
      <c r="B359" s="221" t="s">
        <v>30</v>
      </c>
      <c r="C359" s="146" t="s">
        <v>1</v>
      </c>
      <c r="D359" s="187" t="s">
        <v>2</v>
      </c>
      <c r="E359" s="188" t="s">
        <v>18</v>
      </c>
      <c r="F359" s="188" t="s">
        <v>1</v>
      </c>
      <c r="G359" s="189" t="s">
        <v>120</v>
      </c>
      <c r="H359" s="198"/>
      <c r="I359" s="159">
        <f>SUM(I360)</f>
        <v>9547.5</v>
      </c>
      <c r="J359" s="159">
        <f t="shared" si="100"/>
        <v>7000</v>
      </c>
      <c r="K359" s="159">
        <f t="shared" si="100"/>
        <v>7000</v>
      </c>
    </row>
    <row r="360" spans="1:11" s="40" customFormat="1" ht="31.2" x14ac:dyDescent="0.3">
      <c r="A360" s="145" t="s">
        <v>212</v>
      </c>
      <c r="B360" s="152" t="s">
        <v>30</v>
      </c>
      <c r="C360" s="178" t="s">
        <v>1</v>
      </c>
      <c r="D360" s="233" t="s">
        <v>2</v>
      </c>
      <c r="E360" s="234" t="s">
        <v>18</v>
      </c>
      <c r="F360" s="234" t="s">
        <v>1</v>
      </c>
      <c r="G360" s="235" t="s">
        <v>19</v>
      </c>
      <c r="H360" s="182" t="s">
        <v>63</v>
      </c>
      <c r="I360" s="183">
        <v>9547.5</v>
      </c>
      <c r="J360" s="183">
        <v>7000</v>
      </c>
      <c r="K360" s="183">
        <v>7000</v>
      </c>
    </row>
    <row r="361" spans="1:11" s="139" customFormat="1" ht="18" x14ac:dyDescent="0.35">
      <c r="A361" s="265" t="s">
        <v>94</v>
      </c>
      <c r="B361" s="220" t="s">
        <v>30</v>
      </c>
      <c r="C361" s="184" t="s">
        <v>2</v>
      </c>
      <c r="D361" s="336"/>
      <c r="E361" s="337"/>
      <c r="F361" s="337"/>
      <c r="G361" s="338"/>
      <c r="H361" s="162"/>
      <c r="I361" s="168">
        <f>SUM(I362+I371+I377+I381)</f>
        <v>20583.099999999999</v>
      </c>
      <c r="J361" s="168">
        <f t="shared" ref="J361:K361" si="101">SUM(J362+J371+J377+J381)</f>
        <v>6680</v>
      </c>
      <c r="K361" s="168">
        <f t="shared" si="101"/>
        <v>6750</v>
      </c>
    </row>
    <row r="362" spans="1:11" s="61" customFormat="1" ht="33.6" x14ac:dyDescent="0.35">
      <c r="A362" s="143" t="s">
        <v>176</v>
      </c>
      <c r="B362" s="221" t="s">
        <v>30</v>
      </c>
      <c r="C362" s="186" t="s">
        <v>2</v>
      </c>
      <c r="D362" s="186" t="s">
        <v>2</v>
      </c>
      <c r="E362" s="266" t="s">
        <v>118</v>
      </c>
      <c r="F362" s="266" t="s">
        <v>119</v>
      </c>
      <c r="G362" s="221" t="s">
        <v>120</v>
      </c>
      <c r="H362" s="190"/>
      <c r="I362" s="159">
        <f>SUM(I363)</f>
        <v>4516.8999999999996</v>
      </c>
      <c r="J362" s="159">
        <f t="shared" ref="J362:K362" si="102">SUM(J363)</f>
        <v>4153</v>
      </c>
      <c r="K362" s="159">
        <f t="shared" si="102"/>
        <v>4223</v>
      </c>
    </row>
    <row r="363" spans="1:11" s="61" customFormat="1" ht="17.399999999999999" x14ac:dyDescent="0.35">
      <c r="A363" s="143" t="s">
        <v>177</v>
      </c>
      <c r="B363" s="221" t="s">
        <v>30</v>
      </c>
      <c r="C363" s="186" t="s">
        <v>2</v>
      </c>
      <c r="D363" s="186" t="s">
        <v>2</v>
      </c>
      <c r="E363" s="266" t="s">
        <v>18</v>
      </c>
      <c r="F363" s="266" t="s">
        <v>119</v>
      </c>
      <c r="G363" s="221" t="s">
        <v>120</v>
      </c>
      <c r="H363" s="190"/>
      <c r="I363" s="159">
        <f>SUM(I364+I367+I369)</f>
        <v>4516.8999999999996</v>
      </c>
      <c r="J363" s="159">
        <f t="shared" ref="J363:K363" si="103">SUM(J364+J367+J369)</f>
        <v>4153</v>
      </c>
      <c r="K363" s="159">
        <f t="shared" si="103"/>
        <v>4223</v>
      </c>
    </row>
    <row r="364" spans="1:11" s="61" customFormat="1" ht="17.399999999999999" x14ac:dyDescent="0.35">
      <c r="A364" s="144" t="s">
        <v>179</v>
      </c>
      <c r="B364" s="221" t="s">
        <v>30</v>
      </c>
      <c r="C364" s="186" t="s">
        <v>2</v>
      </c>
      <c r="D364" s="186" t="s">
        <v>2</v>
      </c>
      <c r="E364" s="266" t="s">
        <v>18</v>
      </c>
      <c r="F364" s="266" t="s">
        <v>5</v>
      </c>
      <c r="G364" s="221" t="s">
        <v>120</v>
      </c>
      <c r="H364" s="190"/>
      <c r="I364" s="159">
        <f>+I365+I366</f>
        <v>1066.9000000000001</v>
      </c>
      <c r="J364" s="159">
        <f t="shared" ref="J364:K364" si="104">SUM(J365)</f>
        <v>500</v>
      </c>
      <c r="K364" s="159">
        <f t="shared" si="104"/>
        <v>500</v>
      </c>
    </row>
    <row r="365" spans="1:11" s="40" customFormat="1" ht="31.2" x14ac:dyDescent="0.3">
      <c r="A365" s="145" t="s">
        <v>483</v>
      </c>
      <c r="B365" s="152" t="s">
        <v>30</v>
      </c>
      <c r="C365" s="178" t="s">
        <v>2</v>
      </c>
      <c r="D365" s="233" t="s">
        <v>2</v>
      </c>
      <c r="E365" s="234" t="s">
        <v>18</v>
      </c>
      <c r="F365" s="234" t="s">
        <v>5</v>
      </c>
      <c r="G365" s="235" t="s">
        <v>20</v>
      </c>
      <c r="H365" s="182" t="s">
        <v>63</v>
      </c>
      <c r="I365" s="183">
        <v>405.9</v>
      </c>
      <c r="J365" s="183">
        <v>500</v>
      </c>
      <c r="K365" s="183">
        <v>500</v>
      </c>
    </row>
    <row r="366" spans="1:11" s="40" customFormat="1" ht="46.8" x14ac:dyDescent="0.3">
      <c r="A366" s="145" t="s">
        <v>443</v>
      </c>
      <c r="B366" s="182" t="s">
        <v>30</v>
      </c>
      <c r="C366" s="178" t="s">
        <v>2</v>
      </c>
      <c r="D366" s="233" t="s">
        <v>2</v>
      </c>
      <c r="E366" s="234" t="s">
        <v>18</v>
      </c>
      <c r="F366" s="234" t="s">
        <v>5</v>
      </c>
      <c r="G366" s="235" t="s">
        <v>300</v>
      </c>
      <c r="H366" s="182" t="s">
        <v>63</v>
      </c>
      <c r="I366" s="183">
        <v>661</v>
      </c>
      <c r="J366" s="183"/>
      <c r="K366" s="183"/>
    </row>
    <row r="367" spans="1:11" s="73" customFormat="1" ht="16.8" x14ac:dyDescent="0.3">
      <c r="A367" s="144" t="s">
        <v>180</v>
      </c>
      <c r="B367" s="221" t="s">
        <v>30</v>
      </c>
      <c r="C367" s="186" t="s">
        <v>2</v>
      </c>
      <c r="D367" s="186" t="s">
        <v>2</v>
      </c>
      <c r="E367" s="242" t="s">
        <v>18</v>
      </c>
      <c r="F367" s="242" t="s">
        <v>2</v>
      </c>
      <c r="G367" s="243" t="s">
        <v>120</v>
      </c>
      <c r="H367" s="227"/>
      <c r="I367" s="228">
        <f>SUM(I368)</f>
        <v>1595</v>
      </c>
      <c r="J367" s="228">
        <f t="shared" ref="J367:K367" si="105">SUM(J368)</f>
        <v>1780</v>
      </c>
      <c r="K367" s="228">
        <f t="shared" si="105"/>
        <v>1850</v>
      </c>
    </row>
    <row r="368" spans="1:11" s="40" customFormat="1" ht="46.8" x14ac:dyDescent="0.3">
      <c r="A368" s="145" t="s">
        <v>484</v>
      </c>
      <c r="B368" s="152" t="s">
        <v>30</v>
      </c>
      <c r="C368" s="178" t="s">
        <v>2</v>
      </c>
      <c r="D368" s="233" t="s">
        <v>2</v>
      </c>
      <c r="E368" s="234" t="s">
        <v>18</v>
      </c>
      <c r="F368" s="234" t="s">
        <v>2</v>
      </c>
      <c r="G368" s="235" t="s">
        <v>21</v>
      </c>
      <c r="H368" s="182" t="s">
        <v>63</v>
      </c>
      <c r="I368" s="183">
        <v>1595</v>
      </c>
      <c r="J368" s="183">
        <v>1780</v>
      </c>
      <c r="K368" s="183">
        <v>1850</v>
      </c>
    </row>
    <row r="369" spans="1:11" s="73" customFormat="1" ht="33.6" x14ac:dyDescent="0.3">
      <c r="A369" s="144" t="s">
        <v>181</v>
      </c>
      <c r="B369" s="221" t="s">
        <v>30</v>
      </c>
      <c r="C369" s="186" t="s">
        <v>2</v>
      </c>
      <c r="D369" s="186" t="s">
        <v>2</v>
      </c>
      <c r="E369" s="242" t="s">
        <v>18</v>
      </c>
      <c r="F369" s="242" t="s">
        <v>7</v>
      </c>
      <c r="G369" s="243" t="s">
        <v>120</v>
      </c>
      <c r="H369" s="227"/>
      <c r="I369" s="228">
        <f>SUM(I370)</f>
        <v>1855</v>
      </c>
      <c r="J369" s="228">
        <f t="shared" ref="J369:K369" si="106">SUM(J370)</f>
        <v>1873</v>
      </c>
      <c r="K369" s="228">
        <f t="shared" si="106"/>
        <v>1873</v>
      </c>
    </row>
    <row r="370" spans="1:11" s="40" customFormat="1" ht="46.8" x14ac:dyDescent="0.3">
      <c r="A370" s="145" t="s">
        <v>485</v>
      </c>
      <c r="B370" s="152" t="s">
        <v>30</v>
      </c>
      <c r="C370" s="178" t="s">
        <v>2</v>
      </c>
      <c r="D370" s="233" t="s">
        <v>2</v>
      </c>
      <c r="E370" s="234" t="s">
        <v>18</v>
      </c>
      <c r="F370" s="234" t="s">
        <v>7</v>
      </c>
      <c r="G370" s="235" t="s">
        <v>22</v>
      </c>
      <c r="H370" s="182" t="s">
        <v>63</v>
      </c>
      <c r="I370" s="183">
        <v>1855</v>
      </c>
      <c r="J370" s="183">
        <v>1873</v>
      </c>
      <c r="K370" s="183">
        <v>1873</v>
      </c>
    </row>
    <row r="371" spans="1:11" s="73" customFormat="1" ht="50.4" x14ac:dyDescent="0.3">
      <c r="A371" s="143" t="s">
        <v>139</v>
      </c>
      <c r="B371" s="224" t="s">
        <v>30</v>
      </c>
      <c r="C371" s="225" t="s">
        <v>2</v>
      </c>
      <c r="D371" s="241" t="s">
        <v>16</v>
      </c>
      <c r="E371" s="242" t="s">
        <v>118</v>
      </c>
      <c r="F371" s="242" t="s">
        <v>119</v>
      </c>
      <c r="G371" s="243" t="s">
        <v>120</v>
      </c>
      <c r="H371" s="227"/>
      <c r="I371" s="228">
        <f t="shared" ref="I371:K372" si="107">SUM(I372)</f>
        <v>5679</v>
      </c>
      <c r="J371" s="228">
        <f t="shared" si="107"/>
        <v>700</v>
      </c>
      <c r="K371" s="228">
        <f t="shared" si="107"/>
        <v>700</v>
      </c>
    </row>
    <row r="372" spans="1:11" s="73" customFormat="1" ht="16.8" x14ac:dyDescent="0.3">
      <c r="A372" s="143" t="s">
        <v>146</v>
      </c>
      <c r="B372" s="224" t="s">
        <v>30</v>
      </c>
      <c r="C372" s="225" t="s">
        <v>2</v>
      </c>
      <c r="D372" s="241" t="s">
        <v>16</v>
      </c>
      <c r="E372" s="242" t="s">
        <v>29</v>
      </c>
      <c r="F372" s="242" t="s">
        <v>119</v>
      </c>
      <c r="G372" s="243" t="s">
        <v>120</v>
      </c>
      <c r="H372" s="227"/>
      <c r="I372" s="228">
        <f t="shared" si="107"/>
        <v>5679</v>
      </c>
      <c r="J372" s="228">
        <f t="shared" si="107"/>
        <v>700</v>
      </c>
      <c r="K372" s="228">
        <f t="shared" si="107"/>
        <v>700</v>
      </c>
    </row>
    <row r="373" spans="1:11" s="73" customFormat="1" ht="33.6" x14ac:dyDescent="0.3">
      <c r="A373" s="144" t="s">
        <v>182</v>
      </c>
      <c r="B373" s="224" t="s">
        <v>30</v>
      </c>
      <c r="C373" s="225" t="s">
        <v>2</v>
      </c>
      <c r="D373" s="241" t="s">
        <v>16</v>
      </c>
      <c r="E373" s="242" t="s">
        <v>29</v>
      </c>
      <c r="F373" s="242" t="s">
        <v>1</v>
      </c>
      <c r="G373" s="243" t="s">
        <v>120</v>
      </c>
      <c r="H373" s="227"/>
      <c r="I373" s="228">
        <f>SUM(I374:I376)</f>
        <v>5679</v>
      </c>
      <c r="J373" s="228">
        <f t="shared" ref="J373:K373" si="108">SUM(J374:J376)</f>
        <v>700</v>
      </c>
      <c r="K373" s="228">
        <f t="shared" si="108"/>
        <v>700</v>
      </c>
    </row>
    <row r="374" spans="1:11" s="40" customFormat="1" ht="46.8" x14ac:dyDescent="0.3">
      <c r="A374" s="145" t="s">
        <v>386</v>
      </c>
      <c r="B374" s="152" t="s">
        <v>30</v>
      </c>
      <c r="C374" s="178" t="s">
        <v>2</v>
      </c>
      <c r="D374" s="178" t="s">
        <v>16</v>
      </c>
      <c r="E374" s="191" t="s">
        <v>29</v>
      </c>
      <c r="F374" s="191" t="s">
        <v>1</v>
      </c>
      <c r="G374" s="182" t="s">
        <v>327</v>
      </c>
      <c r="H374" s="182" t="s">
        <v>63</v>
      </c>
      <c r="I374" s="183">
        <v>3882.5</v>
      </c>
      <c r="J374" s="183"/>
      <c r="K374" s="183"/>
    </row>
    <row r="375" spans="1:11" s="40" customFormat="1" ht="46.8" x14ac:dyDescent="0.3">
      <c r="A375" s="145" t="s">
        <v>387</v>
      </c>
      <c r="B375" s="152" t="s">
        <v>30</v>
      </c>
      <c r="C375" s="178" t="s">
        <v>2</v>
      </c>
      <c r="D375" s="178" t="s">
        <v>16</v>
      </c>
      <c r="E375" s="191" t="s">
        <v>29</v>
      </c>
      <c r="F375" s="191" t="s">
        <v>1</v>
      </c>
      <c r="G375" s="182" t="s">
        <v>327</v>
      </c>
      <c r="H375" s="182" t="s">
        <v>63</v>
      </c>
      <c r="I375" s="183">
        <v>1452.4</v>
      </c>
      <c r="J375" s="183"/>
      <c r="K375" s="183"/>
    </row>
    <row r="376" spans="1:11" s="40" customFormat="1" ht="46.8" x14ac:dyDescent="0.3">
      <c r="A376" s="145" t="s">
        <v>486</v>
      </c>
      <c r="B376" s="152" t="s">
        <v>30</v>
      </c>
      <c r="C376" s="178" t="s">
        <v>2</v>
      </c>
      <c r="D376" s="178" t="s">
        <v>16</v>
      </c>
      <c r="E376" s="191" t="s">
        <v>29</v>
      </c>
      <c r="F376" s="191" t="s">
        <v>1</v>
      </c>
      <c r="G376" s="182" t="s">
        <v>327</v>
      </c>
      <c r="H376" s="182" t="s">
        <v>63</v>
      </c>
      <c r="I376" s="183">
        <v>344.1</v>
      </c>
      <c r="J376" s="183">
        <v>700</v>
      </c>
      <c r="K376" s="183">
        <v>700</v>
      </c>
    </row>
    <row r="377" spans="1:11" s="73" customFormat="1" ht="33.6" x14ac:dyDescent="0.3">
      <c r="A377" s="143" t="s">
        <v>141</v>
      </c>
      <c r="B377" s="224" t="s">
        <v>30</v>
      </c>
      <c r="C377" s="225" t="s">
        <v>2</v>
      </c>
      <c r="D377" s="241" t="s">
        <v>30</v>
      </c>
      <c r="E377" s="242" t="s">
        <v>118</v>
      </c>
      <c r="F377" s="242" t="s">
        <v>119</v>
      </c>
      <c r="G377" s="243" t="s">
        <v>120</v>
      </c>
      <c r="H377" s="227"/>
      <c r="I377" s="228">
        <f>SUM(I378)</f>
        <v>645</v>
      </c>
      <c r="J377" s="228">
        <f t="shared" ref="J377:K377" si="109">SUM(J378)</f>
        <v>627</v>
      </c>
      <c r="K377" s="228">
        <f t="shared" si="109"/>
        <v>627</v>
      </c>
    </row>
    <row r="378" spans="1:11" s="73" customFormat="1" ht="33.6" x14ac:dyDescent="0.3">
      <c r="A378" s="143" t="s">
        <v>142</v>
      </c>
      <c r="B378" s="224" t="s">
        <v>30</v>
      </c>
      <c r="C378" s="225" t="s">
        <v>2</v>
      </c>
      <c r="D378" s="241" t="s">
        <v>30</v>
      </c>
      <c r="E378" s="242" t="s">
        <v>29</v>
      </c>
      <c r="F378" s="242" t="s">
        <v>119</v>
      </c>
      <c r="G378" s="243" t="s">
        <v>120</v>
      </c>
      <c r="H378" s="227"/>
      <c r="I378" s="228">
        <f t="shared" ref="I378:K379" si="110">SUM(I379)</f>
        <v>645</v>
      </c>
      <c r="J378" s="228">
        <f t="shared" si="110"/>
        <v>627</v>
      </c>
      <c r="K378" s="228">
        <f t="shared" si="110"/>
        <v>627</v>
      </c>
    </row>
    <row r="379" spans="1:11" s="73" customFormat="1" ht="16.8" x14ac:dyDescent="0.3">
      <c r="A379" s="144" t="s">
        <v>255</v>
      </c>
      <c r="B379" s="224" t="s">
        <v>30</v>
      </c>
      <c r="C379" s="225" t="s">
        <v>2</v>
      </c>
      <c r="D379" s="241" t="s">
        <v>30</v>
      </c>
      <c r="E379" s="242" t="s">
        <v>29</v>
      </c>
      <c r="F379" s="242" t="s">
        <v>1</v>
      </c>
      <c r="G379" s="243" t="s">
        <v>120</v>
      </c>
      <c r="H379" s="227"/>
      <c r="I379" s="228">
        <f>SUM(I380)</f>
        <v>645</v>
      </c>
      <c r="J379" s="228">
        <f t="shared" si="110"/>
        <v>627</v>
      </c>
      <c r="K379" s="228">
        <f t="shared" si="110"/>
        <v>627</v>
      </c>
    </row>
    <row r="380" spans="1:11" s="40" customFormat="1" ht="15.6" x14ac:dyDescent="0.3">
      <c r="A380" s="151" t="s">
        <v>254</v>
      </c>
      <c r="B380" s="152" t="s">
        <v>30</v>
      </c>
      <c r="C380" s="178" t="s">
        <v>2</v>
      </c>
      <c r="D380" s="178" t="s">
        <v>30</v>
      </c>
      <c r="E380" s="191" t="s">
        <v>29</v>
      </c>
      <c r="F380" s="191" t="s">
        <v>1</v>
      </c>
      <c r="G380" s="182" t="s">
        <v>31</v>
      </c>
      <c r="H380" s="182" t="s">
        <v>63</v>
      </c>
      <c r="I380" s="183">
        <v>645</v>
      </c>
      <c r="J380" s="183">
        <v>627</v>
      </c>
      <c r="K380" s="183">
        <v>627</v>
      </c>
    </row>
    <row r="381" spans="1:11" s="73" customFormat="1" ht="50.4" x14ac:dyDescent="0.3">
      <c r="A381" s="143" t="s">
        <v>183</v>
      </c>
      <c r="B381" s="224" t="s">
        <v>30</v>
      </c>
      <c r="C381" s="225" t="s">
        <v>2</v>
      </c>
      <c r="D381" s="225" t="s">
        <v>50</v>
      </c>
      <c r="E381" s="226" t="s">
        <v>118</v>
      </c>
      <c r="F381" s="226" t="s">
        <v>119</v>
      </c>
      <c r="G381" s="227" t="s">
        <v>120</v>
      </c>
      <c r="H381" s="227"/>
      <c r="I381" s="228">
        <f t="shared" ref="I381:K382" si="111">SUM(I382)</f>
        <v>9742.2000000000007</v>
      </c>
      <c r="J381" s="228">
        <f t="shared" si="111"/>
        <v>1200</v>
      </c>
      <c r="K381" s="228">
        <f t="shared" si="111"/>
        <v>1200</v>
      </c>
    </row>
    <row r="382" spans="1:11" s="73" customFormat="1" ht="33.6" x14ac:dyDescent="0.3">
      <c r="A382" s="143" t="s">
        <v>184</v>
      </c>
      <c r="B382" s="224" t="s">
        <v>30</v>
      </c>
      <c r="C382" s="225" t="s">
        <v>2</v>
      </c>
      <c r="D382" s="225" t="s">
        <v>50</v>
      </c>
      <c r="E382" s="226" t="s">
        <v>18</v>
      </c>
      <c r="F382" s="226" t="s">
        <v>119</v>
      </c>
      <c r="G382" s="227" t="s">
        <v>120</v>
      </c>
      <c r="H382" s="227"/>
      <c r="I382" s="228">
        <f t="shared" si="111"/>
        <v>9742.2000000000007</v>
      </c>
      <c r="J382" s="228">
        <f t="shared" si="111"/>
        <v>1200</v>
      </c>
      <c r="K382" s="228">
        <f t="shared" si="111"/>
        <v>1200</v>
      </c>
    </row>
    <row r="383" spans="1:11" s="73" customFormat="1" ht="33.6" x14ac:dyDescent="0.3">
      <c r="A383" s="144" t="s">
        <v>185</v>
      </c>
      <c r="B383" s="224" t="s">
        <v>30</v>
      </c>
      <c r="C383" s="225" t="s">
        <v>2</v>
      </c>
      <c r="D383" s="225" t="s">
        <v>50</v>
      </c>
      <c r="E383" s="226" t="s">
        <v>18</v>
      </c>
      <c r="F383" s="226" t="s">
        <v>1</v>
      </c>
      <c r="G383" s="227" t="s">
        <v>120</v>
      </c>
      <c r="H383" s="227"/>
      <c r="I383" s="228">
        <f>SUM(I384:I386)</f>
        <v>9742.2000000000007</v>
      </c>
      <c r="J383" s="228">
        <f t="shared" ref="J383:K383" si="112">SUM(J384:J386)</f>
        <v>1200</v>
      </c>
      <c r="K383" s="228">
        <f t="shared" si="112"/>
        <v>1200</v>
      </c>
    </row>
    <row r="384" spans="1:11" s="40" customFormat="1" ht="31.2" x14ac:dyDescent="0.3">
      <c r="A384" s="145" t="s">
        <v>487</v>
      </c>
      <c r="B384" s="152" t="s">
        <v>30</v>
      </c>
      <c r="C384" s="178" t="s">
        <v>2</v>
      </c>
      <c r="D384" s="178" t="s">
        <v>50</v>
      </c>
      <c r="E384" s="191" t="s">
        <v>18</v>
      </c>
      <c r="F384" s="191" t="s">
        <v>1</v>
      </c>
      <c r="G384" s="182" t="s">
        <v>328</v>
      </c>
      <c r="H384" s="182" t="s">
        <v>63</v>
      </c>
      <c r="I384" s="183">
        <v>3425.6</v>
      </c>
      <c r="J384" s="183"/>
      <c r="K384" s="183"/>
    </row>
    <row r="385" spans="1:11" s="40" customFormat="1" ht="31.2" x14ac:dyDescent="0.3">
      <c r="A385" s="145" t="s">
        <v>488</v>
      </c>
      <c r="B385" s="152" t="s">
        <v>30</v>
      </c>
      <c r="C385" s="178" t="s">
        <v>2</v>
      </c>
      <c r="D385" s="178" t="s">
        <v>50</v>
      </c>
      <c r="E385" s="191" t="s">
        <v>18</v>
      </c>
      <c r="F385" s="191" t="s">
        <v>1</v>
      </c>
      <c r="G385" s="182" t="s">
        <v>328</v>
      </c>
      <c r="H385" s="182" t="s">
        <v>63</v>
      </c>
      <c r="I385" s="183">
        <v>5121</v>
      </c>
      <c r="J385" s="183"/>
      <c r="K385" s="183"/>
    </row>
    <row r="386" spans="1:11" s="40" customFormat="1" ht="31.2" x14ac:dyDescent="0.3">
      <c r="A386" s="145" t="s">
        <v>489</v>
      </c>
      <c r="B386" s="152" t="s">
        <v>30</v>
      </c>
      <c r="C386" s="178" t="s">
        <v>2</v>
      </c>
      <c r="D386" s="178" t="s">
        <v>50</v>
      </c>
      <c r="E386" s="191" t="s">
        <v>18</v>
      </c>
      <c r="F386" s="191" t="s">
        <v>1</v>
      </c>
      <c r="G386" s="182" t="s">
        <v>328</v>
      </c>
      <c r="H386" s="182" t="s">
        <v>63</v>
      </c>
      <c r="I386" s="183">
        <v>1195.5999999999999</v>
      </c>
      <c r="J386" s="183">
        <v>1200</v>
      </c>
      <c r="K386" s="183">
        <v>1200</v>
      </c>
    </row>
    <row r="387" spans="1:11" s="139" customFormat="1" ht="18" x14ac:dyDescent="0.35">
      <c r="A387" s="264" t="s">
        <v>95</v>
      </c>
      <c r="B387" s="220" t="s">
        <v>30</v>
      </c>
      <c r="C387" s="184" t="s">
        <v>7</v>
      </c>
      <c r="D387" s="339"/>
      <c r="E387" s="340"/>
      <c r="F387" s="340"/>
      <c r="G387" s="341"/>
      <c r="H387" s="162"/>
      <c r="I387" s="168">
        <f>SUM(I388)</f>
        <v>34883.700000000004</v>
      </c>
      <c r="J387" s="168">
        <f t="shared" ref="J387:K388" si="113">SUM(J388)</f>
        <v>42959.7</v>
      </c>
      <c r="K387" s="168">
        <f t="shared" si="113"/>
        <v>44278.400000000001</v>
      </c>
    </row>
    <row r="388" spans="1:11" s="61" customFormat="1" ht="17.399999999999999" x14ac:dyDescent="0.35">
      <c r="A388" s="143" t="s">
        <v>148</v>
      </c>
      <c r="B388" s="221" t="s">
        <v>30</v>
      </c>
      <c r="C388" s="186" t="s">
        <v>7</v>
      </c>
      <c r="D388" s="187" t="s">
        <v>5</v>
      </c>
      <c r="E388" s="188" t="s">
        <v>118</v>
      </c>
      <c r="F388" s="188" t="s">
        <v>119</v>
      </c>
      <c r="G388" s="189" t="s">
        <v>120</v>
      </c>
      <c r="H388" s="190"/>
      <c r="I388" s="159">
        <f>SUM(I389)</f>
        <v>34883.700000000004</v>
      </c>
      <c r="J388" s="159">
        <f t="shared" si="113"/>
        <v>42959.7</v>
      </c>
      <c r="K388" s="159">
        <f t="shared" si="113"/>
        <v>44278.400000000001</v>
      </c>
    </row>
    <row r="389" spans="1:11" s="61" customFormat="1" ht="33.6" x14ac:dyDescent="0.35">
      <c r="A389" s="143" t="s">
        <v>186</v>
      </c>
      <c r="B389" s="221" t="s">
        <v>30</v>
      </c>
      <c r="C389" s="186" t="s">
        <v>7</v>
      </c>
      <c r="D389" s="187" t="s">
        <v>5</v>
      </c>
      <c r="E389" s="188" t="s">
        <v>9</v>
      </c>
      <c r="F389" s="188" t="s">
        <v>119</v>
      </c>
      <c r="G389" s="189" t="s">
        <v>120</v>
      </c>
      <c r="H389" s="190"/>
      <c r="I389" s="159">
        <f>SUM(I390+I392+I394+I396+I398+I402+I400)</f>
        <v>34883.700000000004</v>
      </c>
      <c r="J389" s="159">
        <f t="shared" ref="J389:K389" si="114">SUM(J390+J392+J394+J396+J398+J402+J400)</f>
        <v>42959.7</v>
      </c>
      <c r="K389" s="159">
        <f t="shared" si="114"/>
        <v>44278.400000000001</v>
      </c>
    </row>
    <row r="390" spans="1:11" s="61" customFormat="1" ht="33.6" x14ac:dyDescent="0.35">
      <c r="A390" s="144" t="s">
        <v>187</v>
      </c>
      <c r="B390" s="221" t="s">
        <v>30</v>
      </c>
      <c r="C390" s="186" t="s">
        <v>7</v>
      </c>
      <c r="D390" s="187" t="s">
        <v>5</v>
      </c>
      <c r="E390" s="188" t="s">
        <v>9</v>
      </c>
      <c r="F390" s="188" t="s">
        <v>1</v>
      </c>
      <c r="G390" s="189" t="s">
        <v>120</v>
      </c>
      <c r="H390" s="190"/>
      <c r="I390" s="159">
        <f>SUM(I391)</f>
        <v>418.6</v>
      </c>
      <c r="J390" s="159">
        <f t="shared" ref="J390:K390" si="115">SUM(J391)</f>
        <v>1551.7</v>
      </c>
      <c r="K390" s="159">
        <f t="shared" si="115"/>
        <v>1382.4</v>
      </c>
    </row>
    <row r="391" spans="1:11" s="40" customFormat="1" ht="46.8" x14ac:dyDescent="0.3">
      <c r="A391" s="145" t="s">
        <v>490</v>
      </c>
      <c r="B391" s="152" t="s">
        <v>30</v>
      </c>
      <c r="C391" s="178" t="s">
        <v>7</v>
      </c>
      <c r="D391" s="233" t="s">
        <v>5</v>
      </c>
      <c r="E391" s="234" t="s">
        <v>9</v>
      </c>
      <c r="F391" s="234" t="s">
        <v>1</v>
      </c>
      <c r="G391" s="235" t="s">
        <v>10</v>
      </c>
      <c r="H391" s="182" t="s">
        <v>63</v>
      </c>
      <c r="I391" s="183">
        <v>418.6</v>
      </c>
      <c r="J391" s="183">
        <v>1551.7</v>
      </c>
      <c r="K391" s="183">
        <v>1382.4</v>
      </c>
    </row>
    <row r="392" spans="1:11" s="73" customFormat="1" ht="33.6" x14ac:dyDescent="0.3">
      <c r="A392" s="144" t="s">
        <v>188</v>
      </c>
      <c r="B392" s="224" t="s">
        <v>30</v>
      </c>
      <c r="C392" s="225" t="s">
        <v>7</v>
      </c>
      <c r="D392" s="241" t="s">
        <v>5</v>
      </c>
      <c r="E392" s="242" t="s">
        <v>9</v>
      </c>
      <c r="F392" s="242" t="s">
        <v>7</v>
      </c>
      <c r="G392" s="243" t="s">
        <v>120</v>
      </c>
      <c r="H392" s="227"/>
      <c r="I392" s="228">
        <f>SUM(I393)</f>
        <v>6675.6</v>
      </c>
      <c r="J392" s="228">
        <f t="shared" ref="J392:K392" si="116">SUM(J393)</f>
        <v>7328</v>
      </c>
      <c r="K392" s="228">
        <f t="shared" si="116"/>
        <v>7621</v>
      </c>
    </row>
    <row r="393" spans="1:11" s="40" customFormat="1" ht="46.8" x14ac:dyDescent="0.3">
      <c r="A393" s="145" t="s">
        <v>491</v>
      </c>
      <c r="B393" s="152" t="s">
        <v>30</v>
      </c>
      <c r="C393" s="178" t="s">
        <v>7</v>
      </c>
      <c r="D393" s="233" t="s">
        <v>5</v>
      </c>
      <c r="E393" s="234" t="s">
        <v>9</v>
      </c>
      <c r="F393" s="234" t="s">
        <v>7</v>
      </c>
      <c r="G393" s="235" t="s">
        <v>11</v>
      </c>
      <c r="H393" s="182" t="s">
        <v>63</v>
      </c>
      <c r="I393" s="183">
        <v>6675.6</v>
      </c>
      <c r="J393" s="183">
        <v>7328</v>
      </c>
      <c r="K393" s="183">
        <v>7621</v>
      </c>
    </row>
    <row r="394" spans="1:11" s="73" customFormat="1" ht="16.8" hidden="1" x14ac:dyDescent="0.3">
      <c r="A394" s="144"/>
      <c r="B394" s="224"/>
      <c r="C394" s="225"/>
      <c r="D394" s="241"/>
      <c r="E394" s="242"/>
      <c r="F394" s="242"/>
      <c r="G394" s="243"/>
      <c r="H394" s="227"/>
      <c r="I394" s="228"/>
      <c r="J394" s="228"/>
      <c r="K394" s="228"/>
    </row>
    <row r="395" spans="1:11" s="40" customFormat="1" ht="15.6" hidden="1" x14ac:dyDescent="0.3">
      <c r="A395" s="145"/>
      <c r="B395" s="152"/>
      <c r="C395" s="178"/>
      <c r="D395" s="233"/>
      <c r="E395" s="234"/>
      <c r="F395" s="234"/>
      <c r="G395" s="235"/>
      <c r="H395" s="182"/>
      <c r="I395" s="183"/>
      <c r="J395" s="183"/>
      <c r="K395" s="183"/>
    </row>
    <row r="396" spans="1:11" s="73" customFormat="1" ht="16.8" hidden="1" x14ac:dyDescent="0.3">
      <c r="A396" s="144"/>
      <c r="B396" s="224"/>
      <c r="C396" s="225"/>
      <c r="D396" s="241"/>
      <c r="E396" s="242"/>
      <c r="F396" s="242"/>
      <c r="G396" s="243"/>
      <c r="H396" s="227"/>
      <c r="I396" s="228"/>
      <c r="J396" s="228"/>
      <c r="K396" s="228"/>
    </row>
    <row r="397" spans="1:11" s="40" customFormat="1" ht="15.6" hidden="1" x14ac:dyDescent="0.3">
      <c r="A397" s="145"/>
      <c r="B397" s="152"/>
      <c r="C397" s="178"/>
      <c r="D397" s="233"/>
      <c r="E397" s="234"/>
      <c r="F397" s="234"/>
      <c r="G397" s="235"/>
      <c r="H397" s="182"/>
      <c r="I397" s="183"/>
      <c r="J397" s="183"/>
      <c r="K397" s="183"/>
    </row>
    <row r="398" spans="1:11" s="73" customFormat="1" ht="33.6" x14ac:dyDescent="0.3">
      <c r="A398" s="144" t="s">
        <v>189</v>
      </c>
      <c r="B398" s="224" t="s">
        <v>30</v>
      </c>
      <c r="C398" s="225" t="s">
        <v>7</v>
      </c>
      <c r="D398" s="241" t="s">
        <v>5</v>
      </c>
      <c r="E398" s="242" t="s">
        <v>9</v>
      </c>
      <c r="F398" s="242" t="s">
        <v>12</v>
      </c>
      <c r="G398" s="243" t="s">
        <v>120</v>
      </c>
      <c r="H398" s="227"/>
      <c r="I398" s="228">
        <f>SUM(I399)</f>
        <v>7224.5</v>
      </c>
      <c r="J398" s="228">
        <f t="shared" ref="J398:K398" si="117">SUM(J399)</f>
        <v>7838</v>
      </c>
      <c r="K398" s="228">
        <f t="shared" si="117"/>
        <v>8149</v>
      </c>
    </row>
    <row r="399" spans="1:11" s="40" customFormat="1" ht="46.8" x14ac:dyDescent="0.3">
      <c r="A399" s="145" t="s">
        <v>492</v>
      </c>
      <c r="B399" s="152" t="s">
        <v>30</v>
      </c>
      <c r="C399" s="178" t="s">
        <v>7</v>
      </c>
      <c r="D399" s="233" t="s">
        <v>5</v>
      </c>
      <c r="E399" s="234" t="s">
        <v>9</v>
      </c>
      <c r="F399" s="234" t="s">
        <v>12</v>
      </c>
      <c r="G399" s="235" t="s">
        <v>13</v>
      </c>
      <c r="H399" s="182" t="s">
        <v>63</v>
      </c>
      <c r="I399" s="183">
        <v>7224.5</v>
      </c>
      <c r="J399" s="183">
        <v>7838</v>
      </c>
      <c r="K399" s="183">
        <v>8149</v>
      </c>
    </row>
    <row r="400" spans="1:11" s="40" customFormat="1" ht="33.6" x14ac:dyDescent="0.3">
      <c r="A400" s="144" t="s">
        <v>190</v>
      </c>
      <c r="B400" s="224" t="s">
        <v>30</v>
      </c>
      <c r="C400" s="225" t="s">
        <v>7</v>
      </c>
      <c r="D400" s="241" t="s">
        <v>5</v>
      </c>
      <c r="E400" s="242" t="s">
        <v>9</v>
      </c>
      <c r="F400" s="242" t="s">
        <v>3</v>
      </c>
      <c r="G400" s="243" t="s">
        <v>120</v>
      </c>
      <c r="H400" s="227"/>
      <c r="I400" s="228">
        <f>SUM(I401)</f>
        <v>19494.400000000001</v>
      </c>
      <c r="J400" s="228">
        <f t="shared" ref="J400:K400" si="118">SUM(J401)</f>
        <v>22111</v>
      </c>
      <c r="K400" s="228">
        <f t="shared" si="118"/>
        <v>22995</v>
      </c>
    </row>
    <row r="401" spans="1:14" s="40" customFormat="1" ht="46.8" x14ac:dyDescent="0.3">
      <c r="A401" s="145" t="s">
        <v>493</v>
      </c>
      <c r="B401" s="152" t="s">
        <v>30</v>
      </c>
      <c r="C401" s="178" t="s">
        <v>7</v>
      </c>
      <c r="D401" s="233" t="s">
        <v>5</v>
      </c>
      <c r="E401" s="234" t="s">
        <v>9</v>
      </c>
      <c r="F401" s="234" t="s">
        <v>3</v>
      </c>
      <c r="G401" s="235" t="s">
        <v>14</v>
      </c>
      <c r="H401" s="182" t="s">
        <v>63</v>
      </c>
      <c r="I401" s="183">
        <v>19494.400000000001</v>
      </c>
      <c r="J401" s="183">
        <v>22111</v>
      </c>
      <c r="K401" s="183">
        <v>22995</v>
      </c>
    </row>
    <row r="402" spans="1:14" s="73" customFormat="1" ht="67.2" x14ac:dyDescent="0.3">
      <c r="A402" s="267" t="s">
        <v>222</v>
      </c>
      <c r="B402" s="224" t="s">
        <v>30</v>
      </c>
      <c r="C402" s="225" t="s">
        <v>7</v>
      </c>
      <c r="D402" s="241" t="s">
        <v>5</v>
      </c>
      <c r="E402" s="242" t="s">
        <v>9</v>
      </c>
      <c r="F402" s="242" t="s">
        <v>17</v>
      </c>
      <c r="G402" s="243" t="s">
        <v>120</v>
      </c>
      <c r="H402" s="227"/>
      <c r="I402" s="228">
        <f>SUM(I403)</f>
        <v>1070.5999999999999</v>
      </c>
      <c r="J402" s="228">
        <f t="shared" ref="J402:K402" si="119">SUM(J403)</f>
        <v>4131</v>
      </c>
      <c r="K402" s="228">
        <f t="shared" si="119"/>
        <v>4131</v>
      </c>
    </row>
    <row r="403" spans="1:14" s="40" customFormat="1" ht="62.4" x14ac:dyDescent="0.3">
      <c r="A403" s="151" t="s">
        <v>223</v>
      </c>
      <c r="B403" s="152" t="s">
        <v>30</v>
      </c>
      <c r="C403" s="178" t="s">
        <v>7</v>
      </c>
      <c r="D403" s="233" t="s">
        <v>5</v>
      </c>
      <c r="E403" s="234" t="s">
        <v>9</v>
      </c>
      <c r="F403" s="234" t="s">
        <v>17</v>
      </c>
      <c r="G403" s="235" t="s">
        <v>224</v>
      </c>
      <c r="H403" s="182" t="s">
        <v>63</v>
      </c>
      <c r="I403" s="183">
        <v>1070.5999999999999</v>
      </c>
      <c r="J403" s="183">
        <v>4131</v>
      </c>
      <c r="K403" s="183">
        <v>4131</v>
      </c>
    </row>
    <row r="404" spans="1:14" s="123" customFormat="1" ht="18" x14ac:dyDescent="0.35">
      <c r="A404" s="232" t="s">
        <v>96</v>
      </c>
      <c r="B404" s="268">
        <v>10</v>
      </c>
      <c r="C404" s="184" t="s">
        <v>3</v>
      </c>
      <c r="D404" s="293"/>
      <c r="E404" s="294"/>
      <c r="F404" s="294"/>
      <c r="G404" s="295"/>
      <c r="H404" s="185"/>
      <c r="I404" s="168">
        <f>SUM(I405+I411)</f>
        <v>752</v>
      </c>
      <c r="J404" s="168">
        <f>SUM(J405+J411)</f>
        <v>216</v>
      </c>
      <c r="K404" s="168">
        <f>SUM(K405+K411)</f>
        <v>216</v>
      </c>
    </row>
    <row r="405" spans="1:14" s="61" customFormat="1" ht="33.6" x14ac:dyDescent="0.35">
      <c r="A405" s="143" t="s">
        <v>176</v>
      </c>
      <c r="B405" s="269">
        <v>10</v>
      </c>
      <c r="C405" s="186" t="s">
        <v>3</v>
      </c>
      <c r="D405" s="240" t="s">
        <v>2</v>
      </c>
      <c r="E405" s="157" t="s">
        <v>118</v>
      </c>
      <c r="F405" s="157" t="s">
        <v>119</v>
      </c>
      <c r="G405" s="158" t="s">
        <v>120</v>
      </c>
      <c r="H405" s="190"/>
      <c r="I405" s="159">
        <f t="shared" ref="I405:K412" si="120">SUM(I406)</f>
        <v>276</v>
      </c>
      <c r="J405" s="159">
        <f t="shared" si="120"/>
        <v>216</v>
      </c>
      <c r="K405" s="159">
        <f t="shared" si="120"/>
        <v>216</v>
      </c>
    </row>
    <row r="406" spans="1:14" s="61" customFormat="1" ht="17.399999999999999" x14ac:dyDescent="0.35">
      <c r="A406" s="143" t="s">
        <v>177</v>
      </c>
      <c r="B406" s="269">
        <v>10</v>
      </c>
      <c r="C406" s="186" t="s">
        <v>3</v>
      </c>
      <c r="D406" s="240" t="s">
        <v>2</v>
      </c>
      <c r="E406" s="157" t="s">
        <v>18</v>
      </c>
      <c r="F406" s="157" t="s">
        <v>119</v>
      </c>
      <c r="G406" s="158" t="s">
        <v>120</v>
      </c>
      <c r="H406" s="190"/>
      <c r="I406" s="159">
        <f t="shared" si="120"/>
        <v>276</v>
      </c>
      <c r="J406" s="159">
        <f t="shared" si="120"/>
        <v>216</v>
      </c>
      <c r="K406" s="159">
        <f t="shared" si="120"/>
        <v>216</v>
      </c>
    </row>
    <row r="407" spans="1:14" s="61" customFormat="1" ht="17.399999999999999" x14ac:dyDescent="0.35">
      <c r="A407" s="144" t="s">
        <v>191</v>
      </c>
      <c r="B407" s="269">
        <v>10</v>
      </c>
      <c r="C407" s="186" t="s">
        <v>3</v>
      </c>
      <c r="D407" s="240" t="s">
        <v>2</v>
      </c>
      <c r="E407" s="157" t="s">
        <v>18</v>
      </c>
      <c r="F407" s="157" t="s">
        <v>12</v>
      </c>
      <c r="G407" s="158" t="s">
        <v>120</v>
      </c>
      <c r="H407" s="190"/>
      <c r="I407" s="159">
        <f>+I408+I409+I410</f>
        <v>276</v>
      </c>
      <c r="J407" s="159">
        <f t="shared" si="120"/>
        <v>216</v>
      </c>
      <c r="K407" s="159">
        <f t="shared" si="120"/>
        <v>216</v>
      </c>
    </row>
    <row r="408" spans="1:14" s="40" customFormat="1" ht="54" customHeight="1" x14ac:dyDescent="0.3">
      <c r="A408" s="145" t="s">
        <v>494</v>
      </c>
      <c r="B408" s="152" t="s">
        <v>30</v>
      </c>
      <c r="C408" s="152" t="s">
        <v>3</v>
      </c>
      <c r="D408" s="234" t="s">
        <v>2</v>
      </c>
      <c r="E408" s="234" t="s">
        <v>18</v>
      </c>
      <c r="F408" s="234" t="s">
        <v>12</v>
      </c>
      <c r="G408" s="235" t="s">
        <v>23</v>
      </c>
      <c r="H408" s="182" t="s">
        <v>64</v>
      </c>
      <c r="I408" s="183">
        <v>216</v>
      </c>
      <c r="J408" s="183">
        <v>216</v>
      </c>
      <c r="K408" s="183">
        <v>216</v>
      </c>
    </row>
    <row r="409" spans="1:14" s="40" customFormat="1" ht="55.2" customHeight="1" x14ac:dyDescent="0.3">
      <c r="A409" s="145" t="s">
        <v>368</v>
      </c>
      <c r="B409" s="182" t="s">
        <v>30</v>
      </c>
      <c r="C409" s="152" t="s">
        <v>3</v>
      </c>
      <c r="D409" s="234" t="s">
        <v>2</v>
      </c>
      <c r="E409" s="234" t="s">
        <v>18</v>
      </c>
      <c r="F409" s="234" t="s">
        <v>12</v>
      </c>
      <c r="G409" s="235" t="s">
        <v>300</v>
      </c>
      <c r="H409" s="182" t="s">
        <v>64</v>
      </c>
      <c r="I409" s="183">
        <v>30</v>
      </c>
      <c r="J409" s="183"/>
      <c r="K409" s="183"/>
    </row>
    <row r="410" spans="1:14" s="40" customFormat="1" ht="55.2" customHeight="1" x14ac:dyDescent="0.3">
      <c r="A410" s="145" t="s">
        <v>511</v>
      </c>
      <c r="B410" s="182" t="s">
        <v>30</v>
      </c>
      <c r="C410" s="152" t="s">
        <v>3</v>
      </c>
      <c r="D410" s="234" t="s">
        <v>2</v>
      </c>
      <c r="E410" s="234" t="s">
        <v>18</v>
      </c>
      <c r="F410" s="234" t="s">
        <v>12</v>
      </c>
      <c r="G410" s="235" t="s">
        <v>351</v>
      </c>
      <c r="H410" s="182" t="s">
        <v>64</v>
      </c>
      <c r="I410" s="183">
        <v>30</v>
      </c>
      <c r="J410" s="183"/>
      <c r="K410" s="183"/>
      <c r="L410" s="141"/>
      <c r="M410" s="141"/>
      <c r="N410" s="142"/>
    </row>
    <row r="411" spans="1:14" s="61" customFormat="1" ht="33.6" x14ac:dyDescent="0.35">
      <c r="A411" s="270" t="s">
        <v>314</v>
      </c>
      <c r="B411" s="269">
        <v>10</v>
      </c>
      <c r="C411" s="186" t="s">
        <v>3</v>
      </c>
      <c r="D411" s="240" t="s">
        <v>7</v>
      </c>
      <c r="E411" s="157" t="s">
        <v>118</v>
      </c>
      <c r="F411" s="157" t="s">
        <v>119</v>
      </c>
      <c r="G411" s="158" t="s">
        <v>120</v>
      </c>
      <c r="H411" s="190"/>
      <c r="I411" s="159">
        <f t="shared" si="120"/>
        <v>476</v>
      </c>
      <c r="J411" s="159">
        <f t="shared" si="120"/>
        <v>0</v>
      </c>
      <c r="K411" s="159">
        <f t="shared" si="120"/>
        <v>0</v>
      </c>
    </row>
    <row r="412" spans="1:14" s="61" customFormat="1" ht="50.4" x14ac:dyDescent="0.35">
      <c r="A412" s="271" t="s">
        <v>315</v>
      </c>
      <c r="B412" s="269">
        <v>10</v>
      </c>
      <c r="C412" s="186" t="s">
        <v>3</v>
      </c>
      <c r="D412" s="240" t="s">
        <v>7</v>
      </c>
      <c r="E412" s="157" t="s">
        <v>18</v>
      </c>
      <c r="F412" s="157" t="s">
        <v>119</v>
      </c>
      <c r="G412" s="158" t="s">
        <v>120</v>
      </c>
      <c r="H412" s="190"/>
      <c r="I412" s="159">
        <f t="shared" si="120"/>
        <v>476</v>
      </c>
      <c r="J412" s="159">
        <f t="shared" si="120"/>
        <v>0</v>
      </c>
      <c r="K412" s="159">
        <f t="shared" si="120"/>
        <v>0</v>
      </c>
    </row>
    <row r="413" spans="1:14" s="61" customFormat="1" ht="50.4" x14ac:dyDescent="0.35">
      <c r="A413" s="272" t="s">
        <v>316</v>
      </c>
      <c r="B413" s="269">
        <v>10</v>
      </c>
      <c r="C413" s="186" t="s">
        <v>3</v>
      </c>
      <c r="D413" s="240" t="s">
        <v>7</v>
      </c>
      <c r="E413" s="157" t="s">
        <v>18</v>
      </c>
      <c r="F413" s="157" t="s">
        <v>12</v>
      </c>
      <c r="G413" s="158" t="s">
        <v>120</v>
      </c>
      <c r="H413" s="190"/>
      <c r="I413" s="159">
        <f>SUM(I414:I417)</f>
        <v>476</v>
      </c>
      <c r="J413" s="159">
        <f t="shared" ref="J413:K413" si="121">SUM(J414:J417)</f>
        <v>0</v>
      </c>
      <c r="K413" s="159">
        <f t="shared" si="121"/>
        <v>0</v>
      </c>
    </row>
    <row r="414" spans="1:14" s="40" customFormat="1" ht="42" customHeight="1" x14ac:dyDescent="0.3">
      <c r="A414" s="145" t="s">
        <v>317</v>
      </c>
      <c r="B414" s="152" t="s">
        <v>30</v>
      </c>
      <c r="C414" s="178" t="s">
        <v>3</v>
      </c>
      <c r="D414" s="178" t="s">
        <v>7</v>
      </c>
      <c r="E414" s="191" t="s">
        <v>18</v>
      </c>
      <c r="F414" s="191" t="s">
        <v>39</v>
      </c>
      <c r="G414" s="182" t="s">
        <v>318</v>
      </c>
      <c r="H414" s="182" t="s">
        <v>65</v>
      </c>
      <c r="I414" s="183">
        <v>211</v>
      </c>
      <c r="J414" s="183"/>
      <c r="K414" s="183"/>
    </row>
    <row r="415" spans="1:14" s="40" customFormat="1" ht="51.6" customHeight="1" x14ac:dyDescent="0.3">
      <c r="A415" s="145" t="s">
        <v>495</v>
      </c>
      <c r="B415" s="152" t="s">
        <v>30</v>
      </c>
      <c r="C415" s="178" t="s">
        <v>3</v>
      </c>
      <c r="D415" s="178" t="s">
        <v>7</v>
      </c>
      <c r="E415" s="191" t="s">
        <v>18</v>
      </c>
      <c r="F415" s="191" t="s">
        <v>39</v>
      </c>
      <c r="G415" s="182" t="s">
        <v>319</v>
      </c>
      <c r="H415" s="182" t="s">
        <v>65</v>
      </c>
      <c r="I415" s="183">
        <v>162.19999999999999</v>
      </c>
      <c r="J415" s="183"/>
      <c r="K415" s="183"/>
    </row>
    <row r="416" spans="1:14" s="40" customFormat="1" ht="58.8" customHeight="1" x14ac:dyDescent="0.3">
      <c r="A416" s="145" t="s">
        <v>496</v>
      </c>
      <c r="B416" s="152" t="s">
        <v>30</v>
      </c>
      <c r="C416" s="178" t="s">
        <v>3</v>
      </c>
      <c r="D416" s="178" t="s">
        <v>7</v>
      </c>
      <c r="E416" s="191" t="s">
        <v>18</v>
      </c>
      <c r="F416" s="191" t="s">
        <v>39</v>
      </c>
      <c r="G416" s="182" t="s">
        <v>319</v>
      </c>
      <c r="H416" s="182" t="s">
        <v>65</v>
      </c>
      <c r="I416" s="183">
        <v>28.6</v>
      </c>
      <c r="J416" s="183"/>
      <c r="K416" s="183"/>
    </row>
    <row r="417" spans="1:11" s="40" customFormat="1" ht="52.8" customHeight="1" x14ac:dyDescent="0.3">
      <c r="A417" s="145" t="s">
        <v>497</v>
      </c>
      <c r="B417" s="152" t="s">
        <v>30</v>
      </c>
      <c r="C417" s="178" t="s">
        <v>3</v>
      </c>
      <c r="D417" s="178" t="s">
        <v>7</v>
      </c>
      <c r="E417" s="191" t="s">
        <v>18</v>
      </c>
      <c r="F417" s="191" t="s">
        <v>39</v>
      </c>
      <c r="G417" s="182" t="s">
        <v>319</v>
      </c>
      <c r="H417" s="182" t="s">
        <v>65</v>
      </c>
      <c r="I417" s="183">
        <v>74.2</v>
      </c>
      <c r="J417" s="183"/>
      <c r="K417" s="183"/>
    </row>
    <row r="418" spans="1:11" s="36" customFormat="1" ht="18" x14ac:dyDescent="0.3">
      <c r="A418" s="207" t="s">
        <v>97</v>
      </c>
      <c r="B418" s="208">
        <v>11</v>
      </c>
      <c r="C418" s="284"/>
      <c r="D418" s="296"/>
      <c r="E418" s="296"/>
      <c r="F418" s="296"/>
      <c r="G418" s="297"/>
      <c r="H418" s="209"/>
      <c r="I418" s="210">
        <f>SUM(I419+I424+I430)</f>
        <v>174887.40000000002</v>
      </c>
      <c r="J418" s="210">
        <f t="shared" ref="J418:K418" si="122">SUM(J419+J424+J430)</f>
        <v>15224.2</v>
      </c>
      <c r="K418" s="210">
        <f t="shared" si="122"/>
        <v>15224.2</v>
      </c>
    </row>
    <row r="419" spans="1:11" s="26" customFormat="1" ht="17.399999999999999" x14ac:dyDescent="0.35">
      <c r="A419" s="259" t="s">
        <v>98</v>
      </c>
      <c r="B419" s="273">
        <v>11</v>
      </c>
      <c r="C419" s="260" t="s">
        <v>1</v>
      </c>
      <c r="D419" s="298"/>
      <c r="E419" s="299"/>
      <c r="F419" s="299"/>
      <c r="G419" s="300"/>
      <c r="H419" s="261"/>
      <c r="I419" s="262">
        <f t="shared" ref="I419:K422" si="123">SUM(I420)</f>
        <v>1120</v>
      </c>
      <c r="J419" s="262">
        <f t="shared" si="123"/>
        <v>2030</v>
      </c>
      <c r="K419" s="262">
        <f t="shared" si="123"/>
        <v>2030</v>
      </c>
    </row>
    <row r="420" spans="1:11" s="61" customFormat="1" ht="33.6" x14ac:dyDescent="0.35">
      <c r="A420" s="143" t="s">
        <v>192</v>
      </c>
      <c r="B420" s="221" t="s">
        <v>32</v>
      </c>
      <c r="C420" s="186" t="s">
        <v>1</v>
      </c>
      <c r="D420" s="240" t="s">
        <v>36</v>
      </c>
      <c r="E420" s="157" t="s">
        <v>118</v>
      </c>
      <c r="F420" s="157" t="s">
        <v>119</v>
      </c>
      <c r="G420" s="158" t="s">
        <v>120</v>
      </c>
      <c r="H420" s="190"/>
      <c r="I420" s="159">
        <f t="shared" si="123"/>
        <v>1120</v>
      </c>
      <c r="J420" s="159">
        <f t="shared" si="123"/>
        <v>2030</v>
      </c>
      <c r="K420" s="159">
        <f t="shared" si="123"/>
        <v>2030</v>
      </c>
    </row>
    <row r="421" spans="1:11" s="61" customFormat="1" ht="17.399999999999999" x14ac:dyDescent="0.35">
      <c r="A421" s="274" t="s">
        <v>193</v>
      </c>
      <c r="B421" s="221" t="s">
        <v>32</v>
      </c>
      <c r="C421" s="186" t="s">
        <v>1</v>
      </c>
      <c r="D421" s="240" t="s">
        <v>36</v>
      </c>
      <c r="E421" s="157" t="s">
        <v>18</v>
      </c>
      <c r="F421" s="157" t="s">
        <v>119</v>
      </c>
      <c r="G421" s="158" t="s">
        <v>120</v>
      </c>
      <c r="H421" s="190"/>
      <c r="I421" s="159">
        <f t="shared" si="123"/>
        <v>1120</v>
      </c>
      <c r="J421" s="159">
        <f t="shared" si="123"/>
        <v>2030</v>
      </c>
      <c r="K421" s="159">
        <f t="shared" si="123"/>
        <v>2030</v>
      </c>
    </row>
    <row r="422" spans="1:11" s="61" customFormat="1" ht="17.399999999999999" x14ac:dyDescent="0.35">
      <c r="A422" s="144" t="s">
        <v>194</v>
      </c>
      <c r="B422" s="221" t="s">
        <v>32</v>
      </c>
      <c r="C422" s="186" t="s">
        <v>1</v>
      </c>
      <c r="D422" s="240" t="s">
        <v>36</v>
      </c>
      <c r="E422" s="157" t="s">
        <v>18</v>
      </c>
      <c r="F422" s="157" t="s">
        <v>1</v>
      </c>
      <c r="G422" s="158" t="s">
        <v>120</v>
      </c>
      <c r="H422" s="190"/>
      <c r="I422" s="159">
        <f>SUM(I423)</f>
        <v>1120</v>
      </c>
      <c r="J422" s="159">
        <f t="shared" si="123"/>
        <v>2030</v>
      </c>
      <c r="K422" s="159">
        <f t="shared" si="123"/>
        <v>2030</v>
      </c>
    </row>
    <row r="423" spans="1:11" s="40" customFormat="1" ht="31.2" x14ac:dyDescent="0.3">
      <c r="A423" s="145" t="s">
        <v>498</v>
      </c>
      <c r="B423" s="152" t="s">
        <v>32</v>
      </c>
      <c r="C423" s="178" t="s">
        <v>1</v>
      </c>
      <c r="D423" s="178" t="s">
        <v>36</v>
      </c>
      <c r="E423" s="191" t="s">
        <v>18</v>
      </c>
      <c r="F423" s="191" t="s">
        <v>1</v>
      </c>
      <c r="G423" s="182" t="s">
        <v>37</v>
      </c>
      <c r="H423" s="182" t="s">
        <v>58</v>
      </c>
      <c r="I423" s="183">
        <v>1120</v>
      </c>
      <c r="J423" s="183">
        <v>2030</v>
      </c>
      <c r="K423" s="183">
        <v>2030</v>
      </c>
    </row>
    <row r="424" spans="1:11" s="26" customFormat="1" ht="17.399999999999999" x14ac:dyDescent="0.35">
      <c r="A424" s="259" t="s">
        <v>99</v>
      </c>
      <c r="B424" s="273" t="s">
        <v>32</v>
      </c>
      <c r="C424" s="260" t="s">
        <v>5</v>
      </c>
      <c r="D424" s="281"/>
      <c r="E424" s="282"/>
      <c r="F424" s="282"/>
      <c r="G424" s="283"/>
      <c r="H424" s="261"/>
      <c r="I424" s="262">
        <f t="shared" ref="I424:K426" si="124">SUM(I425)</f>
        <v>15085.7</v>
      </c>
      <c r="J424" s="262">
        <f t="shared" si="124"/>
        <v>13194.2</v>
      </c>
      <c r="K424" s="262">
        <f t="shared" si="124"/>
        <v>13194.2</v>
      </c>
    </row>
    <row r="425" spans="1:11" s="61" customFormat="1" ht="33.6" x14ac:dyDescent="0.35">
      <c r="A425" s="143" t="s">
        <v>192</v>
      </c>
      <c r="B425" s="221" t="s">
        <v>32</v>
      </c>
      <c r="C425" s="186" t="s">
        <v>5</v>
      </c>
      <c r="D425" s="240" t="s">
        <v>36</v>
      </c>
      <c r="E425" s="157" t="s">
        <v>118</v>
      </c>
      <c r="F425" s="157" t="s">
        <v>119</v>
      </c>
      <c r="G425" s="158" t="s">
        <v>120</v>
      </c>
      <c r="H425" s="190"/>
      <c r="I425" s="159">
        <f t="shared" si="124"/>
        <v>15085.7</v>
      </c>
      <c r="J425" s="159">
        <f t="shared" si="124"/>
        <v>13194.2</v>
      </c>
      <c r="K425" s="159">
        <f t="shared" si="124"/>
        <v>13194.2</v>
      </c>
    </row>
    <row r="426" spans="1:11" s="61" customFormat="1" ht="17.399999999999999" x14ac:dyDescent="0.35">
      <c r="A426" s="274" t="s">
        <v>193</v>
      </c>
      <c r="B426" s="221" t="s">
        <v>32</v>
      </c>
      <c r="C426" s="186" t="s">
        <v>5</v>
      </c>
      <c r="D426" s="240" t="s">
        <v>36</v>
      </c>
      <c r="E426" s="157" t="s">
        <v>18</v>
      </c>
      <c r="F426" s="157" t="s">
        <v>119</v>
      </c>
      <c r="G426" s="158" t="s">
        <v>120</v>
      </c>
      <c r="H426" s="190"/>
      <c r="I426" s="159">
        <f t="shared" si="124"/>
        <v>15085.7</v>
      </c>
      <c r="J426" s="159">
        <f t="shared" si="124"/>
        <v>13194.2</v>
      </c>
      <c r="K426" s="159">
        <f t="shared" si="124"/>
        <v>13194.2</v>
      </c>
    </row>
    <row r="427" spans="1:11" s="61" customFormat="1" ht="17.399999999999999" x14ac:dyDescent="0.35">
      <c r="A427" s="144" t="s">
        <v>194</v>
      </c>
      <c r="B427" s="221" t="s">
        <v>32</v>
      </c>
      <c r="C427" s="186" t="s">
        <v>5</v>
      </c>
      <c r="D427" s="240" t="s">
        <v>36</v>
      </c>
      <c r="E427" s="157" t="s">
        <v>18</v>
      </c>
      <c r="F427" s="157" t="s">
        <v>1</v>
      </c>
      <c r="G427" s="158" t="s">
        <v>120</v>
      </c>
      <c r="H427" s="190"/>
      <c r="I427" s="159">
        <f>SUM(I428:I429)</f>
        <v>15085.7</v>
      </c>
      <c r="J427" s="159">
        <f t="shared" ref="J427:K427" si="125">SUM(J428:J429)</f>
        <v>13194.2</v>
      </c>
      <c r="K427" s="159">
        <f t="shared" si="125"/>
        <v>13194.2</v>
      </c>
    </row>
    <row r="428" spans="1:11" s="40" customFormat="1" ht="46.8" x14ac:dyDescent="0.3">
      <c r="A428" s="145" t="s">
        <v>213</v>
      </c>
      <c r="B428" s="152" t="s">
        <v>32</v>
      </c>
      <c r="C428" s="178" t="s">
        <v>5</v>
      </c>
      <c r="D428" s="178" t="s">
        <v>36</v>
      </c>
      <c r="E428" s="191" t="s">
        <v>18</v>
      </c>
      <c r="F428" s="191" t="s">
        <v>1</v>
      </c>
      <c r="G428" s="182" t="s">
        <v>28</v>
      </c>
      <c r="H428" s="182" t="s">
        <v>64</v>
      </c>
      <c r="I428" s="183">
        <v>13194.2</v>
      </c>
      <c r="J428" s="183">
        <v>13194.2</v>
      </c>
      <c r="K428" s="183">
        <v>13194.2</v>
      </c>
    </row>
    <row r="429" spans="1:11" s="40" customFormat="1" ht="31.2" x14ac:dyDescent="0.3">
      <c r="A429" s="145" t="s">
        <v>335</v>
      </c>
      <c r="B429" s="152" t="s">
        <v>32</v>
      </c>
      <c r="C429" s="178" t="s">
        <v>5</v>
      </c>
      <c r="D429" s="178" t="s">
        <v>36</v>
      </c>
      <c r="E429" s="191" t="s">
        <v>18</v>
      </c>
      <c r="F429" s="191" t="s">
        <v>1</v>
      </c>
      <c r="G429" s="182" t="s">
        <v>28</v>
      </c>
      <c r="H429" s="182" t="s">
        <v>58</v>
      </c>
      <c r="I429" s="183">
        <v>1891.5</v>
      </c>
      <c r="J429" s="183"/>
      <c r="K429" s="183"/>
    </row>
    <row r="430" spans="1:11" s="26" customFormat="1" ht="17.399999999999999" x14ac:dyDescent="0.35">
      <c r="A430" s="259" t="s">
        <v>100</v>
      </c>
      <c r="B430" s="273" t="s">
        <v>32</v>
      </c>
      <c r="C430" s="260" t="s">
        <v>12</v>
      </c>
      <c r="D430" s="281"/>
      <c r="E430" s="282"/>
      <c r="F430" s="282"/>
      <c r="G430" s="283"/>
      <c r="H430" s="261"/>
      <c r="I430" s="262">
        <f>SUM(I431)</f>
        <v>158681.70000000001</v>
      </c>
      <c r="J430" s="262">
        <f t="shared" ref="J430:K430" si="126">SUM(J431)</f>
        <v>0</v>
      </c>
      <c r="K430" s="262">
        <f t="shared" si="126"/>
        <v>0</v>
      </c>
    </row>
    <row r="431" spans="1:11" s="61" customFormat="1" ht="33.6" x14ac:dyDescent="0.35">
      <c r="A431" s="143" t="s">
        <v>192</v>
      </c>
      <c r="B431" s="221" t="s">
        <v>32</v>
      </c>
      <c r="C431" s="186" t="s">
        <v>12</v>
      </c>
      <c r="D431" s="240" t="s">
        <v>36</v>
      </c>
      <c r="E431" s="157" t="s">
        <v>118</v>
      </c>
      <c r="F431" s="157" t="s">
        <v>119</v>
      </c>
      <c r="G431" s="158" t="s">
        <v>120</v>
      </c>
      <c r="H431" s="190"/>
      <c r="I431" s="159">
        <f t="shared" ref="I431:K432" si="127">SUM(I432)</f>
        <v>158681.70000000001</v>
      </c>
      <c r="J431" s="159">
        <f t="shared" si="127"/>
        <v>0</v>
      </c>
      <c r="K431" s="159">
        <f t="shared" si="127"/>
        <v>0</v>
      </c>
    </row>
    <row r="432" spans="1:11" s="61" customFormat="1" ht="17.399999999999999" x14ac:dyDescent="0.35">
      <c r="A432" s="274" t="s">
        <v>193</v>
      </c>
      <c r="B432" s="221" t="s">
        <v>32</v>
      </c>
      <c r="C432" s="186" t="s">
        <v>12</v>
      </c>
      <c r="D432" s="240" t="s">
        <v>36</v>
      </c>
      <c r="E432" s="157" t="s">
        <v>18</v>
      </c>
      <c r="F432" s="157" t="s">
        <v>119</v>
      </c>
      <c r="G432" s="158" t="s">
        <v>120</v>
      </c>
      <c r="H432" s="190"/>
      <c r="I432" s="159">
        <f>SUM(I433)</f>
        <v>158681.70000000001</v>
      </c>
      <c r="J432" s="159">
        <f t="shared" si="127"/>
        <v>0</v>
      </c>
      <c r="K432" s="159">
        <f t="shared" si="127"/>
        <v>0</v>
      </c>
    </row>
    <row r="433" spans="1:12" s="61" customFormat="1" ht="17.399999999999999" x14ac:dyDescent="0.35">
      <c r="A433" s="144" t="s">
        <v>194</v>
      </c>
      <c r="B433" s="221" t="s">
        <v>32</v>
      </c>
      <c r="C433" s="186" t="s">
        <v>12</v>
      </c>
      <c r="D433" s="240" t="s">
        <v>36</v>
      </c>
      <c r="E433" s="157" t="s">
        <v>18</v>
      </c>
      <c r="F433" s="157" t="s">
        <v>1</v>
      </c>
      <c r="G433" s="158" t="s">
        <v>120</v>
      </c>
      <c r="H433" s="190"/>
      <c r="I433" s="159">
        <f>SUM(I434:I446)</f>
        <v>158681.70000000001</v>
      </c>
      <c r="J433" s="159">
        <f>SUM(J434:J442)</f>
        <v>0</v>
      </c>
      <c r="K433" s="159">
        <f>SUM(K434:K442)</f>
        <v>0</v>
      </c>
    </row>
    <row r="434" spans="1:12" s="40" customFormat="1" ht="31.2" x14ac:dyDescent="0.3">
      <c r="A434" s="145" t="s">
        <v>499</v>
      </c>
      <c r="B434" s="152" t="s">
        <v>32</v>
      </c>
      <c r="C434" s="178" t="s">
        <v>12</v>
      </c>
      <c r="D434" s="178" t="s">
        <v>36</v>
      </c>
      <c r="E434" s="191" t="s">
        <v>18</v>
      </c>
      <c r="F434" s="191" t="s">
        <v>1</v>
      </c>
      <c r="G434" s="182" t="s">
        <v>27</v>
      </c>
      <c r="H434" s="182" t="s">
        <v>58</v>
      </c>
      <c r="I434" s="183">
        <v>28378.799999999999</v>
      </c>
      <c r="J434" s="183"/>
      <c r="K434" s="183"/>
    </row>
    <row r="435" spans="1:12" s="40" customFormat="1" ht="46.8" x14ac:dyDescent="0.3">
      <c r="A435" s="145" t="s">
        <v>388</v>
      </c>
      <c r="B435" s="152" t="s">
        <v>32</v>
      </c>
      <c r="C435" s="178" t="s">
        <v>12</v>
      </c>
      <c r="D435" s="178" t="s">
        <v>36</v>
      </c>
      <c r="E435" s="191" t="s">
        <v>18</v>
      </c>
      <c r="F435" s="191" t="s">
        <v>1</v>
      </c>
      <c r="G435" s="182" t="s">
        <v>279</v>
      </c>
      <c r="H435" s="182" t="s">
        <v>62</v>
      </c>
      <c r="I435" s="183">
        <v>21550.9</v>
      </c>
      <c r="J435" s="183"/>
      <c r="K435" s="183"/>
    </row>
    <row r="436" spans="1:12" s="40" customFormat="1" ht="46.8" x14ac:dyDescent="0.3">
      <c r="A436" s="145" t="s">
        <v>389</v>
      </c>
      <c r="B436" s="152" t="s">
        <v>32</v>
      </c>
      <c r="C436" s="178" t="s">
        <v>12</v>
      </c>
      <c r="D436" s="178" t="s">
        <v>36</v>
      </c>
      <c r="E436" s="191" t="s">
        <v>18</v>
      </c>
      <c r="F436" s="191" t="s">
        <v>1</v>
      </c>
      <c r="G436" s="182" t="s">
        <v>279</v>
      </c>
      <c r="H436" s="182" t="s">
        <v>62</v>
      </c>
      <c r="I436" s="183">
        <v>46388.3</v>
      </c>
      <c r="J436" s="183"/>
      <c r="K436" s="183"/>
    </row>
    <row r="437" spans="1:12" s="40" customFormat="1" ht="46.8" x14ac:dyDescent="0.3">
      <c r="A437" s="145" t="s">
        <v>390</v>
      </c>
      <c r="B437" s="152" t="s">
        <v>32</v>
      </c>
      <c r="C437" s="178" t="s">
        <v>12</v>
      </c>
      <c r="D437" s="178" t="s">
        <v>36</v>
      </c>
      <c r="E437" s="191" t="s">
        <v>18</v>
      </c>
      <c r="F437" s="191" t="s">
        <v>1</v>
      </c>
      <c r="G437" s="182" t="s">
        <v>279</v>
      </c>
      <c r="H437" s="182" t="s">
        <v>62</v>
      </c>
      <c r="I437" s="183">
        <v>17606.2</v>
      </c>
      <c r="J437" s="183"/>
      <c r="K437" s="183"/>
      <c r="L437" s="141">
        <f>+I434+I435+I436+I437+I438+I439+I440+I441+I442</f>
        <v>150651.4</v>
      </c>
    </row>
    <row r="438" spans="1:12" s="40" customFormat="1" ht="46.8" x14ac:dyDescent="0.3">
      <c r="A438" s="145" t="s">
        <v>515</v>
      </c>
      <c r="B438" s="152" t="s">
        <v>32</v>
      </c>
      <c r="C438" s="178" t="s">
        <v>12</v>
      </c>
      <c r="D438" s="178" t="s">
        <v>36</v>
      </c>
      <c r="E438" s="191" t="s">
        <v>18</v>
      </c>
      <c r="F438" s="191" t="s">
        <v>1</v>
      </c>
      <c r="G438" s="182" t="s">
        <v>305</v>
      </c>
      <c r="H438" s="182" t="s">
        <v>58</v>
      </c>
      <c r="I438" s="183">
        <v>2177.9</v>
      </c>
      <c r="J438" s="183"/>
      <c r="K438" s="183"/>
    </row>
    <row r="439" spans="1:12" s="40" customFormat="1" ht="46.8" x14ac:dyDescent="0.3">
      <c r="A439" s="145" t="s">
        <v>500</v>
      </c>
      <c r="B439" s="152" t="s">
        <v>32</v>
      </c>
      <c r="C439" s="178" t="s">
        <v>12</v>
      </c>
      <c r="D439" s="178" t="s">
        <v>36</v>
      </c>
      <c r="E439" s="191" t="s">
        <v>18</v>
      </c>
      <c r="F439" s="191" t="s">
        <v>1</v>
      </c>
      <c r="G439" s="182" t="s">
        <v>305</v>
      </c>
      <c r="H439" s="182" t="s">
        <v>58</v>
      </c>
      <c r="I439" s="183">
        <v>847</v>
      </c>
      <c r="J439" s="183"/>
      <c r="K439" s="183"/>
    </row>
    <row r="440" spans="1:12" s="40" customFormat="1" ht="46.8" x14ac:dyDescent="0.3">
      <c r="A440" s="145" t="s">
        <v>515</v>
      </c>
      <c r="B440" s="152" t="s">
        <v>32</v>
      </c>
      <c r="C440" s="178" t="s">
        <v>12</v>
      </c>
      <c r="D440" s="178" t="s">
        <v>36</v>
      </c>
      <c r="E440" s="191" t="s">
        <v>18</v>
      </c>
      <c r="F440" s="191" t="s">
        <v>1</v>
      </c>
      <c r="G440" s="182" t="s">
        <v>305</v>
      </c>
      <c r="H440" s="182" t="s">
        <v>62</v>
      </c>
      <c r="I440" s="183">
        <v>3564.2</v>
      </c>
      <c r="J440" s="183"/>
      <c r="K440" s="183"/>
    </row>
    <row r="441" spans="1:12" s="40" customFormat="1" ht="46.8" x14ac:dyDescent="0.3">
      <c r="A441" s="145" t="s">
        <v>500</v>
      </c>
      <c r="B441" s="152" t="s">
        <v>32</v>
      </c>
      <c r="C441" s="178" t="s">
        <v>12</v>
      </c>
      <c r="D441" s="178" t="s">
        <v>36</v>
      </c>
      <c r="E441" s="191" t="s">
        <v>18</v>
      </c>
      <c r="F441" s="191" t="s">
        <v>1</v>
      </c>
      <c r="G441" s="182" t="s">
        <v>305</v>
      </c>
      <c r="H441" s="182" t="s">
        <v>62</v>
      </c>
      <c r="I441" s="183">
        <v>1258.5</v>
      </c>
      <c r="J441" s="183"/>
      <c r="K441" s="183"/>
    </row>
    <row r="442" spans="1:12" s="40" customFormat="1" ht="31.2" x14ac:dyDescent="0.3">
      <c r="A442" s="145" t="s">
        <v>423</v>
      </c>
      <c r="B442" s="152" t="s">
        <v>32</v>
      </c>
      <c r="C442" s="152" t="s">
        <v>12</v>
      </c>
      <c r="D442" s="191" t="s">
        <v>36</v>
      </c>
      <c r="E442" s="191" t="s">
        <v>18</v>
      </c>
      <c r="F442" s="191" t="s">
        <v>1</v>
      </c>
      <c r="G442" s="182" t="s">
        <v>27</v>
      </c>
      <c r="H442" s="182" t="s">
        <v>62</v>
      </c>
      <c r="I442" s="183">
        <v>28879.599999999999</v>
      </c>
      <c r="J442" s="183"/>
      <c r="K442" s="183"/>
    </row>
    <row r="443" spans="1:12" s="40" customFormat="1" ht="62.4" x14ac:dyDescent="0.3">
      <c r="A443" s="145" t="s">
        <v>340</v>
      </c>
      <c r="B443" s="152" t="s">
        <v>32</v>
      </c>
      <c r="C443" s="152" t="s">
        <v>12</v>
      </c>
      <c r="D443" s="191" t="s">
        <v>36</v>
      </c>
      <c r="E443" s="191" t="s">
        <v>18</v>
      </c>
      <c r="F443" s="191" t="s">
        <v>1</v>
      </c>
      <c r="G443" s="182" t="s">
        <v>341</v>
      </c>
      <c r="H443" s="182" t="s">
        <v>62</v>
      </c>
      <c r="I443" s="183">
        <v>3000</v>
      </c>
      <c r="J443" s="183"/>
      <c r="K443" s="183"/>
    </row>
    <row r="444" spans="1:12" s="40" customFormat="1" ht="31.2" x14ac:dyDescent="0.3">
      <c r="A444" s="145" t="s">
        <v>391</v>
      </c>
      <c r="B444" s="152" t="s">
        <v>32</v>
      </c>
      <c r="C444" s="152" t="s">
        <v>12</v>
      </c>
      <c r="D444" s="191" t="s">
        <v>36</v>
      </c>
      <c r="E444" s="191" t="s">
        <v>18</v>
      </c>
      <c r="F444" s="191" t="s">
        <v>1</v>
      </c>
      <c r="G444" s="182" t="s">
        <v>327</v>
      </c>
      <c r="H444" s="182" t="s">
        <v>62</v>
      </c>
      <c r="I444" s="183">
        <v>823.7</v>
      </c>
      <c r="J444" s="183"/>
      <c r="K444" s="183"/>
    </row>
    <row r="445" spans="1:12" s="40" customFormat="1" ht="31.2" x14ac:dyDescent="0.3">
      <c r="A445" s="145" t="s">
        <v>392</v>
      </c>
      <c r="B445" s="152" t="s">
        <v>32</v>
      </c>
      <c r="C445" s="152" t="s">
        <v>12</v>
      </c>
      <c r="D445" s="191" t="s">
        <v>36</v>
      </c>
      <c r="E445" s="191" t="s">
        <v>18</v>
      </c>
      <c r="F445" s="191" t="s">
        <v>1</v>
      </c>
      <c r="G445" s="182" t="s">
        <v>327</v>
      </c>
      <c r="H445" s="182" t="s">
        <v>62</v>
      </c>
      <c r="I445" s="183">
        <v>2673.7</v>
      </c>
      <c r="J445" s="183"/>
      <c r="K445" s="183"/>
    </row>
    <row r="446" spans="1:12" s="40" customFormat="1" ht="31.2" x14ac:dyDescent="0.3">
      <c r="A446" s="145" t="s">
        <v>393</v>
      </c>
      <c r="B446" s="152" t="s">
        <v>32</v>
      </c>
      <c r="C446" s="152" t="s">
        <v>12</v>
      </c>
      <c r="D446" s="191" t="s">
        <v>36</v>
      </c>
      <c r="E446" s="191" t="s">
        <v>18</v>
      </c>
      <c r="F446" s="191" t="s">
        <v>1</v>
      </c>
      <c r="G446" s="182" t="s">
        <v>327</v>
      </c>
      <c r="H446" s="182" t="s">
        <v>62</v>
      </c>
      <c r="I446" s="183">
        <v>1532.9</v>
      </c>
      <c r="J446" s="183"/>
      <c r="K446" s="183"/>
    </row>
    <row r="447" spans="1:12" s="36" customFormat="1" ht="18" x14ac:dyDescent="0.3">
      <c r="A447" s="207" t="s">
        <v>101</v>
      </c>
      <c r="B447" s="208" t="s">
        <v>36</v>
      </c>
      <c r="C447" s="284"/>
      <c r="D447" s="285"/>
      <c r="E447" s="285"/>
      <c r="F447" s="285"/>
      <c r="G447" s="286"/>
      <c r="H447" s="209"/>
      <c r="I447" s="210">
        <f t="shared" ref="I447:K451" si="128">SUM(I448)</f>
        <v>1508.6</v>
      </c>
      <c r="J447" s="210">
        <f t="shared" si="128"/>
        <v>13000</v>
      </c>
      <c r="K447" s="210">
        <f t="shared" si="128"/>
        <v>13000</v>
      </c>
    </row>
    <row r="448" spans="1:12" s="26" customFormat="1" ht="17.399999999999999" x14ac:dyDescent="0.35">
      <c r="A448" s="259" t="s">
        <v>102</v>
      </c>
      <c r="B448" s="273" t="s">
        <v>36</v>
      </c>
      <c r="C448" s="260" t="s">
        <v>1</v>
      </c>
      <c r="D448" s="287"/>
      <c r="E448" s="288"/>
      <c r="F448" s="288"/>
      <c r="G448" s="289"/>
      <c r="H448" s="261"/>
      <c r="I448" s="262">
        <f t="shared" si="128"/>
        <v>1508.6</v>
      </c>
      <c r="J448" s="262">
        <f t="shared" si="128"/>
        <v>13000</v>
      </c>
      <c r="K448" s="262">
        <f t="shared" si="128"/>
        <v>13000</v>
      </c>
    </row>
    <row r="449" spans="1:11" s="61" customFormat="1" ht="67.2" x14ac:dyDescent="0.35">
      <c r="A449" s="143" t="s">
        <v>123</v>
      </c>
      <c r="B449" s="221" t="s">
        <v>36</v>
      </c>
      <c r="C449" s="186" t="s">
        <v>1</v>
      </c>
      <c r="D449" s="187" t="s">
        <v>39</v>
      </c>
      <c r="E449" s="188" t="s">
        <v>118</v>
      </c>
      <c r="F449" s="188" t="s">
        <v>119</v>
      </c>
      <c r="G449" s="189" t="s">
        <v>120</v>
      </c>
      <c r="H449" s="190"/>
      <c r="I449" s="159">
        <f t="shared" si="128"/>
        <v>1508.6</v>
      </c>
      <c r="J449" s="159">
        <f t="shared" si="128"/>
        <v>13000</v>
      </c>
      <c r="K449" s="159">
        <f t="shared" si="128"/>
        <v>13000</v>
      </c>
    </row>
    <row r="450" spans="1:11" s="61" customFormat="1" ht="17.399999999999999" x14ac:dyDescent="0.35">
      <c r="A450" s="143" t="s">
        <v>126</v>
      </c>
      <c r="B450" s="221" t="s">
        <v>36</v>
      </c>
      <c r="C450" s="186" t="s">
        <v>1</v>
      </c>
      <c r="D450" s="187" t="s">
        <v>39</v>
      </c>
      <c r="E450" s="188" t="s">
        <v>18</v>
      </c>
      <c r="F450" s="188" t="s">
        <v>119</v>
      </c>
      <c r="G450" s="189" t="s">
        <v>120</v>
      </c>
      <c r="H450" s="190"/>
      <c r="I450" s="159">
        <f t="shared" si="128"/>
        <v>1508.6</v>
      </c>
      <c r="J450" s="159">
        <f t="shared" si="128"/>
        <v>13000</v>
      </c>
      <c r="K450" s="159">
        <f t="shared" si="128"/>
        <v>13000</v>
      </c>
    </row>
    <row r="451" spans="1:11" s="61" customFormat="1" ht="17.399999999999999" x14ac:dyDescent="0.35">
      <c r="A451" s="144" t="s">
        <v>195</v>
      </c>
      <c r="B451" s="221" t="s">
        <v>36</v>
      </c>
      <c r="C451" s="186" t="s">
        <v>1</v>
      </c>
      <c r="D451" s="187" t="s">
        <v>39</v>
      </c>
      <c r="E451" s="188" t="s">
        <v>18</v>
      </c>
      <c r="F451" s="188" t="s">
        <v>12</v>
      </c>
      <c r="G451" s="189" t="s">
        <v>120</v>
      </c>
      <c r="H451" s="190"/>
      <c r="I451" s="159">
        <f>SUM(I452)</f>
        <v>1508.6</v>
      </c>
      <c r="J451" s="159">
        <f t="shared" si="128"/>
        <v>13000</v>
      </c>
      <c r="K451" s="159">
        <f t="shared" si="128"/>
        <v>13000</v>
      </c>
    </row>
    <row r="452" spans="1:11" s="40" customFormat="1" ht="31.2" x14ac:dyDescent="0.3">
      <c r="A452" s="145" t="s">
        <v>501</v>
      </c>
      <c r="B452" s="152" t="s">
        <v>36</v>
      </c>
      <c r="C452" s="178" t="s">
        <v>1</v>
      </c>
      <c r="D452" s="178" t="s">
        <v>39</v>
      </c>
      <c r="E452" s="191" t="s">
        <v>18</v>
      </c>
      <c r="F452" s="191" t="s">
        <v>12</v>
      </c>
      <c r="G452" s="182" t="s">
        <v>41</v>
      </c>
      <c r="H452" s="182" t="s">
        <v>66</v>
      </c>
      <c r="I452" s="183">
        <v>1508.6</v>
      </c>
      <c r="J452" s="183">
        <v>13000</v>
      </c>
      <c r="K452" s="183">
        <v>13000</v>
      </c>
    </row>
    <row r="453" spans="1:11" s="36" customFormat="1" ht="18" x14ac:dyDescent="0.3">
      <c r="A453" s="207" t="s">
        <v>103</v>
      </c>
      <c r="B453" s="275" t="s">
        <v>38</v>
      </c>
      <c r="C453" s="290"/>
      <c r="D453" s="291"/>
      <c r="E453" s="291"/>
      <c r="F453" s="291"/>
      <c r="G453" s="292"/>
      <c r="H453" s="209"/>
      <c r="I453" s="210">
        <f>SUM(I454+I460+I465)</f>
        <v>144587.1</v>
      </c>
      <c r="J453" s="210">
        <f t="shared" ref="J453:K453" si="129">SUM(J454+J460+J465)</f>
        <v>133404</v>
      </c>
      <c r="K453" s="210">
        <f t="shared" si="129"/>
        <v>89405</v>
      </c>
    </row>
    <row r="454" spans="1:11" s="26" customFormat="1" ht="34.200000000000003" x14ac:dyDescent="0.35">
      <c r="A454" s="276" t="s">
        <v>104</v>
      </c>
      <c r="B454" s="202" t="s">
        <v>38</v>
      </c>
      <c r="C454" s="277" t="s">
        <v>1</v>
      </c>
      <c r="D454" s="287"/>
      <c r="E454" s="288"/>
      <c r="F454" s="288"/>
      <c r="G454" s="289"/>
      <c r="H454" s="261"/>
      <c r="I454" s="262">
        <f t="shared" ref="I454:K456" si="130">SUM(I455)</f>
        <v>36784.800000000003</v>
      </c>
      <c r="J454" s="262">
        <f t="shared" si="130"/>
        <v>35881</v>
      </c>
      <c r="K454" s="262">
        <f t="shared" si="130"/>
        <v>36356</v>
      </c>
    </row>
    <row r="455" spans="1:11" s="61" customFormat="1" ht="67.2" x14ac:dyDescent="0.35">
      <c r="A455" s="143" t="s">
        <v>123</v>
      </c>
      <c r="B455" s="190" t="s">
        <v>38</v>
      </c>
      <c r="C455" s="199" t="s">
        <v>1</v>
      </c>
      <c r="D455" s="187" t="s">
        <v>39</v>
      </c>
      <c r="E455" s="188" t="s">
        <v>118</v>
      </c>
      <c r="F455" s="188" t="s">
        <v>119</v>
      </c>
      <c r="G455" s="189" t="s">
        <v>120</v>
      </c>
      <c r="H455" s="190"/>
      <c r="I455" s="159">
        <f t="shared" si="130"/>
        <v>36784.800000000003</v>
      </c>
      <c r="J455" s="159">
        <f t="shared" si="130"/>
        <v>35881</v>
      </c>
      <c r="K455" s="159">
        <f t="shared" si="130"/>
        <v>36356</v>
      </c>
    </row>
    <row r="456" spans="1:11" s="61" customFormat="1" ht="50.4" x14ac:dyDescent="0.35">
      <c r="A456" s="143" t="s">
        <v>196</v>
      </c>
      <c r="B456" s="190" t="s">
        <v>38</v>
      </c>
      <c r="C456" s="199" t="s">
        <v>1</v>
      </c>
      <c r="D456" s="187" t="s">
        <v>39</v>
      </c>
      <c r="E456" s="188" t="s">
        <v>29</v>
      </c>
      <c r="F456" s="188" t="s">
        <v>119</v>
      </c>
      <c r="G456" s="189" t="s">
        <v>120</v>
      </c>
      <c r="H456" s="190"/>
      <c r="I456" s="159">
        <f>SUM(I457)</f>
        <v>36784.800000000003</v>
      </c>
      <c r="J456" s="159">
        <f t="shared" si="130"/>
        <v>35881</v>
      </c>
      <c r="K456" s="159">
        <f t="shared" si="130"/>
        <v>36356</v>
      </c>
    </row>
    <row r="457" spans="1:11" s="61" customFormat="1" ht="33.6" x14ac:dyDescent="0.35">
      <c r="A457" s="144" t="s">
        <v>197</v>
      </c>
      <c r="B457" s="190" t="s">
        <v>38</v>
      </c>
      <c r="C457" s="199" t="s">
        <v>1</v>
      </c>
      <c r="D457" s="187" t="s">
        <v>39</v>
      </c>
      <c r="E457" s="188" t="s">
        <v>29</v>
      </c>
      <c r="F457" s="188" t="s">
        <v>5</v>
      </c>
      <c r="G457" s="189" t="s">
        <v>120</v>
      </c>
      <c r="H457" s="190"/>
      <c r="I457" s="159">
        <f>SUM(I458:I459)</f>
        <v>36784.800000000003</v>
      </c>
      <c r="J457" s="159">
        <f t="shared" ref="J457:K457" si="131">SUM(J458:J459)</f>
        <v>35881</v>
      </c>
      <c r="K457" s="159">
        <f t="shared" si="131"/>
        <v>36356</v>
      </c>
    </row>
    <row r="458" spans="1:11" s="40" customFormat="1" ht="31.2" x14ac:dyDescent="0.3">
      <c r="A458" s="145" t="s">
        <v>214</v>
      </c>
      <c r="B458" s="152" t="s">
        <v>38</v>
      </c>
      <c r="C458" s="178" t="s">
        <v>1</v>
      </c>
      <c r="D458" s="178" t="s">
        <v>39</v>
      </c>
      <c r="E458" s="191" t="s">
        <v>29</v>
      </c>
      <c r="F458" s="191" t="s">
        <v>5</v>
      </c>
      <c r="G458" s="182" t="s">
        <v>114</v>
      </c>
      <c r="H458" s="182" t="s">
        <v>65</v>
      </c>
      <c r="I458" s="183">
        <v>13784.8</v>
      </c>
      <c r="J458" s="183">
        <v>11881</v>
      </c>
      <c r="K458" s="183">
        <v>12356</v>
      </c>
    </row>
    <row r="459" spans="1:11" s="40" customFormat="1" ht="31.2" x14ac:dyDescent="0.3">
      <c r="A459" s="145" t="s">
        <v>502</v>
      </c>
      <c r="B459" s="152" t="s">
        <v>38</v>
      </c>
      <c r="C459" s="178" t="s">
        <v>1</v>
      </c>
      <c r="D459" s="178" t="s">
        <v>39</v>
      </c>
      <c r="E459" s="191" t="s">
        <v>29</v>
      </c>
      <c r="F459" s="191" t="s">
        <v>5</v>
      </c>
      <c r="G459" s="182" t="s">
        <v>42</v>
      </c>
      <c r="H459" s="182" t="s">
        <v>65</v>
      </c>
      <c r="I459" s="183">
        <v>23000</v>
      </c>
      <c r="J459" s="183">
        <v>24000</v>
      </c>
      <c r="K459" s="183">
        <v>24000</v>
      </c>
    </row>
    <row r="460" spans="1:11" s="26" customFormat="1" ht="17.399999999999999" x14ac:dyDescent="0.35">
      <c r="A460" s="276" t="s">
        <v>105</v>
      </c>
      <c r="B460" s="202" t="s">
        <v>38</v>
      </c>
      <c r="C460" s="277" t="s">
        <v>5</v>
      </c>
      <c r="D460" s="281"/>
      <c r="E460" s="282"/>
      <c r="F460" s="282"/>
      <c r="G460" s="283"/>
      <c r="H460" s="261"/>
      <c r="I460" s="262">
        <f t="shared" ref="I460:K463" si="132">SUM(I461)</f>
        <v>79692.3</v>
      </c>
      <c r="J460" s="262">
        <f t="shared" si="132"/>
        <v>48958</v>
      </c>
      <c r="K460" s="262">
        <f t="shared" si="132"/>
        <v>52779</v>
      </c>
    </row>
    <row r="461" spans="1:11" s="61" customFormat="1" ht="67.2" x14ac:dyDescent="0.35">
      <c r="A461" s="143" t="s">
        <v>123</v>
      </c>
      <c r="B461" s="190" t="s">
        <v>38</v>
      </c>
      <c r="C461" s="199" t="s">
        <v>5</v>
      </c>
      <c r="D461" s="199" t="s">
        <v>39</v>
      </c>
      <c r="E461" s="200" t="s">
        <v>118</v>
      </c>
      <c r="F461" s="200" t="s">
        <v>119</v>
      </c>
      <c r="G461" s="190" t="s">
        <v>120</v>
      </c>
      <c r="H461" s="190"/>
      <c r="I461" s="159">
        <f t="shared" si="132"/>
        <v>79692.3</v>
      </c>
      <c r="J461" s="159">
        <f t="shared" si="132"/>
        <v>48958</v>
      </c>
      <c r="K461" s="159">
        <f t="shared" si="132"/>
        <v>52779</v>
      </c>
    </row>
    <row r="462" spans="1:11" s="61" customFormat="1" ht="50.4" x14ac:dyDescent="0.35">
      <c r="A462" s="143" t="s">
        <v>196</v>
      </c>
      <c r="B462" s="190" t="s">
        <v>38</v>
      </c>
      <c r="C462" s="199" t="s">
        <v>5</v>
      </c>
      <c r="D462" s="199" t="s">
        <v>39</v>
      </c>
      <c r="E462" s="200" t="s">
        <v>29</v>
      </c>
      <c r="F462" s="200" t="s">
        <v>119</v>
      </c>
      <c r="G462" s="190" t="s">
        <v>120</v>
      </c>
      <c r="H462" s="190"/>
      <c r="I462" s="159">
        <f t="shared" si="132"/>
        <v>79692.3</v>
      </c>
      <c r="J462" s="159">
        <f t="shared" si="132"/>
        <v>48958</v>
      </c>
      <c r="K462" s="159">
        <f t="shared" si="132"/>
        <v>52779</v>
      </c>
    </row>
    <row r="463" spans="1:11" s="61" customFormat="1" ht="33.6" x14ac:dyDescent="0.35">
      <c r="A463" s="144" t="s">
        <v>198</v>
      </c>
      <c r="B463" s="190" t="s">
        <v>38</v>
      </c>
      <c r="C463" s="199" t="s">
        <v>5</v>
      </c>
      <c r="D463" s="199" t="s">
        <v>39</v>
      </c>
      <c r="E463" s="200" t="s">
        <v>29</v>
      </c>
      <c r="F463" s="200" t="s">
        <v>2</v>
      </c>
      <c r="G463" s="190" t="s">
        <v>120</v>
      </c>
      <c r="H463" s="190"/>
      <c r="I463" s="159">
        <f>SUM(I464)</f>
        <v>79692.3</v>
      </c>
      <c r="J463" s="159">
        <f t="shared" si="132"/>
        <v>48958</v>
      </c>
      <c r="K463" s="159">
        <f t="shared" si="132"/>
        <v>52779</v>
      </c>
    </row>
    <row r="464" spans="1:11" s="40" customFormat="1" ht="31.2" x14ac:dyDescent="0.3">
      <c r="A464" s="145" t="s">
        <v>113</v>
      </c>
      <c r="B464" s="152" t="s">
        <v>38</v>
      </c>
      <c r="C464" s="178" t="s">
        <v>5</v>
      </c>
      <c r="D464" s="178" t="s">
        <v>39</v>
      </c>
      <c r="E464" s="191" t="s">
        <v>29</v>
      </c>
      <c r="F464" s="191" t="s">
        <v>2</v>
      </c>
      <c r="G464" s="182" t="s">
        <v>43</v>
      </c>
      <c r="H464" s="182" t="s">
        <v>65</v>
      </c>
      <c r="I464" s="183">
        <v>79692.3</v>
      </c>
      <c r="J464" s="183">
        <v>48958</v>
      </c>
      <c r="K464" s="183">
        <v>52779</v>
      </c>
    </row>
    <row r="465" spans="1:11" s="26" customFormat="1" ht="17.399999999999999" x14ac:dyDescent="0.35">
      <c r="A465" s="276" t="s">
        <v>199</v>
      </c>
      <c r="B465" s="202" t="s">
        <v>38</v>
      </c>
      <c r="C465" s="277" t="s">
        <v>2</v>
      </c>
      <c r="D465" s="281"/>
      <c r="E465" s="282"/>
      <c r="F465" s="282"/>
      <c r="G465" s="283"/>
      <c r="H465" s="261"/>
      <c r="I465" s="262">
        <f>SUM(I466+I472+I478)</f>
        <v>28110</v>
      </c>
      <c r="J465" s="262">
        <f t="shared" ref="J465:K465" si="133">SUM(J466+J478)</f>
        <v>48565</v>
      </c>
      <c r="K465" s="262">
        <f t="shared" si="133"/>
        <v>270</v>
      </c>
    </row>
    <row r="466" spans="1:11" s="61" customFormat="1" ht="67.2" x14ac:dyDescent="0.35">
      <c r="A466" s="143" t="s">
        <v>123</v>
      </c>
      <c r="B466" s="190" t="s">
        <v>38</v>
      </c>
      <c r="C466" s="199" t="s">
        <v>2</v>
      </c>
      <c r="D466" s="199" t="s">
        <v>39</v>
      </c>
      <c r="E466" s="200" t="s">
        <v>118</v>
      </c>
      <c r="F466" s="200" t="s">
        <v>119</v>
      </c>
      <c r="G466" s="190" t="s">
        <v>120</v>
      </c>
      <c r="H466" s="190"/>
      <c r="I466" s="159">
        <f t="shared" ref="I466:K480" si="134">SUM(I467)</f>
        <v>25190.9</v>
      </c>
      <c r="J466" s="159">
        <f t="shared" si="134"/>
        <v>48565</v>
      </c>
      <c r="K466" s="159">
        <f t="shared" si="134"/>
        <v>270</v>
      </c>
    </row>
    <row r="467" spans="1:11" s="61" customFormat="1" ht="50.4" x14ac:dyDescent="0.35">
      <c r="A467" s="143" t="s">
        <v>196</v>
      </c>
      <c r="B467" s="190" t="s">
        <v>38</v>
      </c>
      <c r="C467" s="199" t="s">
        <v>2</v>
      </c>
      <c r="D467" s="199" t="s">
        <v>39</v>
      </c>
      <c r="E467" s="200" t="s">
        <v>29</v>
      </c>
      <c r="F467" s="200" t="s">
        <v>119</v>
      </c>
      <c r="G467" s="190" t="s">
        <v>120</v>
      </c>
      <c r="H467" s="190"/>
      <c r="I467" s="159">
        <f>SUM(I468+I470)</f>
        <v>25190.9</v>
      </c>
      <c r="J467" s="159">
        <f t="shared" ref="J467:K467" si="135">SUM(J468+J470)</f>
        <v>48565</v>
      </c>
      <c r="K467" s="159">
        <f t="shared" si="135"/>
        <v>270</v>
      </c>
    </row>
    <row r="468" spans="1:11" s="61" customFormat="1" ht="33.6" x14ac:dyDescent="0.35">
      <c r="A468" s="144" t="s">
        <v>201</v>
      </c>
      <c r="B468" s="190" t="s">
        <v>38</v>
      </c>
      <c r="C468" s="199" t="s">
        <v>2</v>
      </c>
      <c r="D468" s="199" t="s">
        <v>39</v>
      </c>
      <c r="E468" s="200" t="s">
        <v>29</v>
      </c>
      <c r="F468" s="200" t="s">
        <v>7</v>
      </c>
      <c r="G468" s="190" t="s">
        <v>120</v>
      </c>
      <c r="H468" s="190"/>
      <c r="I468" s="159">
        <f>SUM(I469)</f>
        <v>270</v>
      </c>
      <c r="J468" s="159">
        <f t="shared" si="134"/>
        <v>270</v>
      </c>
      <c r="K468" s="159">
        <f t="shared" si="134"/>
        <v>270</v>
      </c>
    </row>
    <row r="469" spans="1:11" s="40" customFormat="1" ht="62.4" x14ac:dyDescent="0.3">
      <c r="A469" s="192" t="s">
        <v>202</v>
      </c>
      <c r="B469" s="152" t="s">
        <v>38</v>
      </c>
      <c r="C469" s="178" t="s">
        <v>2</v>
      </c>
      <c r="D469" s="178" t="s">
        <v>39</v>
      </c>
      <c r="E469" s="191" t="s">
        <v>29</v>
      </c>
      <c r="F469" s="191" t="s">
        <v>7</v>
      </c>
      <c r="G469" s="182" t="s">
        <v>200</v>
      </c>
      <c r="H469" s="182" t="s">
        <v>65</v>
      </c>
      <c r="I469" s="183">
        <v>270</v>
      </c>
      <c r="J469" s="183">
        <v>270</v>
      </c>
      <c r="K469" s="183">
        <v>270</v>
      </c>
    </row>
    <row r="470" spans="1:11" s="61" customFormat="1" ht="67.2" x14ac:dyDescent="0.35">
      <c r="A470" s="144" t="s">
        <v>320</v>
      </c>
      <c r="B470" s="190" t="s">
        <v>38</v>
      </c>
      <c r="C470" s="199" t="s">
        <v>2</v>
      </c>
      <c r="D470" s="199" t="s">
        <v>39</v>
      </c>
      <c r="E470" s="200" t="s">
        <v>29</v>
      </c>
      <c r="F470" s="200" t="s">
        <v>12</v>
      </c>
      <c r="G470" s="190" t="s">
        <v>120</v>
      </c>
      <c r="H470" s="190"/>
      <c r="I470" s="159">
        <f>SUM(I471)</f>
        <v>24920.9</v>
      </c>
      <c r="J470" s="159">
        <f t="shared" ref="J470:K470" si="136">SUM(J471)</f>
        <v>48295</v>
      </c>
      <c r="K470" s="159">
        <f t="shared" si="136"/>
        <v>0</v>
      </c>
    </row>
    <row r="471" spans="1:11" s="40" customFormat="1" ht="31.2" x14ac:dyDescent="0.3">
      <c r="A471" s="151" t="s">
        <v>503</v>
      </c>
      <c r="B471" s="215" t="s">
        <v>38</v>
      </c>
      <c r="C471" s="229" t="s">
        <v>2</v>
      </c>
      <c r="D471" s="229" t="s">
        <v>39</v>
      </c>
      <c r="E471" s="216" t="s">
        <v>29</v>
      </c>
      <c r="F471" s="216" t="s">
        <v>12</v>
      </c>
      <c r="G471" s="217" t="s">
        <v>321</v>
      </c>
      <c r="H471" s="217" t="s">
        <v>65</v>
      </c>
      <c r="I471" s="218">
        <v>24920.9</v>
      </c>
      <c r="J471" s="218">
        <v>48295</v>
      </c>
      <c r="K471" s="218"/>
    </row>
    <row r="472" spans="1:11" s="61" customFormat="1" ht="67.2" x14ac:dyDescent="0.35">
      <c r="A472" s="143" t="s">
        <v>322</v>
      </c>
      <c r="B472" s="190" t="s">
        <v>38</v>
      </c>
      <c r="C472" s="199" t="s">
        <v>2</v>
      </c>
      <c r="D472" s="199" t="s">
        <v>326</v>
      </c>
      <c r="E472" s="200" t="s">
        <v>118</v>
      </c>
      <c r="F472" s="200" t="s">
        <v>119</v>
      </c>
      <c r="G472" s="190" t="s">
        <v>120</v>
      </c>
      <c r="H472" s="190"/>
      <c r="I472" s="159">
        <f>SUM(I473)</f>
        <v>2919.1</v>
      </c>
      <c r="J472" s="159">
        <f t="shared" ref="J472:K474" si="137">SUM(J473)</f>
        <v>0</v>
      </c>
      <c r="K472" s="159">
        <f t="shared" si="137"/>
        <v>0</v>
      </c>
    </row>
    <row r="473" spans="1:11" s="61" customFormat="1" ht="17.399999999999999" x14ac:dyDescent="0.35">
      <c r="A473" s="143" t="s">
        <v>323</v>
      </c>
      <c r="B473" s="190" t="s">
        <v>38</v>
      </c>
      <c r="C473" s="199" t="s">
        <v>2</v>
      </c>
      <c r="D473" s="199" t="s">
        <v>326</v>
      </c>
      <c r="E473" s="200" t="s">
        <v>18</v>
      </c>
      <c r="F473" s="200" t="s">
        <v>119</v>
      </c>
      <c r="G473" s="190" t="s">
        <v>120</v>
      </c>
      <c r="H473" s="190"/>
      <c r="I473" s="159">
        <f>SUM(I474)</f>
        <v>2919.1</v>
      </c>
      <c r="J473" s="159">
        <f t="shared" si="137"/>
        <v>0</v>
      </c>
      <c r="K473" s="159">
        <f t="shared" si="137"/>
        <v>0</v>
      </c>
    </row>
    <row r="474" spans="1:11" s="61" customFormat="1" ht="50.4" x14ac:dyDescent="0.35">
      <c r="A474" s="144" t="s">
        <v>324</v>
      </c>
      <c r="B474" s="190" t="s">
        <v>38</v>
      </c>
      <c r="C474" s="199" t="s">
        <v>2</v>
      </c>
      <c r="D474" s="199" t="s">
        <v>326</v>
      </c>
      <c r="E474" s="200" t="s">
        <v>18</v>
      </c>
      <c r="F474" s="200" t="s">
        <v>7</v>
      </c>
      <c r="G474" s="190" t="s">
        <v>120</v>
      </c>
      <c r="H474" s="190"/>
      <c r="I474" s="159">
        <f>+I475+I476+I477</f>
        <v>2919.1</v>
      </c>
      <c r="J474" s="159">
        <f t="shared" si="137"/>
        <v>0</v>
      </c>
      <c r="K474" s="159">
        <f t="shared" si="137"/>
        <v>0</v>
      </c>
    </row>
    <row r="475" spans="1:11" s="40" customFormat="1" ht="31.2" x14ac:dyDescent="0.3">
      <c r="A475" s="151" t="s">
        <v>325</v>
      </c>
      <c r="B475" s="215" t="s">
        <v>38</v>
      </c>
      <c r="C475" s="229" t="s">
        <v>2</v>
      </c>
      <c r="D475" s="229" t="s">
        <v>326</v>
      </c>
      <c r="E475" s="216" t="s">
        <v>18</v>
      </c>
      <c r="F475" s="216" t="s">
        <v>7</v>
      </c>
      <c r="G475" s="217" t="s">
        <v>300</v>
      </c>
      <c r="H475" s="217" t="s">
        <v>65</v>
      </c>
      <c r="I475" s="218">
        <v>1929.1</v>
      </c>
      <c r="J475" s="218"/>
      <c r="K475" s="218"/>
    </row>
    <row r="476" spans="1:11" s="40" customFormat="1" ht="46.8" x14ac:dyDescent="0.3">
      <c r="A476" s="145" t="s">
        <v>504</v>
      </c>
      <c r="B476" s="258" t="s">
        <v>38</v>
      </c>
      <c r="C476" s="278" t="s">
        <v>2</v>
      </c>
      <c r="D476" s="279" t="s">
        <v>326</v>
      </c>
      <c r="E476" s="280" t="s">
        <v>18</v>
      </c>
      <c r="F476" s="280" t="s">
        <v>7</v>
      </c>
      <c r="G476" s="258" t="s">
        <v>351</v>
      </c>
      <c r="H476" s="258" t="s">
        <v>65</v>
      </c>
      <c r="I476" s="156">
        <v>890</v>
      </c>
      <c r="J476" s="218"/>
      <c r="K476" s="218"/>
    </row>
    <row r="477" spans="1:11" s="40" customFormat="1" ht="61.2" customHeight="1" x14ac:dyDescent="0.3">
      <c r="A477" s="145" t="s">
        <v>394</v>
      </c>
      <c r="B477" s="258" t="s">
        <v>38</v>
      </c>
      <c r="C477" s="278" t="s">
        <v>2</v>
      </c>
      <c r="D477" s="279" t="s">
        <v>326</v>
      </c>
      <c r="E477" s="280" t="s">
        <v>18</v>
      </c>
      <c r="F477" s="280" t="s">
        <v>7</v>
      </c>
      <c r="G477" s="258" t="s">
        <v>352</v>
      </c>
      <c r="H477" s="258" t="s">
        <v>65</v>
      </c>
      <c r="I477" s="156">
        <v>100</v>
      </c>
      <c r="J477" s="218"/>
      <c r="K477" s="218"/>
    </row>
    <row r="478" spans="1:11" s="61" customFormat="1" ht="33.6" hidden="1" x14ac:dyDescent="0.35">
      <c r="A478" s="143" t="s">
        <v>267</v>
      </c>
      <c r="B478" s="190" t="s">
        <v>38</v>
      </c>
      <c r="C478" s="199" t="s">
        <v>2</v>
      </c>
      <c r="D478" s="199" t="s">
        <v>270</v>
      </c>
      <c r="E478" s="200" t="s">
        <v>118</v>
      </c>
      <c r="F478" s="200" t="s">
        <v>119</v>
      </c>
      <c r="G478" s="190" t="s">
        <v>120</v>
      </c>
      <c r="H478" s="190"/>
      <c r="I478" s="159">
        <f t="shared" si="134"/>
        <v>0</v>
      </c>
      <c r="J478" s="159">
        <f t="shared" si="134"/>
        <v>0</v>
      </c>
      <c r="K478" s="159">
        <f t="shared" si="134"/>
        <v>0</v>
      </c>
    </row>
    <row r="479" spans="1:11" s="61" customFormat="1" ht="33.6" hidden="1" x14ac:dyDescent="0.35">
      <c r="A479" s="143" t="s">
        <v>268</v>
      </c>
      <c r="B479" s="190" t="s">
        <v>38</v>
      </c>
      <c r="C479" s="199" t="s">
        <v>2</v>
      </c>
      <c r="D479" s="199" t="s">
        <v>270</v>
      </c>
      <c r="E479" s="200" t="s">
        <v>18</v>
      </c>
      <c r="F479" s="200" t="s">
        <v>119</v>
      </c>
      <c r="G479" s="190" t="s">
        <v>120</v>
      </c>
      <c r="H479" s="190"/>
      <c r="I479" s="159">
        <f t="shared" si="134"/>
        <v>0</v>
      </c>
      <c r="J479" s="159">
        <f t="shared" si="134"/>
        <v>0</v>
      </c>
      <c r="K479" s="159">
        <f t="shared" si="134"/>
        <v>0</v>
      </c>
    </row>
    <row r="480" spans="1:11" s="61" customFormat="1" ht="33.6" hidden="1" x14ac:dyDescent="0.35">
      <c r="A480" s="144" t="s">
        <v>269</v>
      </c>
      <c r="B480" s="190" t="s">
        <v>38</v>
      </c>
      <c r="C480" s="199" t="s">
        <v>2</v>
      </c>
      <c r="D480" s="199" t="s">
        <v>270</v>
      </c>
      <c r="E480" s="200" t="s">
        <v>18</v>
      </c>
      <c r="F480" s="200" t="s">
        <v>1</v>
      </c>
      <c r="G480" s="190" t="s">
        <v>120</v>
      </c>
      <c r="H480" s="190"/>
      <c r="I480" s="159">
        <f>SUM(I481)</f>
        <v>0</v>
      </c>
      <c r="J480" s="159">
        <f t="shared" si="134"/>
        <v>0</v>
      </c>
      <c r="K480" s="159">
        <f t="shared" si="134"/>
        <v>0</v>
      </c>
    </row>
    <row r="481" spans="1:11" s="40" customFormat="1" ht="46.8" hidden="1" x14ac:dyDescent="0.3">
      <c r="A481" s="151" t="s">
        <v>505</v>
      </c>
      <c r="B481" s="215" t="s">
        <v>38</v>
      </c>
      <c r="C481" s="229" t="s">
        <v>2</v>
      </c>
      <c r="D481" s="229" t="s">
        <v>270</v>
      </c>
      <c r="E481" s="216" t="s">
        <v>18</v>
      </c>
      <c r="F481" s="216" t="s">
        <v>1</v>
      </c>
      <c r="G481" s="217" t="s">
        <v>271</v>
      </c>
      <c r="H481" s="182" t="s">
        <v>65</v>
      </c>
      <c r="I481" s="183"/>
      <c r="J481" s="183"/>
      <c r="K481" s="183"/>
    </row>
  </sheetData>
  <mergeCells count="44">
    <mergeCell ref="C355:G355"/>
    <mergeCell ref="D356:G356"/>
    <mergeCell ref="D361:G361"/>
    <mergeCell ref="D387:G387"/>
    <mergeCell ref="D194:G194"/>
    <mergeCell ref="D215:G215"/>
    <mergeCell ref="D350:G350"/>
    <mergeCell ref="D266:G266"/>
    <mergeCell ref="D279:G279"/>
    <mergeCell ref="C305:G305"/>
    <mergeCell ref="D306:G306"/>
    <mergeCell ref="C349:G349"/>
    <mergeCell ref="D344:G344"/>
    <mergeCell ref="D99:G99"/>
    <mergeCell ref="D88:G88"/>
    <mergeCell ref="C98:G98"/>
    <mergeCell ref="C193:G193"/>
    <mergeCell ref="C159:G159"/>
    <mergeCell ref="D170:G170"/>
    <mergeCell ref="D117:G117"/>
    <mergeCell ref="D134:G134"/>
    <mergeCell ref="D20:G20"/>
    <mergeCell ref="D38:G38"/>
    <mergeCell ref="D50:G50"/>
    <mergeCell ref="D55:G55"/>
    <mergeCell ref="D83:G83"/>
    <mergeCell ref="C82:G82"/>
    <mergeCell ref="D34:G34"/>
    <mergeCell ref="D5:G5"/>
    <mergeCell ref="D4:G4"/>
    <mergeCell ref="D13:G13"/>
    <mergeCell ref="A1:K1"/>
    <mergeCell ref="A2:K2"/>
    <mergeCell ref="D404:G404"/>
    <mergeCell ref="C418:G418"/>
    <mergeCell ref="D419:G419"/>
    <mergeCell ref="D424:G424"/>
    <mergeCell ref="D430:G430"/>
    <mergeCell ref="D465:G465"/>
    <mergeCell ref="C447:G447"/>
    <mergeCell ref="D448:G448"/>
    <mergeCell ref="C453:G453"/>
    <mergeCell ref="D454:G454"/>
    <mergeCell ref="D460:G460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2018-12-20T11:55:13Z</cp:lastPrinted>
  <dcterms:created xsi:type="dcterms:W3CDTF">2015-10-05T11:25:45Z</dcterms:created>
  <dcterms:modified xsi:type="dcterms:W3CDTF">2019-01-15T06:43:13Z</dcterms:modified>
</cp:coreProperties>
</file>