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1340" windowHeight="6555" tabRatio="694"/>
  </bookViews>
  <sheets>
    <sheet name="приложение1" sheetId="60" r:id="rId1"/>
    <sheet name="приложение2" sheetId="51" r:id="rId2"/>
    <sheet name="приложение 3" sheetId="56" r:id="rId3"/>
  </sheets>
  <definedNames>
    <definedName name="_xlnm.Print_Titles" localSheetId="2">'приложение 3'!$5:$6</definedName>
    <definedName name="_xlnm.Print_Titles" localSheetId="1">приложение2!$5:$7</definedName>
  </definedNames>
  <calcPr calcId="145621"/>
</workbook>
</file>

<file path=xl/calcChain.xml><?xml version="1.0" encoding="utf-8"?>
<calcChain xmlns="http://schemas.openxmlformats.org/spreadsheetml/2006/main">
  <c r="E85" i="56" l="1"/>
  <c r="F85" i="56"/>
  <c r="G85" i="56"/>
  <c r="H85" i="56"/>
  <c r="I85" i="56"/>
  <c r="J85" i="56"/>
  <c r="E84" i="56"/>
  <c r="F84" i="56"/>
  <c r="G84" i="56"/>
  <c r="H84" i="56"/>
  <c r="I84" i="56"/>
  <c r="J84" i="56"/>
  <c r="E83" i="56"/>
  <c r="F83" i="56"/>
  <c r="G83" i="56"/>
  <c r="H83" i="56"/>
  <c r="I83" i="56"/>
  <c r="J83" i="56"/>
  <c r="E82" i="56"/>
  <c r="F82" i="56"/>
  <c r="G82" i="56"/>
  <c r="H82" i="56"/>
  <c r="I82" i="56"/>
  <c r="J82" i="56"/>
  <c r="E81" i="56"/>
  <c r="F81" i="56"/>
  <c r="G81" i="56"/>
  <c r="H81" i="56"/>
  <c r="I81" i="56"/>
  <c r="J81" i="56"/>
  <c r="E80" i="56"/>
  <c r="F80" i="56"/>
  <c r="G80" i="56"/>
  <c r="H80" i="56"/>
  <c r="I80" i="56"/>
  <c r="J80" i="56"/>
  <c r="D81" i="56"/>
  <c r="D82" i="56"/>
  <c r="D83" i="56"/>
  <c r="D84" i="56"/>
  <c r="D85" i="56"/>
  <c r="D80" i="56"/>
  <c r="E64" i="56"/>
  <c r="F64" i="56"/>
  <c r="G64" i="56"/>
  <c r="H64" i="56"/>
  <c r="I64" i="56"/>
  <c r="J64" i="56"/>
  <c r="E63" i="56"/>
  <c r="F63" i="56"/>
  <c r="G63" i="56"/>
  <c r="H63" i="56"/>
  <c r="I63" i="56"/>
  <c r="J63" i="56"/>
  <c r="E62" i="56"/>
  <c r="F62" i="56"/>
  <c r="G62" i="56"/>
  <c r="H62" i="56"/>
  <c r="I62" i="56"/>
  <c r="J62" i="56"/>
  <c r="E61" i="56"/>
  <c r="F61" i="56"/>
  <c r="G61" i="56"/>
  <c r="H61" i="56"/>
  <c r="I61" i="56"/>
  <c r="J61" i="56"/>
  <c r="E60" i="56"/>
  <c r="F60" i="56"/>
  <c r="G60" i="56"/>
  <c r="H60" i="56"/>
  <c r="I60" i="56"/>
  <c r="J60" i="56"/>
  <c r="E59" i="56"/>
  <c r="F59" i="56"/>
  <c r="G59" i="56"/>
  <c r="H59" i="56"/>
  <c r="I59" i="56"/>
  <c r="J59" i="56"/>
  <c r="D60" i="56"/>
  <c r="D61" i="56"/>
  <c r="D62" i="56"/>
  <c r="D63" i="56"/>
  <c r="D64" i="56"/>
  <c r="D59" i="56"/>
  <c r="E65" i="56" l="1"/>
  <c r="F65" i="56"/>
  <c r="G65" i="56"/>
  <c r="H65" i="56"/>
  <c r="I65" i="56"/>
  <c r="J65" i="56"/>
  <c r="D65" i="56"/>
  <c r="E260" i="56" l="1"/>
  <c r="F260" i="56"/>
  <c r="G260" i="56"/>
  <c r="H260" i="56"/>
  <c r="I260" i="56"/>
  <c r="J260" i="56"/>
  <c r="E259" i="56"/>
  <c r="F259" i="56"/>
  <c r="G259" i="56"/>
  <c r="H259" i="56"/>
  <c r="I259" i="56"/>
  <c r="J259" i="56"/>
  <c r="E258" i="56"/>
  <c r="F258" i="56"/>
  <c r="G258" i="56"/>
  <c r="H258" i="56"/>
  <c r="I258" i="56"/>
  <c r="J258" i="56"/>
  <c r="E257" i="56"/>
  <c r="F257" i="56"/>
  <c r="G257" i="56"/>
  <c r="H257" i="56"/>
  <c r="I257" i="56"/>
  <c r="J257" i="56"/>
  <c r="E256" i="56"/>
  <c r="F256" i="56"/>
  <c r="G256" i="56"/>
  <c r="H256" i="56"/>
  <c r="I256" i="56"/>
  <c r="J256" i="56"/>
  <c r="E255" i="56"/>
  <c r="F255" i="56"/>
  <c r="G255" i="56"/>
  <c r="H255" i="56"/>
  <c r="I255" i="56"/>
  <c r="J255" i="56"/>
  <c r="D256" i="56"/>
  <c r="D257" i="56"/>
  <c r="D258" i="56"/>
  <c r="D259" i="56"/>
  <c r="D260" i="56"/>
  <c r="D255" i="56"/>
  <c r="H275" i="56"/>
  <c r="H268" i="56"/>
  <c r="E232" i="56" l="1"/>
  <c r="F232" i="56"/>
  <c r="G232" i="56"/>
  <c r="H232" i="56"/>
  <c r="I232" i="56"/>
  <c r="J232" i="56"/>
  <c r="E231" i="56"/>
  <c r="F231" i="56"/>
  <c r="G231" i="56"/>
  <c r="H231" i="56"/>
  <c r="I231" i="56"/>
  <c r="J231" i="56"/>
  <c r="E230" i="56"/>
  <c r="F230" i="56"/>
  <c r="G230" i="56"/>
  <c r="H230" i="56"/>
  <c r="I230" i="56"/>
  <c r="J230" i="56"/>
  <c r="E229" i="56"/>
  <c r="F229" i="56"/>
  <c r="G229" i="56"/>
  <c r="H229" i="56"/>
  <c r="I229" i="56"/>
  <c r="J229" i="56"/>
  <c r="E228" i="56"/>
  <c r="F228" i="56"/>
  <c r="G228" i="56"/>
  <c r="H228" i="56"/>
  <c r="I228" i="56"/>
  <c r="J228" i="56"/>
  <c r="E227" i="56"/>
  <c r="F227" i="56"/>
  <c r="G227" i="56"/>
  <c r="H227" i="56"/>
  <c r="I227" i="56"/>
  <c r="J227" i="56"/>
  <c r="D228" i="56"/>
  <c r="D229" i="56"/>
  <c r="D230" i="56"/>
  <c r="D231" i="56"/>
  <c r="D232" i="56"/>
  <c r="D227" i="56"/>
  <c r="G184" i="56" l="1"/>
  <c r="J170" i="56"/>
  <c r="I170" i="56"/>
  <c r="H170" i="56"/>
  <c r="G170" i="56"/>
  <c r="F170" i="56"/>
  <c r="J163" i="56"/>
  <c r="I163" i="56"/>
  <c r="H163" i="56"/>
  <c r="G163" i="56"/>
  <c r="F163" i="56"/>
  <c r="G79" i="56" l="1"/>
  <c r="E197" i="56"/>
  <c r="F197" i="56"/>
  <c r="G197" i="56"/>
  <c r="H197" i="56"/>
  <c r="I197" i="56"/>
  <c r="J197" i="56"/>
  <c r="E196" i="56"/>
  <c r="F196" i="56"/>
  <c r="G196" i="56"/>
  <c r="H196" i="56"/>
  <c r="I196" i="56"/>
  <c r="J196" i="56"/>
  <c r="E195" i="56"/>
  <c r="F195" i="56"/>
  <c r="G195" i="56"/>
  <c r="H195" i="56"/>
  <c r="I195" i="56"/>
  <c r="J195" i="56"/>
  <c r="E194" i="56"/>
  <c r="F194" i="56"/>
  <c r="G194" i="56"/>
  <c r="H194" i="56"/>
  <c r="I194" i="56"/>
  <c r="J194" i="56"/>
  <c r="E193" i="56"/>
  <c r="F193" i="56"/>
  <c r="G193" i="56"/>
  <c r="H193" i="56"/>
  <c r="I193" i="56"/>
  <c r="J193" i="56"/>
  <c r="E192" i="56"/>
  <c r="F192" i="56"/>
  <c r="G192" i="56"/>
  <c r="H192" i="56"/>
  <c r="I192" i="56"/>
  <c r="J192" i="56"/>
  <c r="D193" i="56"/>
  <c r="D194" i="56"/>
  <c r="D195" i="56"/>
  <c r="D196" i="56"/>
  <c r="D197" i="56"/>
  <c r="D192" i="56"/>
  <c r="D9" i="56" s="1"/>
  <c r="G149" i="56"/>
  <c r="F43" i="56" l="1"/>
  <c r="G43" i="56"/>
  <c r="H43" i="56"/>
  <c r="I43" i="56"/>
  <c r="J43" i="56"/>
  <c r="F42" i="56"/>
  <c r="G42" i="56"/>
  <c r="H42" i="56"/>
  <c r="I42" i="56"/>
  <c r="J42" i="56"/>
  <c r="F41" i="56"/>
  <c r="G41" i="56"/>
  <c r="H41" i="56"/>
  <c r="I41" i="56"/>
  <c r="J41" i="56"/>
  <c r="F40" i="56"/>
  <c r="G40" i="56"/>
  <c r="H40" i="56"/>
  <c r="I40" i="56"/>
  <c r="J40" i="56"/>
  <c r="F39" i="56"/>
  <c r="G39" i="56"/>
  <c r="H39" i="56"/>
  <c r="I39" i="56"/>
  <c r="J39" i="56"/>
  <c r="F38" i="56"/>
  <c r="G38" i="56"/>
  <c r="H38" i="56"/>
  <c r="I38" i="56"/>
  <c r="J38" i="56"/>
  <c r="E39" i="56"/>
  <c r="E40" i="56"/>
  <c r="E41" i="56"/>
  <c r="E42" i="56"/>
  <c r="E43" i="56"/>
  <c r="E38" i="56"/>
  <c r="E72" i="56" l="1"/>
  <c r="F72" i="56"/>
  <c r="G72" i="56"/>
  <c r="I72" i="56"/>
  <c r="J72" i="56"/>
  <c r="D23" i="56"/>
  <c r="G30" i="56"/>
  <c r="H30" i="56"/>
  <c r="I30" i="56"/>
  <c r="J30" i="56"/>
  <c r="D72" i="56" l="1"/>
  <c r="H72" i="56"/>
  <c r="G177" i="56"/>
  <c r="H177" i="56"/>
  <c r="I177" i="56"/>
  <c r="J177" i="56"/>
  <c r="G156" i="56"/>
  <c r="H156" i="56"/>
  <c r="I156" i="56"/>
  <c r="J156" i="56"/>
  <c r="H149" i="56"/>
  <c r="I149" i="56"/>
  <c r="J149" i="56"/>
  <c r="E16" i="56" l="1"/>
  <c r="F16" i="56"/>
  <c r="G16" i="56"/>
  <c r="H16" i="56"/>
  <c r="I16" i="56"/>
  <c r="J16" i="56"/>
  <c r="D16" i="56"/>
  <c r="F212" i="56" l="1"/>
  <c r="F205" i="56"/>
  <c r="F198" i="56"/>
  <c r="F142" i="56"/>
  <c r="F149" i="56"/>
  <c r="F177" i="56"/>
  <c r="F156" i="56"/>
  <c r="F114" i="56"/>
  <c r="F30" i="56"/>
  <c r="J254" i="56" l="1"/>
  <c r="F254" i="56"/>
  <c r="I254" i="56"/>
  <c r="G254" i="56"/>
  <c r="H254" i="56"/>
  <c r="E254" i="56"/>
  <c r="D254" i="56"/>
  <c r="G24" i="56"/>
  <c r="H24" i="56"/>
  <c r="I24" i="56"/>
  <c r="J24" i="56"/>
  <c r="G25" i="56"/>
  <c r="H25" i="56"/>
  <c r="I25" i="56"/>
  <c r="J25" i="56"/>
  <c r="G26" i="56"/>
  <c r="H26" i="56"/>
  <c r="I26" i="56"/>
  <c r="J26" i="56"/>
  <c r="G27" i="56"/>
  <c r="H27" i="56"/>
  <c r="I27" i="56"/>
  <c r="J27" i="56"/>
  <c r="G28" i="56"/>
  <c r="H28" i="56"/>
  <c r="I28" i="56"/>
  <c r="J28" i="56"/>
  <c r="F29" i="56"/>
  <c r="G29" i="56"/>
  <c r="H29" i="56"/>
  <c r="I29" i="56"/>
  <c r="J29" i="56"/>
  <c r="F28" i="56"/>
  <c r="F27" i="56"/>
  <c r="F26" i="56"/>
  <c r="F25" i="56"/>
  <c r="E29" i="56"/>
  <c r="E28" i="56"/>
  <c r="E27" i="56"/>
  <c r="E26" i="56"/>
  <c r="E25" i="56"/>
  <c r="F24" i="56"/>
  <c r="E24" i="56"/>
  <c r="F23" i="56" l="1"/>
  <c r="E23" i="56"/>
  <c r="J23" i="56"/>
  <c r="G23" i="56"/>
  <c r="H23" i="56"/>
  <c r="I23" i="56"/>
  <c r="E37" i="56"/>
  <c r="H37" i="56"/>
  <c r="G37" i="56"/>
  <c r="I37" i="56"/>
  <c r="F37" i="56"/>
  <c r="J37" i="56"/>
  <c r="E14" i="56" l="1"/>
  <c r="F14" i="56"/>
  <c r="G14" i="56"/>
  <c r="H14" i="56"/>
  <c r="I14" i="56"/>
  <c r="J14" i="56"/>
  <c r="E13" i="56"/>
  <c r="F13" i="56"/>
  <c r="G13" i="56"/>
  <c r="H13" i="56"/>
  <c r="I13" i="56"/>
  <c r="J13" i="56"/>
  <c r="E12" i="56"/>
  <c r="F12" i="56"/>
  <c r="G12" i="56"/>
  <c r="H12" i="56"/>
  <c r="I12" i="56"/>
  <c r="J12" i="56"/>
  <c r="E11" i="56"/>
  <c r="F11" i="56"/>
  <c r="G11" i="56"/>
  <c r="H11" i="56"/>
  <c r="I11" i="56"/>
  <c r="J11" i="56"/>
  <c r="E10" i="56"/>
  <c r="F10" i="56"/>
  <c r="G10" i="56"/>
  <c r="H10" i="56"/>
  <c r="I10" i="56"/>
  <c r="J10" i="56"/>
  <c r="D10" i="56"/>
  <c r="D11" i="56"/>
  <c r="D12" i="56"/>
  <c r="D13" i="56"/>
  <c r="D14" i="56"/>
  <c r="E9" i="56"/>
  <c r="F9" i="56"/>
  <c r="G9" i="56"/>
  <c r="H9" i="56"/>
  <c r="I9" i="56"/>
  <c r="J9" i="56"/>
  <c r="F8" i="56" l="1"/>
  <c r="J8" i="56"/>
  <c r="D8" i="56"/>
  <c r="I8" i="56"/>
  <c r="E8" i="56"/>
  <c r="H8" i="56"/>
  <c r="J191" i="56"/>
  <c r="I191" i="56"/>
  <c r="H191" i="56"/>
  <c r="G191" i="56"/>
  <c r="F191" i="56"/>
  <c r="E191" i="56"/>
  <c r="D191" i="56"/>
  <c r="G8" i="56" l="1"/>
  <c r="I226" i="56"/>
  <c r="G226" i="56"/>
  <c r="F226" i="56"/>
  <c r="H226" i="56"/>
  <c r="J226" i="56"/>
  <c r="E226" i="56"/>
  <c r="D226" i="56"/>
  <c r="I79" i="56"/>
  <c r="J79" i="56"/>
  <c r="D58" i="56" l="1"/>
  <c r="I58" i="56"/>
  <c r="G58" i="56"/>
  <c r="E58" i="56"/>
  <c r="J58" i="56"/>
  <c r="H58" i="56"/>
  <c r="F58" i="56"/>
  <c r="E79" i="56"/>
  <c r="H79" i="56"/>
  <c r="D79" i="56"/>
  <c r="F79" i="56"/>
</calcChain>
</file>

<file path=xl/sharedStrings.xml><?xml version="1.0" encoding="utf-8"?>
<sst xmlns="http://schemas.openxmlformats.org/spreadsheetml/2006/main" count="582" uniqueCount="256">
  <si>
    <t>в том числе:</t>
  </si>
  <si>
    <t>№ п/п</t>
  </si>
  <si>
    <t>1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</si>
  <si>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</si>
  <si>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</si>
  <si>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</si>
  <si>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</si>
  <si>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</si>
  <si>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</si>
  <si>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</si>
  <si>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</si>
  <si>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</si>
  <si>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</si>
  <si>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</si>
  <si>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</si>
  <si>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>_____________________________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</si>
  <si>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</si>
  <si>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</si>
  <si>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ОСНОВНОЕ МЕРОПРИЯТИЕ 1</t>
  </si>
  <si>
    <t>ОСНОВНОЕ МЕРОПРИЯТИЕ 2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</si>
  <si>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</si>
  <si>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</si>
  <si>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2014 - 2020 годы</t>
  </si>
  <si>
    <t>Отдел по экономике и инвестиционным программам  администрации Лискинского муниципального района Воронежской области</t>
  </si>
  <si>
    <t>1.1.</t>
  </si>
  <si>
    <t>Граждане, получившие жилые помещения и улучшившие жилищные условия  в рамках подпрограммы</t>
  </si>
  <si>
    <t>семей</t>
  </si>
  <si>
    <t>Ввод в действие общеобразовательных учреждений</t>
  </si>
  <si>
    <t>тыс.мест</t>
  </si>
  <si>
    <t>0</t>
  </si>
  <si>
    <t>Ввод в действие фельдшерско-акушерских пунктов и (или) офисов врачей общей практики в сельской местности</t>
  </si>
  <si>
    <t>единиц</t>
  </si>
  <si>
    <t>Обеспеченность сельского населения фельдшерско-акушерскими пунктами и (или) офисами врачей общей практики</t>
  </si>
  <si>
    <t>единиц на 10 тыс. человек</t>
  </si>
  <si>
    <t>9,1</t>
  </si>
  <si>
    <t>9,2</t>
  </si>
  <si>
    <t>Наличие плоскостных спортивных сооружений в сельской местности</t>
  </si>
  <si>
    <t>тыс.кв.м.</t>
  </si>
  <si>
    <t>Обеспеченность сельского населения плоскостными спортивными сооружениями</t>
  </si>
  <si>
    <t>тыс.кв.м. на 10 тыс. населения</t>
  </si>
  <si>
    <t>Ввод в действие плоскостных спортивных сооружений в сельской местности</t>
  </si>
  <si>
    <t>тыс.кв.м</t>
  </si>
  <si>
    <t>Ввод в действие учреждений культурно-досугового типа в сельской местности</t>
  </si>
  <si>
    <t>Наличие учреждений культурно-досугового типа в сельской местности</t>
  </si>
  <si>
    <t>8,668</t>
  </si>
  <si>
    <t xml:space="preserve">Обеспеченность сельского населения учреждениями культурно-досугового типа </t>
  </si>
  <si>
    <t>мест на 1 тыс. человек</t>
  </si>
  <si>
    <t>180</t>
  </si>
  <si>
    <t>Ввод в действие водопроводных сетей</t>
  </si>
  <si>
    <t>км</t>
  </si>
  <si>
    <t>Протяженность водопроводных сетей</t>
  </si>
  <si>
    <t>Удельная протяженность водопроводных сетей на 1 жителя</t>
  </si>
  <si>
    <t xml:space="preserve">пог. метр </t>
  </si>
  <si>
    <t>Ввод в действие газовых сетей</t>
  </si>
  <si>
    <t>Протяженность газовых сетей</t>
  </si>
  <si>
    <t>Удельная протяженность газовых сетей на 1 жителя</t>
  </si>
  <si>
    <t>Уровень газификации домов сетевым газом</t>
  </si>
  <si>
    <t>Обеспеченность сельского населения питьевой водой</t>
  </si>
  <si>
    <t>%</t>
  </si>
  <si>
    <t>Ввод в действие электрических сетей</t>
  </si>
  <si>
    <t>Протяженность электрических сетей</t>
  </si>
  <si>
    <t>Удельная протяженность электрических сетей на 1 жителя</t>
  </si>
  <si>
    <t>пог.метр.</t>
  </si>
  <si>
    <t>МУНИЦИПАЛЬНАЯ ПОДПРОГРАММА</t>
  </si>
  <si>
    <t>Развитие сети общеобразовательных учреждений в сельской местности</t>
  </si>
  <si>
    <t>2.1</t>
  </si>
  <si>
    <t>ОСНОВНОЕ МЕРОПРИЯТИЕ 3</t>
  </si>
  <si>
    <t>Развитие сети амбулаторно-поликлинических учреждений в сельской местности</t>
  </si>
  <si>
    <t>Строительство фельдшерско-аккушерского пунктана 25 посещений в смену в с. Пухово Лискинского муниципального района</t>
  </si>
  <si>
    <t>3.1</t>
  </si>
  <si>
    <t>ОСНОВНОЕ МЕРОПРИЯТИЕ 4</t>
  </si>
  <si>
    <t>Развитие сети плоскостных сооружений в сельской местности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</si>
  <si>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</si>
  <si>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>ОСНОВНОЕ МЕРОПРИЯТИЕ 5</t>
  </si>
  <si>
    <t>Развитие учреждений культурно-досуговой деятельности в сельской местности</t>
  </si>
  <si>
    <t>ОСНОВНОЕ МЕРОПРИЯТИЕ 6</t>
  </si>
  <si>
    <t>Развитие водоснабжения в сельской местности</t>
  </si>
  <si>
    <t>6.1</t>
  </si>
  <si>
    <t>Реконструкция водопроводных сетей в с. Владимировка Лискинского муниципального района (7,512 км.)</t>
  </si>
  <si>
    <t>6.2</t>
  </si>
  <si>
    <t>Реконструкция водопроводных сетей пос. с-за 2-ая Пятилетка Лискинского муниципального района (9,814 км.)</t>
  </si>
  <si>
    <t>6.3</t>
  </si>
  <si>
    <t>Реконструкция водопроводных сетей в пос. Аношкино Лискинского муниципального района (2,323 км.)</t>
  </si>
  <si>
    <t>6.4</t>
  </si>
  <si>
    <t>Реконструкция водопроводных сетей в с. Копанище Лискинского муниципального района (9,7605 км.)</t>
  </si>
  <si>
    <t>6.5</t>
  </si>
  <si>
    <t>6.6</t>
  </si>
  <si>
    <t>ОСНОВНОЕ МЕРОПРИЯТИЕ 7</t>
  </si>
  <si>
    <t>Развитие электроснабжения в сельской местности</t>
  </si>
  <si>
    <t>7.1</t>
  </si>
  <si>
    <t>7.2</t>
  </si>
  <si>
    <t>7.3</t>
  </si>
  <si>
    <t>Развитие газоснабжения в сельской местности</t>
  </si>
  <si>
    <t>ОСНОВНОЕ МЕРОПРИЯТИЕ 8</t>
  </si>
  <si>
    <t>8.1</t>
  </si>
  <si>
    <t>8.2</t>
  </si>
  <si>
    <t>8.3</t>
  </si>
  <si>
    <t>ОСНОВНОЕ МЕРОПРИЯТИЕ 9</t>
  </si>
  <si>
    <t>9.1</t>
  </si>
  <si>
    <t>Основное мероприятие 1: Улучшение жилищных условий граждан, молодых семей и молодых специалистов в сельской местности</t>
  </si>
  <si>
    <t>Улучшение жилищных условий граждан, молодых семей и молодых специалистов в сельской местности</t>
  </si>
  <si>
    <t>Основное мероприятие 2: Развитие сети общеобразовательных учреждений в сельской местности</t>
  </si>
  <si>
    <t>2.1.</t>
  </si>
  <si>
    <t>Основное мероприятие 3: Развитие сети амбулаторно-поликлинических учреждений в сельской местности</t>
  </si>
  <si>
    <t>3.1.</t>
  </si>
  <si>
    <t>3.2.</t>
  </si>
  <si>
    <t>Основное мероприятие 4: Развитие сети плоскостных сооружений в сельской местности</t>
  </si>
  <si>
    <t>4.1.</t>
  </si>
  <si>
    <t>4.2.</t>
  </si>
  <si>
    <t>4.3.</t>
  </si>
  <si>
    <t>Основное мероприятие 5: Развитие учреждений культурно-досуговой деятельности в сельской местности</t>
  </si>
  <si>
    <t>5.1.</t>
  </si>
  <si>
    <t>5.2.</t>
  </si>
  <si>
    <t>5.3.</t>
  </si>
  <si>
    <t>Основное мероприятие 6: Развитие водоснабжения в сельской местности</t>
  </si>
  <si>
    <t>6.1.</t>
  </si>
  <si>
    <t>6.2.</t>
  </si>
  <si>
    <t>6.3.</t>
  </si>
  <si>
    <t>6.4.</t>
  </si>
  <si>
    <t>Основное мероприятие 7: Развитие газоснабжения в сельской местности</t>
  </si>
  <si>
    <t>7.1.</t>
  </si>
  <si>
    <t>7.2.</t>
  </si>
  <si>
    <t>7.3.</t>
  </si>
  <si>
    <t>7.4.</t>
  </si>
  <si>
    <t>Основное мероприятие 8: Развитие электроснабжения в сельской местности</t>
  </si>
  <si>
    <t>8.1.</t>
  </si>
  <si>
    <t>8.2.</t>
  </si>
  <si>
    <t>8.3.</t>
  </si>
  <si>
    <t>29,4</t>
  </si>
  <si>
    <t>22,5</t>
  </si>
  <si>
    <t>318,9</t>
  </si>
  <si>
    <t>6,6</t>
  </si>
  <si>
    <t>6,7</t>
  </si>
  <si>
    <t>86,4</t>
  </si>
  <si>
    <t>86,6</t>
  </si>
  <si>
    <t>-</t>
  </si>
  <si>
    <t>1169,6</t>
  </si>
  <si>
    <t>1175,6</t>
  </si>
  <si>
    <t>24,4</t>
  </si>
  <si>
    <t>24,7</t>
  </si>
  <si>
    <t>89,8</t>
  </si>
  <si>
    <t>89,9</t>
  </si>
  <si>
    <t>90,2</t>
  </si>
  <si>
    <t>90,3</t>
  </si>
  <si>
    <t>2,0</t>
  </si>
  <si>
    <t>767,9</t>
  </si>
  <si>
    <t>769,9</t>
  </si>
  <si>
    <t>16,0</t>
  </si>
  <si>
    <t>16,2</t>
  </si>
  <si>
    <t>6.7.</t>
  </si>
  <si>
    <t>6.8.</t>
  </si>
  <si>
    <t>6.9.</t>
  </si>
  <si>
    <t>6.10.</t>
  </si>
  <si>
    <t>6.11.</t>
  </si>
  <si>
    <t>6.12.</t>
  </si>
  <si>
    <t>6.13.</t>
  </si>
  <si>
    <t>6.14.</t>
  </si>
  <si>
    <t>6.15.</t>
  </si>
  <si>
    <t>600</t>
  </si>
  <si>
    <t>10562</t>
  </si>
  <si>
    <t>8690</t>
  </si>
  <si>
    <t>22636</t>
  </si>
  <si>
    <t>11096</t>
  </si>
  <si>
    <t>9172</t>
  </si>
  <si>
    <t>626</t>
  </si>
  <si>
    <t>23846</t>
  </si>
  <si>
    <t>22</t>
  </si>
  <si>
    <t xml:space="preserve">Отдел по экономике и инвестиционным программам; отдел программ и развития сельских территорий; отдел по работе с поселениями; отдел по финансам и бюджетной политике администрации  Лискинского муниципального района Воронежской области </t>
  </si>
  <si>
    <t>Отдел по экономике и инвестиционным программам;  отдел программ и развития сельских территорий администрации Лискинского муниципального района Воронежской области</t>
  </si>
  <si>
    <t xml:space="preserve">Создание комфортных условий жизнедеятельности в сельской местности;
Стимулирование инвестиционной активности в агропромышленном комплексе путем создания благоприятных инфраструктурных условий в сельской местности;
активизация участия граждан, проживающих в сельской местности, в реализации общественно значимых проектов
</t>
  </si>
  <si>
    <t>Ответственный исполнитель муниципальной подпрограммы</t>
  </si>
  <si>
    <t>Исполнители муниципальной подпрограммы</t>
  </si>
  <si>
    <t>Основные разработчики муниципальной подпрограммы</t>
  </si>
  <si>
    <t>Основные мероприятия подпрограммы</t>
  </si>
  <si>
    <t>Целевые индикаторы и показатели муниципальной подпрограммы</t>
  </si>
  <si>
    <t>Этапы и сроки реализации муниципальной подпрограммы</t>
  </si>
  <si>
    <t>Объемы и источники финансирования муниципальной подпрограммы (в действующих ценах каждого года реализации муниципальной подпрограммы) 1</t>
  </si>
  <si>
    <t>Ожидаемые конечные результаты реализации муниципальной подпрограммы</t>
  </si>
  <si>
    <t>Задачи муниципальной подпрограммы</t>
  </si>
  <si>
    <t>Цель муниципальной подпрограммы</t>
  </si>
  <si>
    <t>73250</t>
  </si>
  <si>
    <t>Реконструкция водопроводных сетей в с. Средний Икорец Лискинского района Воронежской области (1 очередь) (20,782 км.)</t>
  </si>
  <si>
    <t>Реконструкция водопроводных сетей в с. Старая Хворостань Лискинского района Воронежской области (9,118 км.)</t>
  </si>
  <si>
    <t>Водоснабжение ул. Юбилейная с. Высокое Лискинского района Воронежской области (2,356 км.)</t>
  </si>
  <si>
    <t>Реконструкция водопроводных сетей в с. Селявное-1 Лискинского района Воронежской области (11,378 км.)</t>
  </si>
  <si>
    <t>Электроснабжение ул. Юбилейная с. Высокое Лискинского района Воронежской области (1,598 км.)</t>
  </si>
  <si>
    <t>Электроснабжение ул. Яблочкина, ул. Семеновой в с. Средний Икорец Лискинского района Воронежской области (3,155 км.)</t>
  </si>
  <si>
    <t>Электроснабжение ул. Школьная, ул. Холмистая, пер. Степной в х. Никольский Лискинского района Воронежской области (3,260 км.)</t>
  </si>
  <si>
    <t>Ввод в действие автомобильных дорог</t>
  </si>
  <si>
    <t>км.</t>
  </si>
  <si>
    <t>Развитие сети автомобильных дорог</t>
  </si>
  <si>
    <t>Строительство средней школы на 144 учащихся в с. Селявное-1 Лискинского муниципального района</t>
  </si>
  <si>
    <t>Реконструкция наружных сетей водоснабжения в селе Троицкое Лискинского района Воронежской области (13,902 км.)</t>
  </si>
  <si>
    <t>Водопроводные сети в с. Лискинское Лискинского района Воронежской области (10,3 км.)</t>
  </si>
  <si>
    <t>Строительство водопроводных сетей в с. Аношкино Лискинского района Воронежской области (21,444 км.)</t>
  </si>
  <si>
    <t>Газопровод ул. Яблочкина, Семеновой в с. Средний Икорец Лискинского муниципального района (1,701 км.)</t>
  </si>
  <si>
    <t>Газопровод ул. Юбилейная в с. Высокое Лискинского муниципального района (1,959 км.)</t>
  </si>
  <si>
    <t>130</t>
  </si>
  <si>
    <t>150,6</t>
  </si>
  <si>
    <t>27,7</t>
  </si>
  <si>
    <t>32,1</t>
  </si>
  <si>
    <t xml:space="preserve">Основное мероприятие 9: Развитие сети автомобильных дорог </t>
  </si>
  <si>
    <t>1. Улучшение жилищных условий граждан, молодых семей и молодых специалистов .
2.Развитие сети общеобразовательных учреждений в сельской местности .
3.Развитие сети амбулаторно-поликлинических учреждений в сельской местности.
4.Развитие сети плоскостных сооружений в сельской местности.                                                                                                                                                                                                                                                                                                                                                                                                                       5.Развитие учреждений культурно-досуговой деятельности в сельской местности.                                                                                                                                                                                                                                                                                                                                                                       6.Развитие водоснабжения в сельской местности.                                                                                                                                                                                                                                                                                                                                                                                                                                               7.Развитие газоснабжения в сельской местности.                                                                                                                                                                                                                                                                                                                                                                                                                                               8.Развитие электроснабжения в сельской местности.                                                                                                                                                                                                                                                                                                                                                                                                                                      
9. Развитие сети автомобильных дорог</t>
  </si>
  <si>
    <t xml:space="preserve">1.Удовлетворение потребностей сельского населения, в том числе молодых семей и молодых специалистов, в благоустроенном жилье; 
2.Повышение уровня комплексного обустройства населенных пунктов, расположенных в сельской местности, объектами социальной и инженерной инфраструктуры, автомобильными дорогами общего пользования с твердым покрытием, ведущими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
</t>
  </si>
  <si>
    <t xml:space="preserve">Согласно Порядка по разработке, реализации и оценки эффективности муниципальных программ в Лискинском муниципальном районе Воронежской области в новой редакции, утвержденного постановлением администрации Лискинского муниципального района от 21.03.2016 №159 прилагается: 
</t>
  </si>
  <si>
    <t>Строительство газопровода ул. Холмистая, Школьная, пер. Степной  в х. Никольский Лискинского муниципального района (1,992 км.)</t>
  </si>
  <si>
    <t>Автомобильная дорога "М-4 "Дон" на 589 (лево) км. - х. Федоровский в Лискинском районе Воронежской области (2,7325 км.)</t>
  </si>
  <si>
    <t>0,250</t>
  </si>
  <si>
    <t>8,918</t>
  </si>
  <si>
    <t>186</t>
  </si>
  <si>
    <t>208</t>
  </si>
  <si>
    <t>9.1.</t>
  </si>
  <si>
    <t>3.2</t>
  </si>
  <si>
    <t>Приобретение основных средств</t>
  </si>
  <si>
    <t>Строительный контроль по строительству газопроводных сетей</t>
  </si>
  <si>
    <t>Строительный контроль по строительству водопроводных сетей</t>
  </si>
  <si>
    <t>7.4</t>
  </si>
  <si>
    <t>8,8</t>
  </si>
  <si>
    <t>28,5</t>
  </si>
  <si>
    <t>28,6</t>
  </si>
  <si>
    <t>18,6</t>
  </si>
  <si>
    <t>10</t>
  </si>
  <si>
    <t>3,6</t>
  </si>
  <si>
    <t>41,8</t>
  </si>
  <si>
    <t>42,7</t>
  </si>
  <si>
    <t>9,5</t>
  </si>
  <si>
    <t>5,6</t>
  </si>
  <si>
    <t>337,9</t>
  </si>
  <si>
    <t>13,9</t>
  </si>
  <si>
    <t>94,3</t>
  </si>
  <si>
    <t>Строительство водопроводных сетей по ул. Гагарина, Ф.Энгельса, 50 лет Октября, Ракитина в пгт. Давыдовка Лискинского района Воронежской области (6,6 км.)</t>
  </si>
  <si>
    <t>Строительство водозабора в пгт. Давыдовка Лискинского района Воронежской области (675 куб.м. в сутки)</t>
  </si>
  <si>
    <t>Реконструкция водопроводных сетей в с. Средний Икорец Лискинского района Воронежской области</t>
  </si>
  <si>
    <t>9.2</t>
  </si>
  <si>
    <t>9.3</t>
  </si>
  <si>
    <t>Строительство подъездной автомобильной дороги к площадкам животноводческого комплекса КРС на 2800 коров по адресу: Воронежская область, Лискинский район, западнее с. Высокое (1,37 км.)</t>
  </si>
  <si>
    <t>Подъездная автомобильная дорога к МТФ Воронежская область, Лискинский район, восточнее с. Петропавловка (0,646 км.)</t>
  </si>
  <si>
    <t>Многофункциональная спортивная площадка в с. Ковалево Лискинского муниципального района Воронежской области (1344 кв.м.)</t>
  </si>
  <si>
    <t>6</t>
  </si>
  <si>
    <t>1,344</t>
  </si>
  <si>
    <t>339</t>
  </si>
  <si>
    <t>95,1</t>
  </si>
  <si>
    <t>МУНИЦИПАЛЬНАЯ ПРОГРАММА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</si>
  <si>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 xml:space="preserve">Получение жилых помещений и улучшение жилищных условий 75 семьей в рамках программы;                         ввод в действие общеобразовательных учреждений на 144 мест; ввод в действие 1 фельдшерско-акушерского пункта; 
увеличение обеспеченного фельдшерско-акушерскими пунктами  на 0,4 тыс.кв.м. на 10 тыс. чел.;
ввод в действие 4,944 тыс. кв.метров плоскостных спортивных сооружений;
увеличение обеспеченного плоскостными спортивными сооружениями на 15,3 тыс.кв.м. на 10 тыс. чел.;
ввод в действие 1 учреждения культурно-досугового типа в сельской местоности на 250 мест;
ввод в действие 5,652  км распределительных газовых сетей;
увеличение уровня газификации жилых домов (квартир) сетевым газом в сельской местности до 90,5%;
ввод в действие 118,922  км локальных водопроводов; 
увеличение уровня обеспеченности сельского населения питьевой водой до 95,3%; 
ввод в действие 2,0 км электрических сетей;
ввод в эксплуатацию  4,7485 км. автомобильных дорог
</t>
  </si>
  <si>
    <t xml:space="preserve">Решение жилищной проблемы для 75 семей, проживающих в сельской местности и нуждающихся в улучшении жилищных условий;
удовлетворение потребности организаций агропромышленного комплекса и социальной сферы села в молодых специалистах на 38,7%;
повышение уровня социально-инженерного обустройства в сельской местности, в том числе газом – до 90,5%, водой – до 95,3%;
создание условий для улучшения социально-демографической ситуации в сельской местности (прогнозируется увеличение коэффициента рождаемости сельского населения до 13,5 промилле и ожидаемой продолжительности жизни до 72,6 лет);
повышение общественной значимости развития сельских территорий в общенациональных интересах и привлекательности сельской местности для комфортного проживания и приложения труда.
</t>
  </si>
  <si>
    <t>Приложение 3
к  подпрограмме "Устойчивое развитие сельских территорий Лискинского муниципального района Воронежской области"муниципальной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</si>
  <si>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подпрограммы "Устойчивое развитие сельских территорий Лискинского муниципального района Воронежской области"муниципальной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</si>
  <si>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"Устойчивое развитие сельских территорий Лискинского муниципального района Воронежской области"</t>
  </si>
  <si>
    <t>Приложение 2 
 к подпрограмме "Устойчивое развитие сельских территорий Лискинского муниципального района Воронежской области"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</si>
  <si>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Сведения о показателях (индикаторах)  подпрограммы "Устойчивое развитие сельских территорий Лискинского муниципального района Воронежской области"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
 и их значениях</t>
  </si>
  <si>
    <t>ПОДПРОГРАММА  "Устойчивое развитие сельских территорий Лискинского муниципального района Воронежской области"</t>
  </si>
  <si>
    <t>Приложение 1
 к подпрограмме "Устойчивое развитие сельских территорий Лискинского муниципального района Воронежской области"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</si>
  <si>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ПАСПОРТ
подпрограммы "Устойчивое развитие сельских территорий Лискинского муниципального района Воронежской области"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</si>
  <si>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 xml:space="preserve">Всего: из средств местного бюджета 112 443,28 тыс.руб., в т.ч.:  
2014 г. - 6 547 тыс.руб. 
2015 г. - 18 462 тыс.руб.                                                       2016 г. - 40 106,3 тыс.руб.                                                          2017 г. - 19 601,27 тыс.руб.                                                       2018 г. -13 147,71 тыс.руб.                                                        2019 г. - 14 579 тыс.руб.                                                      2020 г. - 0 тыс.руб.                                                                 </t>
  </si>
  <si>
    <t>Приложение №2 - Сведения о показателях (индикаторах)  подпрограммы "Устойчивое развитие сельских территорий Лискинского муниципального района Воронежской области"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</si>
  <si>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Приложение №3 - 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подпрограммы "Устойчивое развитие сельских территорий Лискинского муниципального района Воронежской области"муниципальной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</si>
</sst>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0.000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146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0" fillId="0" borderId="0" xfId="0" applyFont="1"/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/>
    <xf numFmtId="49" fontId="2" fillId="0" borderId="1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Font="1" applyBorder="1"/>
    <xf numFmtId="0" fontId="5" fillId="0" borderId="2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0" xfId="0" applyFont="1" applyFill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5" fillId="0" borderId="1" xfId="0" applyFont="1" applyBorder="1" applyAlignment="1">
      <alignment horizontal="left" wrapText="1"/>
    </xf>
    <xf numFmtId="0" fontId="7" fillId="4" borderId="2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horizontal="left" vertical="top" wrapText="1"/>
    </xf>
    <xf numFmtId="49" fontId="11" fillId="4" borderId="1" xfId="0" applyNumberFormat="1" applyFont="1" applyFill="1" applyBorder="1" applyAlignment="1">
      <alignment horizontal="left" wrapText="1"/>
    </xf>
    <xf numFmtId="0" fontId="7" fillId="4" borderId="1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wrapText="1"/>
    </xf>
    <xf numFmtId="0" fontId="11" fillId="5" borderId="1" xfId="0" applyFont="1" applyFill="1" applyBorder="1" applyAlignment="1">
      <alignment horizontal="left" vertical="top" wrapText="1"/>
    </xf>
    <xf numFmtId="49" fontId="11" fillId="5" borderId="1" xfId="0" applyNumberFormat="1" applyFont="1" applyFill="1" applyBorder="1" applyAlignment="1">
      <alignment horizontal="left" wrapText="1"/>
    </xf>
    <xf numFmtId="0" fontId="7" fillId="5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4" fontId="9" fillId="4" borderId="11" xfId="0" applyNumberFormat="1" applyFont="1" applyFill="1" applyBorder="1" applyAlignment="1">
      <alignment horizontal="right" wrapText="1"/>
    </xf>
    <xf numFmtId="4" fontId="9" fillId="4" borderId="7" xfId="0" applyNumberFormat="1" applyFont="1" applyFill="1" applyBorder="1" applyAlignment="1">
      <alignment horizontal="right" wrapText="1"/>
    </xf>
    <xf numFmtId="4" fontId="9" fillId="4" borderId="1" xfId="0" applyNumberFormat="1" applyFont="1" applyFill="1" applyBorder="1" applyAlignment="1">
      <alignment horizontal="right" wrapText="1"/>
    </xf>
    <xf numFmtId="4" fontId="9" fillId="5" borderId="2" xfId="0" applyNumberFormat="1" applyFont="1" applyFill="1" applyBorder="1" applyAlignment="1">
      <alignment horizontal="center" wrapText="1"/>
    </xf>
    <xf numFmtId="4" fontId="9" fillId="5" borderId="1" xfId="0" applyNumberFormat="1" applyFont="1" applyFill="1" applyBorder="1" applyAlignment="1">
      <alignment horizontal="center" vertical="top" wrapText="1"/>
    </xf>
    <xf numFmtId="4" fontId="9" fillId="4" borderId="1" xfId="0" applyNumberFormat="1" applyFont="1" applyFill="1" applyBorder="1" applyAlignment="1">
      <alignment horizontal="right"/>
    </xf>
    <xf numFmtId="4" fontId="9" fillId="4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 vertical="top" wrapText="1"/>
    </xf>
    <xf numFmtId="4" fontId="9" fillId="4" borderId="1" xfId="0" applyNumberFormat="1" applyFont="1" applyFill="1" applyBorder="1"/>
    <xf numFmtId="4" fontId="2" fillId="0" borderId="1" xfId="0" applyNumberFormat="1" applyFont="1" applyBorder="1"/>
    <xf numFmtId="165" fontId="6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vertical="top" wrapText="1"/>
    </xf>
    <xf numFmtId="0" fontId="4" fillId="0" borderId="1" xfId="0" applyNumberFormat="1" applyFont="1" applyBorder="1" applyAlignment="1">
      <alignment horizontal="left" vertical="top" wrapText="1"/>
    </xf>
    <xf numFmtId="4" fontId="2" fillId="2" borderId="1" xfId="0" applyNumberFormat="1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49" fontId="9" fillId="4" borderId="7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4" borderId="4" xfId="0" applyNumberFormat="1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9" fillId="4" borderId="5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/>
    </xf>
    <xf numFmtId="49" fontId="2" fillId="0" borderId="6" xfId="0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49" fontId="9" fillId="4" borderId="5" xfId="0" applyNumberFormat="1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9" fillId="5" borderId="6" xfId="0" applyNumberFormat="1" applyFont="1" applyFill="1" applyBorder="1" applyAlignment="1">
      <alignment horizontal="left" vertical="center" wrapText="1"/>
    </xf>
    <xf numFmtId="49" fontId="9" fillId="5" borderId="2" xfId="0" applyNumberFormat="1" applyFont="1" applyFill="1" applyBorder="1" applyAlignment="1">
      <alignment horizontal="left" vertical="center" wrapText="1"/>
    </xf>
    <xf numFmtId="49" fontId="9" fillId="5" borderId="5" xfId="0" applyNumberFormat="1" applyFont="1" applyFill="1" applyBorder="1" applyAlignment="1">
      <alignment horizontal="center" vertical="center" wrapText="1"/>
    </xf>
    <xf numFmtId="49" fontId="9" fillId="5" borderId="6" xfId="0" applyNumberFormat="1" applyFont="1" applyFill="1" applyBorder="1" applyAlignment="1">
      <alignment horizontal="center" vertical="center" wrapText="1"/>
    </xf>
    <xf numFmtId="49" fontId="9" fillId="5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20"/>
  <sheetViews>
    <sheetView tabSelected="1" view="pageBreakPreview" topLeftCell="A13" zoomScaleSheetLayoutView="100" workbookViewId="0">
      <selection activeCell="A16" sqref="A16:B16"/>
    </sheetView>
  </sheetViews>
  <sheetFormatPr defaultRowHeight="12.75" x14ac:dyDescent="0.2"/>
  <cols>
    <col min="1" max="1" width="42.7109375" customWidth="1"/>
    <col min="2" max="2" width="52.7109375" customWidth="1"/>
  </cols>
  <sheetData>
    <row r="1" spans="1:2" ht="127.5" customHeight="1" x14ac:dyDescent="0.25">
      <c r="A1" s="12"/>
      <c r="B1" s="37" t="s">
        <v>251</v>
      </c>
    </row>
    <row r="2" spans="1:2" ht="88.5" customHeight="1" x14ac:dyDescent="0.2">
      <c r="A2" s="91" t="s">
        <v>252</v>
      </c>
      <c r="B2" s="91"/>
    </row>
    <row r="3" spans="1:2" ht="47.25" x14ac:dyDescent="0.2">
      <c r="A3" s="1" t="s">
        <v>170</v>
      </c>
      <c r="B3" s="65" t="s">
        <v>23</v>
      </c>
    </row>
    <row r="4" spans="1:2" s="3" customFormat="1" ht="98.25" customHeight="1" x14ac:dyDescent="0.2">
      <c r="A4" s="1" t="s">
        <v>171</v>
      </c>
      <c r="B4" s="65" t="s">
        <v>167</v>
      </c>
    </row>
    <row r="5" spans="1:2" s="3" customFormat="1" ht="70.5" customHeight="1" x14ac:dyDescent="0.2">
      <c r="A5" s="1" t="s">
        <v>172</v>
      </c>
      <c r="B5" s="65" t="s">
        <v>168</v>
      </c>
    </row>
    <row r="6" spans="1:2" s="3" customFormat="1" ht="228" customHeight="1" x14ac:dyDescent="0.2">
      <c r="A6" s="38" t="s">
        <v>173</v>
      </c>
      <c r="B6" s="65" t="s">
        <v>202</v>
      </c>
    </row>
    <row r="7" spans="1:2" s="9" customFormat="1" ht="149.25" customHeight="1" x14ac:dyDescent="0.2">
      <c r="A7" s="1" t="s">
        <v>179</v>
      </c>
      <c r="B7" s="66" t="s">
        <v>169</v>
      </c>
    </row>
    <row r="8" spans="1:2" s="17" customFormat="1" ht="211.5" customHeight="1" x14ac:dyDescent="0.2">
      <c r="A8" s="1" t="s">
        <v>178</v>
      </c>
      <c r="B8" s="88" t="s">
        <v>203</v>
      </c>
    </row>
    <row r="9" spans="1:2" s="17" customFormat="1" ht="334.5" customHeight="1" x14ac:dyDescent="0.2">
      <c r="A9" s="1" t="s">
        <v>174</v>
      </c>
      <c r="B9" s="89" t="s">
        <v>243</v>
      </c>
    </row>
    <row r="10" spans="1:2" s="3" customFormat="1" ht="30.75" customHeight="1" x14ac:dyDescent="0.2">
      <c r="A10" s="1" t="s">
        <v>175</v>
      </c>
      <c r="B10" s="67" t="s">
        <v>22</v>
      </c>
    </row>
    <row r="11" spans="1:2" s="3" customFormat="1" ht="146.25" customHeight="1" x14ac:dyDescent="0.2">
      <c r="A11" s="1" t="s">
        <v>176</v>
      </c>
      <c r="B11" s="86" t="s">
        <v>253</v>
      </c>
    </row>
    <row r="12" spans="1:2" s="22" customFormat="1" ht="306" customHeight="1" x14ac:dyDescent="0.2">
      <c r="A12" s="1" t="s">
        <v>177</v>
      </c>
      <c r="B12" s="87" t="s">
        <v>244</v>
      </c>
    </row>
    <row r="13" spans="1:2" s="22" customFormat="1" ht="15.75" x14ac:dyDescent="0.25">
      <c r="A13" s="39" t="s">
        <v>15</v>
      </c>
      <c r="B13" s="2"/>
    </row>
    <row r="14" spans="1:2" s="22" customFormat="1" ht="64.5" customHeight="1" x14ac:dyDescent="0.2">
      <c r="A14" s="92" t="s">
        <v>204</v>
      </c>
      <c r="B14" s="92"/>
    </row>
    <row r="15" spans="1:2" s="22" customFormat="1" ht="81" customHeight="1" x14ac:dyDescent="0.2">
      <c r="A15" s="92" t="s">
        <v>254</v>
      </c>
      <c r="B15" s="92"/>
    </row>
    <row r="16" spans="1:2" s="22" customFormat="1" ht="111" customHeight="1" x14ac:dyDescent="0.2">
      <c r="A16" s="92" t="s">
        <v>255</v>
      </c>
      <c r="B16" s="92"/>
    </row>
    <row r="17" spans="1:2" s="22" customFormat="1" ht="15.75" x14ac:dyDescent="0.25">
      <c r="A17" s="39"/>
      <c r="B17" s="2"/>
    </row>
    <row r="18" spans="1:2" ht="15.75" x14ac:dyDescent="0.25">
      <c r="A18" s="40"/>
      <c r="B18" s="2"/>
    </row>
    <row r="19" spans="1:2" ht="15.75" x14ac:dyDescent="0.25">
      <c r="A19" s="40"/>
      <c r="B19" s="41"/>
    </row>
    <row r="20" spans="1:2" x14ac:dyDescent="0.2">
      <c r="B20" s="23"/>
    </row>
  </sheetData>
  <mergeCells count="4">
    <mergeCell ref="A2:B2"/>
    <mergeCell ref="A14:B14"/>
    <mergeCell ref="A15:B15"/>
    <mergeCell ref="A16:B16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42"/>
  <sheetViews>
    <sheetView zoomScaleSheetLayoutView="100" workbookViewId="0">
      <selection activeCell="M10" sqref="M10"/>
    </sheetView>
  </sheetViews>
  <sheetFormatPr defaultRowHeight="15.75" x14ac:dyDescent="0.25"/>
  <cols>
    <col min="1" max="1" width="8.28515625" style="2" customWidth="1"/>
    <col min="2" max="2" width="37.85546875" style="30" customWidth="1"/>
    <col min="3" max="3" width="23.7109375" style="2" customWidth="1"/>
    <col min="4" max="4" width="14.42578125" style="2" customWidth="1"/>
    <col min="5" max="5" width="7.42578125" style="2" customWidth="1"/>
    <col min="6" max="6" width="8.140625" style="2" customWidth="1"/>
    <col min="7" max="10" width="7.42578125" style="2" customWidth="1"/>
    <col min="11" max="11" width="10.140625" customWidth="1"/>
  </cols>
  <sheetData>
    <row r="1" spans="1:11" ht="128.25" customHeight="1" x14ac:dyDescent="0.25">
      <c r="A1" s="28"/>
      <c r="B1" s="29"/>
      <c r="C1" s="12"/>
      <c r="D1" s="12"/>
      <c r="E1" s="93" t="s">
        <v>248</v>
      </c>
      <c r="F1" s="93"/>
      <c r="G1" s="93"/>
      <c r="H1" s="93"/>
      <c r="I1" s="93"/>
      <c r="J1" s="93"/>
      <c r="K1" s="93"/>
    </row>
    <row r="2" spans="1:11" ht="18" customHeight="1" x14ac:dyDescent="0.25">
      <c r="A2" s="28"/>
      <c r="B2" s="29"/>
      <c r="C2" s="12"/>
      <c r="D2" s="12"/>
      <c r="E2" s="13"/>
      <c r="F2" s="13"/>
      <c r="G2" s="13"/>
      <c r="H2" s="13"/>
      <c r="I2" s="19"/>
    </row>
    <row r="3" spans="1:11" s="3" customFormat="1" ht="46.5" customHeight="1" x14ac:dyDescent="0.2">
      <c r="A3" s="97" t="s">
        <v>249</v>
      </c>
      <c r="B3" s="98"/>
      <c r="C3" s="98"/>
      <c r="D3" s="98"/>
      <c r="E3" s="98"/>
      <c r="F3" s="98"/>
      <c r="G3" s="98"/>
      <c r="H3" s="98"/>
      <c r="I3" s="98"/>
      <c r="J3" s="98"/>
      <c r="K3" s="99"/>
    </row>
    <row r="4" spans="1:11" ht="21.75" customHeight="1" x14ac:dyDescent="0.2">
      <c r="A4" s="100"/>
      <c r="B4" s="91"/>
      <c r="C4" s="91"/>
      <c r="D4" s="91"/>
      <c r="E4" s="91"/>
      <c r="F4" s="91"/>
      <c r="G4" s="91"/>
      <c r="H4" s="91"/>
      <c r="I4" s="91"/>
      <c r="J4" s="91"/>
      <c r="K4" s="101"/>
    </row>
    <row r="5" spans="1:11" s="3" customFormat="1" ht="56.25" customHeight="1" x14ac:dyDescent="0.2">
      <c r="A5" s="108" t="s">
        <v>1</v>
      </c>
      <c r="B5" s="108" t="s">
        <v>3</v>
      </c>
      <c r="C5" s="108" t="s">
        <v>14</v>
      </c>
      <c r="D5" s="108" t="s">
        <v>4</v>
      </c>
      <c r="E5" s="102" t="s">
        <v>5</v>
      </c>
      <c r="F5" s="103"/>
      <c r="G5" s="103"/>
      <c r="H5" s="103"/>
      <c r="I5" s="103"/>
      <c r="J5" s="103"/>
      <c r="K5" s="104"/>
    </row>
    <row r="6" spans="1:11" s="3" customFormat="1" x14ac:dyDescent="0.25">
      <c r="A6" s="109"/>
      <c r="B6" s="109"/>
      <c r="C6" s="109"/>
      <c r="D6" s="109"/>
      <c r="E6" s="26">
        <v>2014</v>
      </c>
      <c r="F6" s="26">
        <v>2015</v>
      </c>
      <c r="G6" s="26">
        <v>2016</v>
      </c>
      <c r="H6" s="26">
        <v>2017</v>
      </c>
      <c r="I6" s="25">
        <v>2018</v>
      </c>
      <c r="J6" s="26">
        <v>2019</v>
      </c>
      <c r="K6" s="47">
        <v>2020</v>
      </c>
    </row>
    <row r="7" spans="1:11" s="9" customFormat="1" x14ac:dyDescent="0.2">
      <c r="A7" s="25">
        <v>1</v>
      </c>
      <c r="B7" s="25">
        <v>2</v>
      </c>
      <c r="C7" s="25">
        <v>3</v>
      </c>
      <c r="D7" s="25">
        <v>4</v>
      </c>
      <c r="E7" s="25">
        <v>5</v>
      </c>
      <c r="F7" s="25">
        <v>6</v>
      </c>
      <c r="G7" s="25">
        <v>7</v>
      </c>
      <c r="H7" s="25">
        <v>8</v>
      </c>
      <c r="I7" s="25">
        <v>9</v>
      </c>
      <c r="J7" s="25">
        <v>10</v>
      </c>
      <c r="K7" s="42">
        <v>11</v>
      </c>
    </row>
    <row r="8" spans="1:11" s="9" customFormat="1" ht="32.25" customHeight="1" x14ac:dyDescent="0.25">
      <c r="A8" s="105" t="s">
        <v>242</v>
      </c>
      <c r="B8" s="106"/>
      <c r="C8" s="106"/>
      <c r="D8" s="106"/>
      <c r="E8" s="106"/>
      <c r="F8" s="106"/>
      <c r="G8" s="106"/>
      <c r="H8" s="106"/>
      <c r="I8" s="106"/>
      <c r="J8" s="106"/>
      <c r="K8" s="107"/>
    </row>
    <row r="9" spans="1:11" s="3" customFormat="1" ht="34.5" customHeight="1" x14ac:dyDescent="0.2">
      <c r="A9" s="102" t="s">
        <v>250</v>
      </c>
      <c r="B9" s="103"/>
      <c r="C9" s="103"/>
      <c r="D9" s="103"/>
      <c r="E9" s="103"/>
      <c r="F9" s="103"/>
      <c r="G9" s="103"/>
      <c r="H9" s="103"/>
      <c r="I9" s="103"/>
      <c r="J9" s="103"/>
      <c r="K9" s="104"/>
    </row>
    <row r="10" spans="1:11" s="17" customFormat="1" ht="31.5" x14ac:dyDescent="0.2">
      <c r="A10" s="31" t="s">
        <v>2</v>
      </c>
      <c r="B10" s="24" t="s">
        <v>16</v>
      </c>
      <c r="C10" s="31"/>
      <c r="D10" s="27"/>
      <c r="E10" s="27"/>
      <c r="F10" s="31"/>
      <c r="G10" s="27"/>
      <c r="H10" s="31"/>
      <c r="I10" s="31"/>
      <c r="J10" s="32"/>
      <c r="K10" s="46"/>
    </row>
    <row r="11" spans="1:11" s="17" customFormat="1" ht="15.75" customHeight="1" x14ac:dyDescent="0.2">
      <c r="A11" s="94" t="s">
        <v>99</v>
      </c>
      <c r="B11" s="95"/>
      <c r="C11" s="95"/>
      <c r="D11" s="95"/>
      <c r="E11" s="95"/>
      <c r="F11" s="95"/>
      <c r="G11" s="95"/>
      <c r="H11" s="95"/>
      <c r="I11" s="95"/>
      <c r="J11" s="95"/>
      <c r="K11" s="96"/>
    </row>
    <row r="12" spans="1:11" s="17" customFormat="1" ht="63" x14ac:dyDescent="0.2">
      <c r="A12" s="33" t="s">
        <v>24</v>
      </c>
      <c r="B12" s="36" t="s">
        <v>25</v>
      </c>
      <c r="C12" s="33"/>
      <c r="D12" s="44" t="s">
        <v>26</v>
      </c>
      <c r="E12" s="27">
        <v>22</v>
      </c>
      <c r="F12" s="33" t="s">
        <v>166</v>
      </c>
      <c r="G12" s="27">
        <v>11</v>
      </c>
      <c r="H12" s="33" t="s">
        <v>221</v>
      </c>
      <c r="I12" s="45" t="s">
        <v>238</v>
      </c>
      <c r="J12" s="32">
        <v>4</v>
      </c>
      <c r="K12" s="43">
        <v>0</v>
      </c>
    </row>
    <row r="13" spans="1:11" s="17" customFormat="1" x14ac:dyDescent="0.2">
      <c r="A13" s="94" t="s">
        <v>101</v>
      </c>
      <c r="B13" s="95"/>
      <c r="C13" s="95"/>
      <c r="D13" s="95"/>
      <c r="E13" s="95"/>
      <c r="F13" s="95"/>
      <c r="G13" s="95"/>
      <c r="H13" s="95"/>
      <c r="I13" s="95"/>
      <c r="J13" s="95"/>
      <c r="K13" s="96"/>
    </row>
    <row r="14" spans="1:11" s="17" customFormat="1" ht="31.5" x14ac:dyDescent="0.2">
      <c r="A14" s="33" t="s">
        <v>102</v>
      </c>
      <c r="B14" s="36" t="s">
        <v>27</v>
      </c>
      <c r="C14" s="33"/>
      <c r="D14" s="44" t="s">
        <v>28</v>
      </c>
      <c r="E14" s="49" t="s">
        <v>29</v>
      </c>
      <c r="F14" s="33" t="s">
        <v>29</v>
      </c>
      <c r="G14" s="27">
        <v>0.14399999999999999</v>
      </c>
      <c r="H14" s="33" t="s">
        <v>29</v>
      </c>
      <c r="I14" s="45" t="s">
        <v>29</v>
      </c>
      <c r="J14" s="32">
        <v>0</v>
      </c>
      <c r="K14" s="43">
        <v>0</v>
      </c>
    </row>
    <row r="15" spans="1:11" s="17" customFormat="1" x14ac:dyDescent="0.2">
      <c r="A15" s="94" t="s">
        <v>103</v>
      </c>
      <c r="B15" s="95"/>
      <c r="C15" s="95"/>
      <c r="D15" s="95"/>
      <c r="E15" s="95"/>
      <c r="F15" s="95"/>
      <c r="G15" s="95"/>
      <c r="H15" s="95"/>
      <c r="I15" s="95"/>
      <c r="J15" s="95"/>
      <c r="K15" s="96"/>
    </row>
    <row r="16" spans="1:11" s="17" customFormat="1" ht="63" x14ac:dyDescent="0.2">
      <c r="A16" s="33" t="s">
        <v>104</v>
      </c>
      <c r="B16" s="36" t="s">
        <v>30</v>
      </c>
      <c r="C16" s="33"/>
      <c r="D16" s="44" t="s">
        <v>31</v>
      </c>
      <c r="E16" s="49" t="s">
        <v>29</v>
      </c>
      <c r="F16" s="33" t="s">
        <v>2</v>
      </c>
      <c r="G16" s="27">
        <v>0</v>
      </c>
      <c r="H16" s="33" t="s">
        <v>29</v>
      </c>
      <c r="I16" s="45" t="s">
        <v>29</v>
      </c>
      <c r="J16" s="32">
        <v>0</v>
      </c>
      <c r="K16" s="48">
        <v>0</v>
      </c>
    </row>
    <row r="17" spans="1:11" s="17" customFormat="1" ht="63" x14ac:dyDescent="0.2">
      <c r="A17" s="33" t="s">
        <v>105</v>
      </c>
      <c r="B17" s="36" t="s">
        <v>32</v>
      </c>
      <c r="C17" s="33"/>
      <c r="D17" s="44" t="s">
        <v>33</v>
      </c>
      <c r="E17" s="49" t="s">
        <v>34</v>
      </c>
      <c r="F17" s="33" t="s">
        <v>35</v>
      </c>
      <c r="G17" s="27">
        <v>9.1999999999999993</v>
      </c>
      <c r="H17" s="33" t="s">
        <v>225</v>
      </c>
      <c r="I17" s="45" t="s">
        <v>225</v>
      </c>
      <c r="J17" s="32">
        <v>9.5</v>
      </c>
      <c r="K17" s="48">
        <v>9.5</v>
      </c>
    </row>
    <row r="18" spans="1:11" s="17" customFormat="1" x14ac:dyDescent="0.2">
      <c r="A18" s="94" t="s">
        <v>106</v>
      </c>
      <c r="B18" s="95"/>
      <c r="C18" s="95"/>
      <c r="D18" s="95"/>
      <c r="E18" s="95"/>
      <c r="F18" s="95"/>
      <c r="G18" s="95"/>
      <c r="H18" s="95"/>
      <c r="I18" s="95"/>
      <c r="J18" s="95"/>
      <c r="K18" s="96"/>
    </row>
    <row r="19" spans="1:11" s="17" customFormat="1" ht="31.5" x14ac:dyDescent="0.2">
      <c r="A19" s="33" t="s">
        <v>107</v>
      </c>
      <c r="B19" s="36" t="s">
        <v>36</v>
      </c>
      <c r="C19" s="33"/>
      <c r="D19" s="44" t="s">
        <v>41</v>
      </c>
      <c r="E19" s="49" t="s">
        <v>197</v>
      </c>
      <c r="F19" s="33" t="s">
        <v>198</v>
      </c>
      <c r="G19" s="27">
        <v>152.4</v>
      </c>
      <c r="H19" s="27">
        <v>170.9</v>
      </c>
      <c r="I19" s="27">
        <v>174.5</v>
      </c>
      <c r="J19" s="27">
        <v>174.5</v>
      </c>
      <c r="K19" s="27">
        <v>174.5</v>
      </c>
    </row>
    <row r="20" spans="1:11" s="17" customFormat="1" ht="47.25" x14ac:dyDescent="0.2">
      <c r="A20" s="33" t="s">
        <v>108</v>
      </c>
      <c r="B20" s="36" t="s">
        <v>40</v>
      </c>
      <c r="C20" s="33"/>
      <c r="D20" s="44" t="s">
        <v>37</v>
      </c>
      <c r="E20" s="49" t="s">
        <v>29</v>
      </c>
      <c r="F20" s="33" t="s">
        <v>29</v>
      </c>
      <c r="G20" s="27">
        <v>0</v>
      </c>
      <c r="H20" s="33" t="s">
        <v>222</v>
      </c>
      <c r="I20" s="45" t="s">
        <v>239</v>
      </c>
      <c r="J20" s="32">
        <v>0</v>
      </c>
      <c r="K20" s="48">
        <v>0</v>
      </c>
    </row>
    <row r="21" spans="1:11" s="17" customFormat="1" ht="47.25" x14ac:dyDescent="0.2">
      <c r="A21" s="33" t="s">
        <v>109</v>
      </c>
      <c r="B21" s="36" t="s">
        <v>38</v>
      </c>
      <c r="C21" s="33"/>
      <c r="D21" s="44" t="s">
        <v>39</v>
      </c>
      <c r="E21" s="49" t="s">
        <v>199</v>
      </c>
      <c r="F21" s="33" t="s">
        <v>200</v>
      </c>
      <c r="G21" s="27">
        <v>32.700000000000003</v>
      </c>
      <c r="H21" s="33" t="s">
        <v>223</v>
      </c>
      <c r="I21" s="45" t="s">
        <v>224</v>
      </c>
      <c r="J21" s="32">
        <v>42.9</v>
      </c>
      <c r="K21" s="48">
        <v>43</v>
      </c>
    </row>
    <row r="22" spans="1:11" s="17" customFormat="1" x14ac:dyDescent="0.2">
      <c r="A22" s="94" t="s">
        <v>110</v>
      </c>
      <c r="B22" s="95"/>
      <c r="C22" s="95"/>
      <c r="D22" s="95"/>
      <c r="E22" s="95"/>
      <c r="F22" s="95"/>
      <c r="G22" s="95"/>
      <c r="H22" s="95"/>
      <c r="I22" s="95"/>
      <c r="J22" s="95"/>
      <c r="K22" s="96"/>
    </row>
    <row r="23" spans="1:11" s="17" customFormat="1" ht="45.75" customHeight="1" x14ac:dyDescent="0.2">
      <c r="A23" s="33" t="s">
        <v>111</v>
      </c>
      <c r="B23" s="36" t="s">
        <v>42</v>
      </c>
      <c r="C23" s="33"/>
      <c r="D23" s="44" t="s">
        <v>28</v>
      </c>
      <c r="E23" s="49" t="s">
        <v>29</v>
      </c>
      <c r="F23" s="33" t="s">
        <v>29</v>
      </c>
      <c r="G23" s="27">
        <v>0</v>
      </c>
      <c r="H23" s="33" t="s">
        <v>207</v>
      </c>
      <c r="I23" s="45" t="s">
        <v>29</v>
      </c>
      <c r="J23" s="32">
        <v>0</v>
      </c>
      <c r="K23" s="48">
        <v>0</v>
      </c>
    </row>
    <row r="24" spans="1:11" s="17" customFormat="1" ht="45.75" customHeight="1" x14ac:dyDescent="0.2">
      <c r="A24" s="33" t="s">
        <v>112</v>
      </c>
      <c r="B24" s="36" t="s">
        <v>43</v>
      </c>
      <c r="C24" s="33"/>
      <c r="D24" s="44" t="s">
        <v>28</v>
      </c>
      <c r="E24" s="49" t="s">
        <v>44</v>
      </c>
      <c r="F24" s="33" t="s">
        <v>44</v>
      </c>
      <c r="G24" s="33" t="s">
        <v>44</v>
      </c>
      <c r="H24" s="33" t="s">
        <v>208</v>
      </c>
      <c r="I24" s="33" t="s">
        <v>208</v>
      </c>
      <c r="J24" s="33" t="s">
        <v>208</v>
      </c>
      <c r="K24" s="33" t="s">
        <v>208</v>
      </c>
    </row>
    <row r="25" spans="1:11" s="17" customFormat="1" ht="45.75" customHeight="1" x14ac:dyDescent="0.2">
      <c r="A25" s="33" t="s">
        <v>113</v>
      </c>
      <c r="B25" s="36" t="s">
        <v>45</v>
      </c>
      <c r="C25" s="33"/>
      <c r="D25" s="44" t="s">
        <v>46</v>
      </c>
      <c r="E25" s="49" t="s">
        <v>47</v>
      </c>
      <c r="F25" s="33" t="s">
        <v>47</v>
      </c>
      <c r="G25" s="33" t="s">
        <v>209</v>
      </c>
      <c r="H25" s="33" t="s">
        <v>210</v>
      </c>
      <c r="I25" s="33" t="s">
        <v>210</v>
      </c>
      <c r="J25" s="33" t="s">
        <v>210</v>
      </c>
      <c r="K25" s="33" t="s">
        <v>210</v>
      </c>
    </row>
    <row r="26" spans="1:11" s="17" customFormat="1" ht="17.25" customHeight="1" x14ac:dyDescent="0.2">
      <c r="A26" s="94" t="s">
        <v>114</v>
      </c>
      <c r="B26" s="95"/>
      <c r="C26" s="95"/>
      <c r="D26" s="95"/>
      <c r="E26" s="95"/>
      <c r="F26" s="95"/>
      <c r="G26" s="95"/>
      <c r="H26" s="95"/>
      <c r="I26" s="95"/>
      <c r="J26" s="95"/>
      <c r="K26" s="96"/>
    </row>
    <row r="27" spans="1:11" s="17" customFormat="1" ht="30" customHeight="1" x14ac:dyDescent="0.2">
      <c r="A27" s="33" t="s">
        <v>115</v>
      </c>
      <c r="B27" s="36" t="s">
        <v>48</v>
      </c>
      <c r="C27" s="33"/>
      <c r="D27" s="44" t="s">
        <v>49</v>
      </c>
      <c r="E27" s="49" t="s">
        <v>128</v>
      </c>
      <c r="F27" s="33" t="s">
        <v>129</v>
      </c>
      <c r="G27" s="84">
        <v>31.082000000000001</v>
      </c>
      <c r="H27" s="33" t="s">
        <v>226</v>
      </c>
      <c r="I27" s="45" t="s">
        <v>228</v>
      </c>
      <c r="J27" s="85">
        <v>16.440000000000001</v>
      </c>
      <c r="K27" s="48">
        <v>0</v>
      </c>
    </row>
    <row r="28" spans="1:11" s="17" customFormat="1" ht="24" customHeight="1" x14ac:dyDescent="0.2">
      <c r="A28" s="33" t="s">
        <v>116</v>
      </c>
      <c r="B28" s="36" t="s">
        <v>50</v>
      </c>
      <c r="C28" s="33"/>
      <c r="D28" s="44" t="s">
        <v>49</v>
      </c>
      <c r="E28" s="49" t="s">
        <v>130</v>
      </c>
      <c r="F28" s="33" t="s">
        <v>130</v>
      </c>
      <c r="G28" s="27">
        <v>332.3</v>
      </c>
      <c r="H28" s="33" t="s">
        <v>227</v>
      </c>
      <c r="I28" s="45" t="s">
        <v>240</v>
      </c>
      <c r="J28" s="32">
        <v>339</v>
      </c>
      <c r="K28" s="48">
        <v>339</v>
      </c>
    </row>
    <row r="29" spans="1:11" s="17" customFormat="1" ht="30" customHeight="1" x14ac:dyDescent="0.2">
      <c r="A29" s="33" t="s">
        <v>117</v>
      </c>
      <c r="B29" s="36" t="s">
        <v>51</v>
      </c>
      <c r="C29" s="33"/>
      <c r="D29" s="44" t="s">
        <v>52</v>
      </c>
      <c r="E29" s="49" t="s">
        <v>131</v>
      </c>
      <c r="F29" s="33" t="s">
        <v>132</v>
      </c>
      <c r="G29" s="27">
        <v>8.6999999999999993</v>
      </c>
      <c r="H29" s="33" t="s">
        <v>217</v>
      </c>
      <c r="I29" s="45" t="s">
        <v>217</v>
      </c>
      <c r="J29" s="32">
        <v>8.9</v>
      </c>
      <c r="K29" s="48">
        <v>9</v>
      </c>
    </row>
    <row r="30" spans="1:11" s="17" customFormat="1" ht="30" customHeight="1" x14ac:dyDescent="0.2">
      <c r="A30" s="33" t="s">
        <v>118</v>
      </c>
      <c r="B30" s="36" t="s">
        <v>57</v>
      </c>
      <c r="C30" s="33"/>
      <c r="D30" s="44" t="s">
        <v>58</v>
      </c>
      <c r="E30" s="49" t="s">
        <v>133</v>
      </c>
      <c r="F30" s="33" t="s">
        <v>134</v>
      </c>
      <c r="G30" s="27">
        <v>92.5</v>
      </c>
      <c r="H30" s="33" t="s">
        <v>229</v>
      </c>
      <c r="I30" s="45" t="s">
        <v>241</v>
      </c>
      <c r="J30" s="32">
        <v>95.2</v>
      </c>
      <c r="K30" s="48">
        <v>95.3</v>
      </c>
    </row>
    <row r="31" spans="1:11" s="17" customFormat="1" ht="18.75" customHeight="1" x14ac:dyDescent="0.2">
      <c r="A31" s="94" t="s">
        <v>119</v>
      </c>
      <c r="B31" s="95"/>
      <c r="C31" s="95"/>
      <c r="D31" s="95"/>
      <c r="E31" s="95"/>
      <c r="F31" s="95"/>
      <c r="G31" s="95"/>
      <c r="H31" s="95"/>
      <c r="I31" s="95"/>
      <c r="J31" s="95"/>
      <c r="K31" s="96"/>
    </row>
    <row r="32" spans="1:11" s="17" customFormat="1" ht="18" customHeight="1" x14ac:dyDescent="0.2">
      <c r="A32" s="33" t="s">
        <v>120</v>
      </c>
      <c r="B32" s="36" t="s">
        <v>53</v>
      </c>
      <c r="C32" s="33"/>
      <c r="D32" s="44" t="s">
        <v>49</v>
      </c>
      <c r="E32" s="49" t="s">
        <v>135</v>
      </c>
      <c r="F32" s="33" t="s">
        <v>135</v>
      </c>
      <c r="G32" s="27">
        <v>5.6520000000000001</v>
      </c>
      <c r="H32" s="33" t="s">
        <v>135</v>
      </c>
      <c r="I32" s="45" t="s">
        <v>135</v>
      </c>
      <c r="J32" s="32" t="s">
        <v>135</v>
      </c>
      <c r="K32" s="48" t="s">
        <v>135</v>
      </c>
    </row>
    <row r="33" spans="1:11" s="17" customFormat="1" ht="21" customHeight="1" x14ac:dyDescent="0.2">
      <c r="A33" s="33" t="s">
        <v>121</v>
      </c>
      <c r="B33" s="36" t="s">
        <v>54</v>
      </c>
      <c r="C33" s="33"/>
      <c r="D33" s="44" t="s">
        <v>49</v>
      </c>
      <c r="E33" s="49" t="s">
        <v>136</v>
      </c>
      <c r="F33" s="33" t="s">
        <v>137</v>
      </c>
      <c r="G33" s="63">
        <v>1177.4000000000001</v>
      </c>
      <c r="H33" s="63">
        <v>1180</v>
      </c>
      <c r="I33" s="63">
        <v>1181</v>
      </c>
      <c r="J33" s="63">
        <v>1181</v>
      </c>
      <c r="K33" s="63">
        <v>1181</v>
      </c>
    </row>
    <row r="34" spans="1:11" s="17" customFormat="1" ht="33.75" customHeight="1" x14ac:dyDescent="0.2">
      <c r="A34" s="33" t="s">
        <v>122</v>
      </c>
      <c r="B34" s="36" t="s">
        <v>55</v>
      </c>
      <c r="C34" s="33"/>
      <c r="D34" s="44" t="s">
        <v>52</v>
      </c>
      <c r="E34" s="49" t="s">
        <v>138</v>
      </c>
      <c r="F34" s="33" t="s">
        <v>139</v>
      </c>
      <c r="G34" s="63">
        <v>28.4</v>
      </c>
      <c r="H34" s="33" t="s">
        <v>218</v>
      </c>
      <c r="I34" s="45" t="s">
        <v>219</v>
      </c>
      <c r="J34" s="32">
        <v>28.7</v>
      </c>
      <c r="K34" s="48">
        <v>28.8</v>
      </c>
    </row>
    <row r="35" spans="1:11" s="17" customFormat="1" ht="30" customHeight="1" x14ac:dyDescent="0.2">
      <c r="A35" s="33" t="s">
        <v>123</v>
      </c>
      <c r="B35" s="36" t="s">
        <v>56</v>
      </c>
      <c r="C35" s="33"/>
      <c r="D35" s="44" t="s">
        <v>58</v>
      </c>
      <c r="E35" s="49" t="s">
        <v>140</v>
      </c>
      <c r="F35" s="33" t="s">
        <v>141</v>
      </c>
      <c r="G35" s="63">
        <v>90</v>
      </c>
      <c r="H35" s="33" t="s">
        <v>142</v>
      </c>
      <c r="I35" s="45" t="s">
        <v>143</v>
      </c>
      <c r="J35" s="32">
        <v>90.4</v>
      </c>
      <c r="K35" s="48">
        <v>90.5</v>
      </c>
    </row>
    <row r="36" spans="1:11" s="17" customFormat="1" ht="19.5" customHeight="1" x14ac:dyDescent="0.2">
      <c r="A36" s="94" t="s">
        <v>124</v>
      </c>
      <c r="B36" s="95"/>
      <c r="C36" s="95"/>
      <c r="D36" s="95"/>
      <c r="E36" s="95"/>
      <c r="F36" s="95"/>
      <c r="G36" s="95"/>
      <c r="H36" s="95"/>
      <c r="I36" s="95"/>
      <c r="J36" s="95"/>
      <c r="K36" s="96"/>
    </row>
    <row r="37" spans="1:11" s="17" customFormat="1" ht="18.75" customHeight="1" x14ac:dyDescent="0.2">
      <c r="A37" s="33" t="s">
        <v>125</v>
      </c>
      <c r="B37" s="36" t="s">
        <v>59</v>
      </c>
      <c r="C37" s="33"/>
      <c r="D37" s="44" t="s">
        <v>49</v>
      </c>
      <c r="E37" s="49" t="s">
        <v>135</v>
      </c>
      <c r="F37" s="33" t="s">
        <v>144</v>
      </c>
      <c r="G37" s="63" t="s">
        <v>135</v>
      </c>
      <c r="H37" s="33" t="s">
        <v>135</v>
      </c>
      <c r="I37" s="45" t="s">
        <v>135</v>
      </c>
      <c r="J37" s="32" t="s">
        <v>135</v>
      </c>
      <c r="K37" s="48" t="s">
        <v>135</v>
      </c>
    </row>
    <row r="38" spans="1:11" s="17" customFormat="1" ht="17.25" customHeight="1" x14ac:dyDescent="0.2">
      <c r="A38" s="33" t="s">
        <v>126</v>
      </c>
      <c r="B38" s="36" t="s">
        <v>60</v>
      </c>
      <c r="C38" s="33"/>
      <c r="D38" s="44" t="s">
        <v>49</v>
      </c>
      <c r="E38" s="49" t="s">
        <v>145</v>
      </c>
      <c r="F38" s="33" t="s">
        <v>146</v>
      </c>
      <c r="G38" s="27">
        <v>769.9</v>
      </c>
      <c r="H38" s="27">
        <v>769.9</v>
      </c>
      <c r="I38" s="27">
        <v>769.9</v>
      </c>
      <c r="J38" s="27">
        <v>769.9</v>
      </c>
      <c r="K38" s="48">
        <v>769.9</v>
      </c>
    </row>
    <row r="39" spans="1:11" s="17" customFormat="1" ht="33" customHeight="1" x14ac:dyDescent="0.2">
      <c r="A39" s="33" t="s">
        <v>127</v>
      </c>
      <c r="B39" s="36" t="s">
        <v>61</v>
      </c>
      <c r="C39" s="33"/>
      <c r="D39" s="44" t="s">
        <v>62</v>
      </c>
      <c r="E39" s="49" t="s">
        <v>147</v>
      </c>
      <c r="F39" s="33" t="s">
        <v>148</v>
      </c>
      <c r="G39" s="27">
        <v>18.600000000000001</v>
      </c>
      <c r="H39" s="33" t="s">
        <v>220</v>
      </c>
      <c r="I39" s="45" t="s">
        <v>220</v>
      </c>
      <c r="J39" s="62">
        <v>18.600000000000001</v>
      </c>
      <c r="K39" s="64">
        <v>18.600000000000001</v>
      </c>
    </row>
    <row r="40" spans="1:11" s="22" customFormat="1" x14ac:dyDescent="0.2">
      <c r="A40" s="94" t="s">
        <v>201</v>
      </c>
      <c r="B40" s="95"/>
      <c r="C40" s="95"/>
      <c r="D40" s="95"/>
      <c r="E40" s="95"/>
      <c r="F40" s="95"/>
      <c r="G40" s="95"/>
      <c r="H40" s="95"/>
      <c r="I40" s="95"/>
      <c r="J40" s="95"/>
      <c r="K40" s="96"/>
    </row>
    <row r="41" spans="1:11" ht="31.5" x14ac:dyDescent="0.25">
      <c r="A41" s="68" t="s">
        <v>211</v>
      </c>
      <c r="B41" s="69" t="s">
        <v>188</v>
      </c>
      <c r="C41" s="50"/>
      <c r="D41" s="68" t="s">
        <v>189</v>
      </c>
      <c r="E41" s="68"/>
      <c r="F41" s="68">
        <v>2.7324999999999999</v>
      </c>
      <c r="G41" s="68"/>
      <c r="H41" s="68"/>
      <c r="I41" s="68">
        <v>2.016</v>
      </c>
      <c r="J41" s="68"/>
      <c r="K41" s="71"/>
    </row>
    <row r="42" spans="1:11" x14ac:dyDescent="0.25">
      <c r="A42" s="68"/>
      <c r="B42" s="69"/>
      <c r="C42" s="50"/>
      <c r="D42" s="50"/>
      <c r="E42" s="50"/>
      <c r="F42" s="50"/>
      <c r="G42" s="50"/>
      <c r="H42" s="50"/>
      <c r="I42" s="50"/>
      <c r="J42" s="50"/>
      <c r="K42" s="70"/>
    </row>
  </sheetData>
  <mergeCells count="18">
    <mergeCell ref="A40:K40"/>
    <mergeCell ref="A18:K18"/>
    <mergeCell ref="A22:K22"/>
    <mergeCell ref="A26:K26"/>
    <mergeCell ref="A31:K31"/>
    <mergeCell ref="A36:K36"/>
    <mergeCell ref="E1:K1"/>
    <mergeCell ref="A11:K11"/>
    <mergeCell ref="A13:K13"/>
    <mergeCell ref="A15:K15"/>
    <mergeCell ref="A3:K4"/>
    <mergeCell ref="E5:K5"/>
    <mergeCell ref="A9:K9"/>
    <mergeCell ref="A8:K8"/>
    <mergeCell ref="A5:A6"/>
    <mergeCell ref="B5:B6"/>
    <mergeCell ref="D5:D6"/>
    <mergeCell ref="C5:C6"/>
  </mergeCells>
  <pageMargins left="0.39370078740157483" right="0.39370078740157483" top="0.55118110236220474" bottom="0.55118110236220474" header="0" footer="0"/>
  <pageSetup paperSize="9" firstPageNumber="163" fitToHeight="0" orientation="landscape" r:id="rId1"/>
  <headerFooter scaleWithDoc="0"/>
  <ignoredErrors>
    <ignoredError sqref="E17 E25:F25 E30:F30 E35:K35 E33 F33 F39 E38:E39 E16 E14:F14 H14:I14 H16:I16 G17 E20 E23:F23 E24:F24 E27:F27 F37 J37 F38 E19:F19 E21:G21 J23:K23 G24 G25 E28:F28 H28 E29:F29 E34:F34 H21:I21 H20 I24:K24 I25:K25 H27:I27 H30 H39:I39 H2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281"/>
  <sheetViews>
    <sheetView topLeftCell="B10" zoomScaleNormal="100" zoomScaleSheetLayoutView="85" workbookViewId="0">
      <selection activeCell="I183" sqref="I183"/>
    </sheetView>
  </sheetViews>
  <sheetFormatPr defaultRowHeight="12.75" x14ac:dyDescent="0.2"/>
  <cols>
    <col min="1" max="1" width="24.42578125" customWidth="1"/>
    <col min="2" max="2" width="49" customWidth="1"/>
    <col min="3" max="3" width="21.7109375" customWidth="1"/>
    <col min="4" max="4" width="15.140625" customWidth="1"/>
    <col min="5" max="5" width="15.7109375" customWidth="1"/>
    <col min="6" max="6" width="15.85546875" customWidth="1"/>
    <col min="7" max="7" width="13.5703125" customWidth="1"/>
    <col min="8" max="8" width="11.42578125" customWidth="1"/>
    <col min="9" max="9" width="11" customWidth="1"/>
    <col min="10" max="10" width="10.42578125" customWidth="1"/>
  </cols>
  <sheetData>
    <row r="1" spans="1:10" ht="111.75" customHeight="1" x14ac:dyDescent="0.25">
      <c r="B1" s="2"/>
      <c r="C1" s="2"/>
      <c r="D1" s="2"/>
      <c r="E1" s="2"/>
      <c r="F1" s="144" t="s">
        <v>245</v>
      </c>
      <c r="G1" s="145"/>
      <c r="H1" s="145"/>
      <c r="I1" s="145"/>
      <c r="J1" s="145"/>
    </row>
    <row r="2" spans="1:10" ht="15.75" x14ac:dyDescent="0.25">
      <c r="A2" s="6"/>
      <c r="B2" s="10"/>
      <c r="C2" s="11"/>
      <c r="D2" s="11"/>
      <c r="E2" s="11"/>
      <c r="F2" s="11"/>
      <c r="G2" s="2"/>
    </row>
    <row r="3" spans="1:10" s="3" customFormat="1" ht="63.75" customHeight="1" x14ac:dyDescent="0.2">
      <c r="A3" s="135" t="s">
        <v>246</v>
      </c>
      <c r="B3" s="135"/>
      <c r="C3" s="135"/>
      <c r="D3" s="135"/>
      <c r="E3" s="135"/>
      <c r="F3" s="135"/>
      <c r="G3" s="135"/>
      <c r="H3" s="135"/>
      <c r="I3" s="135"/>
      <c r="J3" s="135"/>
    </row>
    <row r="4" spans="1:10" x14ac:dyDescent="0.2">
      <c r="A4" s="5"/>
      <c r="B4" s="7"/>
      <c r="C4" s="4"/>
      <c r="D4" s="4"/>
      <c r="E4" s="4"/>
      <c r="F4" s="4"/>
      <c r="G4" s="4"/>
    </row>
    <row r="5" spans="1:10" s="17" customFormat="1" ht="45" customHeight="1" x14ac:dyDescent="0.2">
      <c r="A5" s="134" t="s">
        <v>6</v>
      </c>
      <c r="B5" s="133" t="s">
        <v>17</v>
      </c>
      <c r="C5" s="138" t="s">
        <v>11</v>
      </c>
      <c r="D5" s="102" t="s">
        <v>20</v>
      </c>
      <c r="E5" s="136"/>
      <c r="F5" s="136"/>
      <c r="G5" s="136"/>
      <c r="H5" s="136"/>
      <c r="I5" s="136"/>
      <c r="J5" s="137"/>
    </row>
    <row r="6" spans="1:10" s="3" customFormat="1" ht="15.75" x14ac:dyDescent="0.2">
      <c r="A6" s="134"/>
      <c r="B6" s="133"/>
      <c r="C6" s="138"/>
      <c r="D6" s="20">
        <v>2014</v>
      </c>
      <c r="E6" s="20">
        <v>2015</v>
      </c>
      <c r="F6" s="21">
        <v>2016</v>
      </c>
      <c r="G6" s="61">
        <v>2017</v>
      </c>
      <c r="H6" s="61">
        <v>2018</v>
      </c>
      <c r="I6" s="61">
        <v>2019</v>
      </c>
      <c r="J6" s="61">
        <v>2020</v>
      </c>
    </row>
    <row r="7" spans="1:10" s="9" customFormat="1" ht="15.75" x14ac:dyDescent="0.2">
      <c r="A7" s="60">
        <v>1</v>
      </c>
      <c r="B7" s="60">
        <v>2</v>
      </c>
      <c r="C7" s="60">
        <v>3</v>
      </c>
      <c r="D7" s="60">
        <v>4</v>
      </c>
      <c r="E7" s="60">
        <v>5</v>
      </c>
      <c r="F7" s="60">
        <v>6</v>
      </c>
      <c r="G7" s="60">
        <v>7</v>
      </c>
      <c r="H7" s="60">
        <v>8</v>
      </c>
      <c r="I7" s="60">
        <v>9</v>
      </c>
      <c r="J7" s="60">
        <v>10</v>
      </c>
    </row>
    <row r="8" spans="1:10" s="3" customFormat="1" ht="15.75" customHeight="1" x14ac:dyDescent="0.25">
      <c r="A8" s="139" t="s">
        <v>63</v>
      </c>
      <c r="B8" s="141" t="s">
        <v>247</v>
      </c>
      <c r="C8" s="56" t="s">
        <v>10</v>
      </c>
      <c r="D8" s="75">
        <f>SUM(D9+D10+D11+D12+D13+D14)</f>
        <v>101957</v>
      </c>
      <c r="E8" s="75">
        <f t="shared" ref="E8:J8" si="0">SUM(E9+E10+E11+E12+E13+E14)</f>
        <v>264132</v>
      </c>
      <c r="F8" s="75">
        <f>SUM(F9+F10+F11+F12+F13+F14)</f>
        <v>186401.45</v>
      </c>
      <c r="G8" s="75">
        <f t="shared" si="0"/>
        <v>51525.84</v>
      </c>
      <c r="H8" s="75">
        <f t="shared" si="0"/>
        <v>74709.59</v>
      </c>
      <c r="I8" s="75">
        <f t="shared" si="0"/>
        <v>54383</v>
      </c>
      <c r="J8" s="75">
        <f t="shared" si="0"/>
        <v>0</v>
      </c>
    </row>
    <row r="9" spans="1:10" s="3" customFormat="1" ht="15.75" customHeight="1" x14ac:dyDescent="0.2">
      <c r="A9" s="139"/>
      <c r="B9" s="142"/>
      <c r="C9" s="57" t="s">
        <v>12</v>
      </c>
      <c r="D9" s="76">
        <f t="shared" ref="D9:J14" si="1">SUM(D17+D24+D38+D59+D73+D80+D192+D227+D255)</f>
        <v>28403</v>
      </c>
      <c r="E9" s="76">
        <f t="shared" si="1"/>
        <v>80291</v>
      </c>
      <c r="F9" s="76">
        <f t="shared" si="1"/>
        <v>32587.199999999997</v>
      </c>
      <c r="G9" s="76">
        <f t="shared" si="1"/>
        <v>6789.3700000000008</v>
      </c>
      <c r="H9" s="76">
        <f t="shared" si="1"/>
        <v>28765.07</v>
      </c>
      <c r="I9" s="76">
        <f t="shared" si="1"/>
        <v>10129.9</v>
      </c>
      <c r="J9" s="76">
        <f t="shared" si="1"/>
        <v>0</v>
      </c>
    </row>
    <row r="10" spans="1:10" s="3" customFormat="1" ht="15.75" customHeight="1" x14ac:dyDescent="0.2">
      <c r="A10" s="139"/>
      <c r="B10" s="142"/>
      <c r="C10" s="58" t="s">
        <v>7</v>
      </c>
      <c r="D10" s="76">
        <f t="shared" si="1"/>
        <v>38425</v>
      </c>
      <c r="E10" s="76">
        <f t="shared" si="1"/>
        <v>130429</v>
      </c>
      <c r="F10" s="76">
        <f t="shared" si="1"/>
        <v>97808</v>
      </c>
      <c r="G10" s="76">
        <f t="shared" si="1"/>
        <v>16577.12</v>
      </c>
      <c r="H10" s="76">
        <f t="shared" si="1"/>
        <v>24628.550000000003</v>
      </c>
      <c r="I10" s="76">
        <f t="shared" si="1"/>
        <v>26182.2</v>
      </c>
      <c r="J10" s="76">
        <f t="shared" si="1"/>
        <v>0</v>
      </c>
    </row>
    <row r="11" spans="1:10" ht="15.75" customHeight="1" x14ac:dyDescent="0.2">
      <c r="A11" s="139"/>
      <c r="B11" s="142"/>
      <c r="C11" s="58" t="s">
        <v>8</v>
      </c>
      <c r="D11" s="76">
        <f t="shared" si="1"/>
        <v>6547</v>
      </c>
      <c r="E11" s="76">
        <f t="shared" si="1"/>
        <v>18462</v>
      </c>
      <c r="F11" s="76">
        <f t="shared" si="1"/>
        <v>40106.300000000003</v>
      </c>
      <c r="G11" s="76">
        <f t="shared" si="1"/>
        <v>19601.269999999997</v>
      </c>
      <c r="H11" s="76">
        <f t="shared" si="1"/>
        <v>13147.709999999997</v>
      </c>
      <c r="I11" s="76">
        <f t="shared" si="1"/>
        <v>14579</v>
      </c>
      <c r="J11" s="76">
        <f t="shared" si="1"/>
        <v>0</v>
      </c>
    </row>
    <row r="12" spans="1:10" ht="15.75" customHeight="1" x14ac:dyDescent="0.2">
      <c r="A12" s="139"/>
      <c r="B12" s="142"/>
      <c r="C12" s="59" t="s">
        <v>21</v>
      </c>
      <c r="D12" s="76">
        <f t="shared" si="1"/>
        <v>5946</v>
      </c>
      <c r="E12" s="76">
        <f t="shared" si="1"/>
        <v>11104</v>
      </c>
      <c r="F12" s="76">
        <f t="shared" si="1"/>
        <v>258.45</v>
      </c>
      <c r="G12" s="76">
        <f t="shared" si="1"/>
        <v>0</v>
      </c>
      <c r="H12" s="76">
        <f t="shared" si="1"/>
        <v>0</v>
      </c>
      <c r="I12" s="76">
        <f t="shared" si="1"/>
        <v>0</v>
      </c>
      <c r="J12" s="76">
        <f t="shared" si="1"/>
        <v>0</v>
      </c>
    </row>
    <row r="13" spans="1:10" s="3" customFormat="1" ht="15.75" customHeight="1" x14ac:dyDescent="0.2">
      <c r="A13" s="139"/>
      <c r="B13" s="142"/>
      <c r="C13" s="58" t="s">
        <v>72</v>
      </c>
      <c r="D13" s="76">
        <f t="shared" si="1"/>
        <v>0</v>
      </c>
      <c r="E13" s="76">
        <f t="shared" si="1"/>
        <v>0</v>
      </c>
      <c r="F13" s="76">
        <f t="shared" si="1"/>
        <v>0</v>
      </c>
      <c r="G13" s="76">
        <f t="shared" si="1"/>
        <v>0</v>
      </c>
      <c r="H13" s="76">
        <f t="shared" si="1"/>
        <v>0</v>
      </c>
      <c r="I13" s="76">
        <f t="shared" si="1"/>
        <v>0</v>
      </c>
      <c r="J13" s="76">
        <f t="shared" si="1"/>
        <v>0</v>
      </c>
    </row>
    <row r="14" spans="1:10" s="3" customFormat="1" ht="15.75" customHeight="1" x14ac:dyDescent="0.2">
      <c r="A14" s="140"/>
      <c r="B14" s="143"/>
      <c r="C14" s="58" t="s">
        <v>13</v>
      </c>
      <c r="D14" s="76">
        <f t="shared" si="1"/>
        <v>22636</v>
      </c>
      <c r="E14" s="76">
        <f t="shared" si="1"/>
        <v>23846</v>
      </c>
      <c r="F14" s="76">
        <f t="shared" si="1"/>
        <v>15641.5</v>
      </c>
      <c r="G14" s="76">
        <f t="shared" si="1"/>
        <v>8558.08</v>
      </c>
      <c r="H14" s="76">
        <f t="shared" si="1"/>
        <v>8168.26</v>
      </c>
      <c r="I14" s="76">
        <f t="shared" si="1"/>
        <v>3491.9</v>
      </c>
      <c r="J14" s="76">
        <f t="shared" si="1"/>
        <v>0</v>
      </c>
    </row>
    <row r="15" spans="1:10" s="3" customFormat="1" ht="15.75" x14ac:dyDescent="0.25">
      <c r="A15" s="35" t="s">
        <v>0</v>
      </c>
      <c r="B15" s="34"/>
      <c r="C15" s="15"/>
      <c r="D15" s="8"/>
      <c r="E15" s="8"/>
      <c r="F15" s="8"/>
      <c r="G15" s="8"/>
      <c r="H15" s="8"/>
      <c r="I15" s="8"/>
      <c r="J15" s="8"/>
    </row>
    <row r="16" spans="1:10" s="3" customFormat="1" ht="15.75" x14ac:dyDescent="0.25">
      <c r="A16" s="116" t="s">
        <v>18</v>
      </c>
      <c r="B16" s="119" t="s">
        <v>100</v>
      </c>
      <c r="C16" s="52" t="s">
        <v>10</v>
      </c>
      <c r="D16" s="72">
        <f>SUM(D22+D21+D20+D19+D18+D17)</f>
        <v>42488</v>
      </c>
      <c r="E16" s="72">
        <f t="shared" ref="E16:J16" si="2">SUM(E22+E21+E20+E19+E18+E17)</f>
        <v>44740</v>
      </c>
      <c r="F16" s="72">
        <f t="shared" si="2"/>
        <v>26045.700000000004</v>
      </c>
      <c r="G16" s="72">
        <f t="shared" si="2"/>
        <v>18351.440000000002</v>
      </c>
      <c r="H16" s="72">
        <f t="shared" si="2"/>
        <v>13847.26</v>
      </c>
      <c r="I16" s="72">
        <f t="shared" si="2"/>
        <v>6939.4</v>
      </c>
      <c r="J16" s="74">
        <f t="shared" si="2"/>
        <v>0</v>
      </c>
    </row>
    <row r="17" spans="1:10" s="3" customFormat="1" ht="15.75" x14ac:dyDescent="0.25">
      <c r="A17" s="117"/>
      <c r="B17" s="120"/>
      <c r="C17" s="53" t="s">
        <v>12</v>
      </c>
      <c r="D17" s="73" t="s">
        <v>159</v>
      </c>
      <c r="E17" s="74" t="s">
        <v>162</v>
      </c>
      <c r="F17" s="74">
        <v>5895.6</v>
      </c>
      <c r="G17" s="74">
        <v>5548.47</v>
      </c>
      <c r="H17" s="74">
        <v>3882.5</v>
      </c>
      <c r="I17" s="74">
        <v>2211.6999999999998</v>
      </c>
      <c r="J17" s="74">
        <v>0</v>
      </c>
    </row>
    <row r="18" spans="1:10" s="3" customFormat="1" ht="15.75" x14ac:dyDescent="0.25">
      <c r="A18" s="117"/>
      <c r="B18" s="120"/>
      <c r="C18" s="54" t="s">
        <v>7</v>
      </c>
      <c r="D18" s="73" t="s">
        <v>160</v>
      </c>
      <c r="E18" s="74" t="s">
        <v>163</v>
      </c>
      <c r="F18" s="74">
        <v>3878.4</v>
      </c>
      <c r="G18" s="74">
        <v>3700.52</v>
      </c>
      <c r="H18" s="74">
        <v>1452.4</v>
      </c>
      <c r="I18" s="74">
        <v>1032.2</v>
      </c>
      <c r="J18" s="74">
        <v>0</v>
      </c>
    </row>
    <row r="19" spans="1:10" s="3" customFormat="1" ht="15.75" x14ac:dyDescent="0.25">
      <c r="A19" s="117"/>
      <c r="B19" s="120"/>
      <c r="C19" s="54" t="s">
        <v>8</v>
      </c>
      <c r="D19" s="73" t="s">
        <v>158</v>
      </c>
      <c r="E19" s="73" t="s">
        <v>164</v>
      </c>
      <c r="F19" s="73">
        <v>630.20000000000005</v>
      </c>
      <c r="G19" s="73">
        <v>544.37</v>
      </c>
      <c r="H19" s="73">
        <v>344.1</v>
      </c>
      <c r="I19" s="73">
        <v>203.6</v>
      </c>
      <c r="J19" s="73">
        <v>0</v>
      </c>
    </row>
    <row r="20" spans="1:10" s="3" customFormat="1" ht="15.75" x14ac:dyDescent="0.25">
      <c r="A20" s="117"/>
      <c r="B20" s="120"/>
      <c r="C20" s="55" t="s">
        <v>21</v>
      </c>
      <c r="D20" s="73" t="s">
        <v>29</v>
      </c>
      <c r="E20" s="74" t="s">
        <v>29</v>
      </c>
      <c r="F20" s="74" t="s">
        <v>29</v>
      </c>
      <c r="G20" s="74" t="s">
        <v>29</v>
      </c>
      <c r="H20" s="74" t="s">
        <v>29</v>
      </c>
      <c r="I20" s="74" t="s">
        <v>29</v>
      </c>
      <c r="J20" s="74" t="s">
        <v>29</v>
      </c>
    </row>
    <row r="21" spans="1:10" s="3" customFormat="1" ht="15.75" x14ac:dyDescent="0.25">
      <c r="A21" s="117"/>
      <c r="B21" s="120"/>
      <c r="C21" s="54" t="s">
        <v>9</v>
      </c>
      <c r="D21" s="73" t="s">
        <v>29</v>
      </c>
      <c r="E21" s="74" t="s">
        <v>29</v>
      </c>
      <c r="F21" s="74" t="s">
        <v>29</v>
      </c>
      <c r="G21" s="74" t="s">
        <v>29</v>
      </c>
      <c r="H21" s="74" t="s">
        <v>29</v>
      </c>
      <c r="I21" s="74" t="s">
        <v>29</v>
      </c>
      <c r="J21" s="74" t="s">
        <v>29</v>
      </c>
    </row>
    <row r="22" spans="1:10" s="3" customFormat="1" ht="15.75" x14ac:dyDescent="0.25">
      <c r="A22" s="117"/>
      <c r="B22" s="121"/>
      <c r="C22" s="54" t="s">
        <v>13</v>
      </c>
      <c r="D22" s="73" t="s">
        <v>161</v>
      </c>
      <c r="E22" s="74" t="s">
        <v>165</v>
      </c>
      <c r="F22" s="74">
        <v>15641.5</v>
      </c>
      <c r="G22" s="74">
        <v>8558.08</v>
      </c>
      <c r="H22" s="74">
        <v>8168.26</v>
      </c>
      <c r="I22" s="74">
        <v>3491.9</v>
      </c>
      <c r="J22" s="74">
        <v>0</v>
      </c>
    </row>
    <row r="23" spans="1:10" s="3" customFormat="1" ht="15.75" customHeight="1" x14ac:dyDescent="0.25">
      <c r="A23" s="116" t="s">
        <v>19</v>
      </c>
      <c r="B23" s="119" t="s">
        <v>64</v>
      </c>
      <c r="C23" s="52" t="s">
        <v>10</v>
      </c>
      <c r="D23" s="74">
        <f>SUM(D24:D29)</f>
        <v>0</v>
      </c>
      <c r="E23" s="74">
        <f>SUM(E24:E29)</f>
        <v>73250</v>
      </c>
      <c r="F23" s="74">
        <f t="shared" ref="F23:J23" si="3">SUM(F24:F29)</f>
        <v>89514.8</v>
      </c>
      <c r="G23" s="74">
        <f t="shared" si="3"/>
        <v>0</v>
      </c>
      <c r="H23" s="74">
        <f t="shared" si="3"/>
        <v>0</v>
      </c>
      <c r="I23" s="74">
        <f t="shared" si="3"/>
        <v>0</v>
      </c>
      <c r="J23" s="74">
        <f t="shared" si="3"/>
        <v>0</v>
      </c>
    </row>
    <row r="24" spans="1:10" s="3" customFormat="1" ht="15.75" x14ac:dyDescent="0.25">
      <c r="A24" s="117"/>
      <c r="B24" s="120"/>
      <c r="C24" s="53" t="s">
        <v>12</v>
      </c>
      <c r="D24" s="77">
        <v>0</v>
      </c>
      <c r="E24" s="77">
        <f t="shared" ref="E24:F28" si="4">SUM(E31)</f>
        <v>21975</v>
      </c>
      <c r="F24" s="77">
        <f t="shared" si="4"/>
        <v>13100</v>
      </c>
      <c r="G24" s="77">
        <f t="shared" ref="G24:J24" si="5">SUM(G31)</f>
        <v>0</v>
      </c>
      <c r="H24" s="77">
        <f t="shared" si="5"/>
        <v>0</v>
      </c>
      <c r="I24" s="77">
        <f t="shared" si="5"/>
        <v>0</v>
      </c>
      <c r="J24" s="77">
        <f t="shared" si="5"/>
        <v>0</v>
      </c>
    </row>
    <row r="25" spans="1:10" s="3" customFormat="1" ht="15.75" x14ac:dyDescent="0.2">
      <c r="A25" s="117"/>
      <c r="B25" s="120"/>
      <c r="C25" s="54" t="s">
        <v>7</v>
      </c>
      <c r="D25" s="78">
        <v>0</v>
      </c>
      <c r="E25" s="78">
        <f t="shared" si="4"/>
        <v>49077</v>
      </c>
      <c r="F25" s="78">
        <f t="shared" si="4"/>
        <v>49649.5</v>
      </c>
      <c r="G25" s="78">
        <f t="shared" ref="G25:J25" si="6">SUM(G32)</f>
        <v>0</v>
      </c>
      <c r="H25" s="78">
        <f t="shared" si="6"/>
        <v>0</v>
      </c>
      <c r="I25" s="78">
        <f t="shared" si="6"/>
        <v>0</v>
      </c>
      <c r="J25" s="78">
        <f t="shared" si="6"/>
        <v>0</v>
      </c>
    </row>
    <row r="26" spans="1:10" s="3" customFormat="1" ht="15.75" x14ac:dyDescent="0.25">
      <c r="A26" s="117"/>
      <c r="B26" s="120"/>
      <c r="C26" s="54" t="s">
        <v>8</v>
      </c>
      <c r="D26" s="77">
        <v>0</v>
      </c>
      <c r="E26" s="77">
        <f t="shared" si="4"/>
        <v>2198</v>
      </c>
      <c r="F26" s="77">
        <f t="shared" si="4"/>
        <v>26765.3</v>
      </c>
      <c r="G26" s="77">
        <f t="shared" ref="G26:J26" si="7">SUM(G33)</f>
        <v>0</v>
      </c>
      <c r="H26" s="77">
        <f t="shared" si="7"/>
        <v>0</v>
      </c>
      <c r="I26" s="77">
        <f t="shared" si="7"/>
        <v>0</v>
      </c>
      <c r="J26" s="77">
        <f t="shared" si="7"/>
        <v>0</v>
      </c>
    </row>
    <row r="27" spans="1:10" s="3" customFormat="1" ht="15.75" x14ac:dyDescent="0.25">
      <c r="A27" s="117"/>
      <c r="B27" s="120"/>
      <c r="C27" s="55" t="s">
        <v>21</v>
      </c>
      <c r="D27" s="77">
        <v>0</v>
      </c>
      <c r="E27" s="77">
        <f t="shared" si="4"/>
        <v>0</v>
      </c>
      <c r="F27" s="77">
        <f t="shared" si="4"/>
        <v>0</v>
      </c>
      <c r="G27" s="77">
        <f t="shared" ref="G27:J27" si="8">SUM(G34)</f>
        <v>0</v>
      </c>
      <c r="H27" s="77">
        <f t="shared" si="8"/>
        <v>0</v>
      </c>
      <c r="I27" s="77">
        <f t="shared" si="8"/>
        <v>0</v>
      </c>
      <c r="J27" s="77">
        <f t="shared" si="8"/>
        <v>0</v>
      </c>
    </row>
    <row r="28" spans="1:10" s="3" customFormat="1" ht="15.75" x14ac:dyDescent="0.25">
      <c r="A28" s="117"/>
      <c r="B28" s="120"/>
      <c r="C28" s="54" t="s">
        <v>9</v>
      </c>
      <c r="D28" s="77">
        <v>0</v>
      </c>
      <c r="E28" s="77">
        <f t="shared" si="4"/>
        <v>0</v>
      </c>
      <c r="F28" s="77">
        <f t="shared" si="4"/>
        <v>0</v>
      </c>
      <c r="G28" s="77">
        <f t="shared" ref="G28:J28" si="9">SUM(G35)</f>
        <v>0</v>
      </c>
      <c r="H28" s="77">
        <f t="shared" si="9"/>
        <v>0</v>
      </c>
      <c r="I28" s="77">
        <f t="shared" si="9"/>
        <v>0</v>
      </c>
      <c r="J28" s="77">
        <f t="shared" si="9"/>
        <v>0</v>
      </c>
    </row>
    <row r="29" spans="1:10" s="3" customFormat="1" ht="15.75" x14ac:dyDescent="0.25">
      <c r="A29" s="118"/>
      <c r="B29" s="121"/>
      <c r="C29" s="54" t="s">
        <v>13</v>
      </c>
      <c r="D29" s="77">
        <v>0</v>
      </c>
      <c r="E29" s="77">
        <f>SUM(E36)</f>
        <v>0</v>
      </c>
      <c r="F29" s="77">
        <f t="shared" ref="F29:J29" si="10">SUM(F36)</f>
        <v>0</v>
      </c>
      <c r="G29" s="77">
        <f t="shared" si="10"/>
        <v>0</v>
      </c>
      <c r="H29" s="77">
        <f t="shared" si="10"/>
        <v>0</v>
      </c>
      <c r="I29" s="77">
        <f t="shared" si="10"/>
        <v>0</v>
      </c>
      <c r="J29" s="77">
        <f t="shared" si="10"/>
        <v>0</v>
      </c>
    </row>
    <row r="30" spans="1:10" ht="16.5" customHeight="1" x14ac:dyDescent="0.25">
      <c r="A30" s="130" t="s">
        <v>65</v>
      </c>
      <c r="B30" s="110" t="s">
        <v>191</v>
      </c>
      <c r="C30" s="18" t="s">
        <v>10</v>
      </c>
      <c r="D30" s="79" t="s">
        <v>29</v>
      </c>
      <c r="E30" s="79" t="s">
        <v>180</v>
      </c>
      <c r="F30" s="79">
        <f>SUM(F31:F36)</f>
        <v>89514.8</v>
      </c>
      <c r="G30" s="79">
        <f t="shared" ref="G30:J30" si="11">SUM(G31:G36)</f>
        <v>0</v>
      </c>
      <c r="H30" s="79">
        <f t="shared" si="11"/>
        <v>0</v>
      </c>
      <c r="I30" s="79">
        <f t="shared" si="11"/>
        <v>0</v>
      </c>
      <c r="J30" s="79">
        <f t="shared" si="11"/>
        <v>0</v>
      </c>
    </row>
    <row r="31" spans="1:10" ht="15" customHeight="1" x14ac:dyDescent="0.25">
      <c r="A31" s="131"/>
      <c r="B31" s="111"/>
      <c r="C31" s="14" t="s">
        <v>12</v>
      </c>
      <c r="D31" s="80">
        <v>0</v>
      </c>
      <c r="E31" s="80">
        <v>21975</v>
      </c>
      <c r="F31" s="80">
        <v>13100</v>
      </c>
      <c r="G31" s="80">
        <v>0</v>
      </c>
      <c r="H31" s="80">
        <v>0</v>
      </c>
      <c r="I31" s="80">
        <v>0</v>
      </c>
      <c r="J31" s="80">
        <v>0</v>
      </c>
    </row>
    <row r="32" spans="1:10" ht="15" customHeight="1" x14ac:dyDescent="0.2">
      <c r="A32" s="131"/>
      <c r="B32" s="111"/>
      <c r="C32" s="15" t="s">
        <v>7</v>
      </c>
      <c r="D32" s="81">
        <v>0</v>
      </c>
      <c r="E32" s="81">
        <v>49077</v>
      </c>
      <c r="F32" s="81">
        <v>49649.5</v>
      </c>
      <c r="G32" s="81">
        <v>0</v>
      </c>
      <c r="H32" s="81">
        <v>0</v>
      </c>
      <c r="I32" s="81">
        <v>0</v>
      </c>
      <c r="J32" s="81">
        <v>0</v>
      </c>
    </row>
    <row r="33" spans="1:10" ht="12.75" customHeight="1" x14ac:dyDescent="0.25">
      <c r="A33" s="131"/>
      <c r="B33" s="111"/>
      <c r="C33" s="15" t="s">
        <v>8</v>
      </c>
      <c r="D33" s="80">
        <v>0</v>
      </c>
      <c r="E33" s="80">
        <v>2198</v>
      </c>
      <c r="F33" s="80">
        <v>26765.3</v>
      </c>
      <c r="G33" s="80">
        <v>0</v>
      </c>
      <c r="H33" s="80">
        <v>0</v>
      </c>
      <c r="I33" s="80">
        <v>0</v>
      </c>
      <c r="J33" s="80">
        <v>0</v>
      </c>
    </row>
    <row r="34" spans="1:10" ht="12.75" customHeight="1" x14ac:dyDescent="0.25">
      <c r="A34" s="131"/>
      <c r="B34" s="111"/>
      <c r="C34" s="16" t="s">
        <v>21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</row>
    <row r="35" spans="1:10" ht="12.75" customHeight="1" x14ac:dyDescent="0.25">
      <c r="A35" s="131"/>
      <c r="B35" s="111"/>
      <c r="C35" s="15" t="s">
        <v>9</v>
      </c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</row>
    <row r="36" spans="1:10" ht="12.75" customHeight="1" x14ac:dyDescent="0.25">
      <c r="A36" s="132"/>
      <c r="B36" s="112"/>
      <c r="C36" s="15" t="s">
        <v>13</v>
      </c>
      <c r="D36" s="80">
        <v>0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80">
        <v>0</v>
      </c>
    </row>
    <row r="37" spans="1:10" ht="15.75" x14ac:dyDescent="0.25">
      <c r="A37" s="116" t="s">
        <v>66</v>
      </c>
      <c r="B37" s="119" t="s">
        <v>67</v>
      </c>
      <c r="C37" s="52" t="s">
        <v>10</v>
      </c>
      <c r="D37" s="82">
        <v>0</v>
      </c>
      <c r="E37" s="82">
        <f>SUM(E38:E43)</f>
        <v>6543</v>
      </c>
      <c r="F37" s="82">
        <f t="shared" ref="F37:J37" si="12">SUM(F38:F43)</f>
        <v>1170</v>
      </c>
      <c r="G37" s="82">
        <f t="shared" si="12"/>
        <v>0</v>
      </c>
      <c r="H37" s="82">
        <f t="shared" si="12"/>
        <v>0</v>
      </c>
      <c r="I37" s="82">
        <f t="shared" si="12"/>
        <v>0</v>
      </c>
      <c r="J37" s="82">
        <f t="shared" si="12"/>
        <v>0</v>
      </c>
    </row>
    <row r="38" spans="1:10" ht="15.75" x14ac:dyDescent="0.25">
      <c r="A38" s="117"/>
      <c r="B38" s="120"/>
      <c r="C38" s="53" t="s">
        <v>12</v>
      </c>
      <c r="D38" s="82">
        <v>0</v>
      </c>
      <c r="E38" s="82">
        <f>SUM(E45+E52)</f>
        <v>1963</v>
      </c>
      <c r="F38" s="82">
        <f t="shared" ref="F38:J38" si="13">SUM(F45+F52)</f>
        <v>0</v>
      </c>
      <c r="G38" s="82">
        <f t="shared" si="13"/>
        <v>0</v>
      </c>
      <c r="H38" s="82">
        <f t="shared" si="13"/>
        <v>0</v>
      </c>
      <c r="I38" s="82">
        <f t="shared" si="13"/>
        <v>0</v>
      </c>
      <c r="J38" s="82">
        <f t="shared" si="13"/>
        <v>0</v>
      </c>
    </row>
    <row r="39" spans="1:10" ht="15.75" x14ac:dyDescent="0.25">
      <c r="A39" s="117"/>
      <c r="B39" s="120"/>
      <c r="C39" s="54" t="s">
        <v>7</v>
      </c>
      <c r="D39" s="82">
        <v>0</v>
      </c>
      <c r="E39" s="82">
        <f t="shared" ref="E39:J43" si="14">SUM(E46+E53)</f>
        <v>4384</v>
      </c>
      <c r="F39" s="82">
        <f t="shared" si="14"/>
        <v>0</v>
      </c>
      <c r="G39" s="82">
        <f t="shared" si="14"/>
        <v>0</v>
      </c>
      <c r="H39" s="82">
        <f t="shared" si="14"/>
        <v>0</v>
      </c>
      <c r="I39" s="82">
        <f t="shared" si="14"/>
        <v>0</v>
      </c>
      <c r="J39" s="82">
        <f t="shared" si="14"/>
        <v>0</v>
      </c>
    </row>
    <row r="40" spans="1:10" ht="15.75" x14ac:dyDescent="0.25">
      <c r="A40" s="117"/>
      <c r="B40" s="120"/>
      <c r="C40" s="54" t="s">
        <v>8</v>
      </c>
      <c r="D40" s="82">
        <v>0</v>
      </c>
      <c r="E40" s="82">
        <f t="shared" si="14"/>
        <v>196</v>
      </c>
      <c r="F40" s="82">
        <f t="shared" si="14"/>
        <v>1170</v>
      </c>
      <c r="G40" s="82">
        <f t="shared" si="14"/>
        <v>0</v>
      </c>
      <c r="H40" s="82">
        <f t="shared" si="14"/>
        <v>0</v>
      </c>
      <c r="I40" s="82">
        <f t="shared" si="14"/>
        <v>0</v>
      </c>
      <c r="J40" s="82">
        <f t="shared" si="14"/>
        <v>0</v>
      </c>
    </row>
    <row r="41" spans="1:10" ht="15.75" x14ac:dyDescent="0.25">
      <c r="A41" s="117"/>
      <c r="B41" s="120"/>
      <c r="C41" s="55" t="s">
        <v>21</v>
      </c>
      <c r="D41" s="82">
        <v>0</v>
      </c>
      <c r="E41" s="82">
        <f t="shared" si="14"/>
        <v>0</v>
      </c>
      <c r="F41" s="82">
        <f t="shared" si="14"/>
        <v>0</v>
      </c>
      <c r="G41" s="82">
        <f t="shared" si="14"/>
        <v>0</v>
      </c>
      <c r="H41" s="82">
        <f t="shared" si="14"/>
        <v>0</v>
      </c>
      <c r="I41" s="82">
        <f t="shared" si="14"/>
        <v>0</v>
      </c>
      <c r="J41" s="82">
        <f t="shared" si="14"/>
        <v>0</v>
      </c>
    </row>
    <row r="42" spans="1:10" ht="15.75" x14ac:dyDescent="0.25">
      <c r="A42" s="117"/>
      <c r="B42" s="120"/>
      <c r="C42" s="54" t="s">
        <v>9</v>
      </c>
      <c r="D42" s="82">
        <v>0</v>
      </c>
      <c r="E42" s="82">
        <f t="shared" si="14"/>
        <v>0</v>
      </c>
      <c r="F42" s="82">
        <f t="shared" si="14"/>
        <v>0</v>
      </c>
      <c r="G42" s="82">
        <f t="shared" si="14"/>
        <v>0</v>
      </c>
      <c r="H42" s="82">
        <f t="shared" si="14"/>
        <v>0</v>
      </c>
      <c r="I42" s="82">
        <f t="shared" si="14"/>
        <v>0</v>
      </c>
      <c r="J42" s="82">
        <f t="shared" si="14"/>
        <v>0</v>
      </c>
    </row>
    <row r="43" spans="1:10" ht="15.75" x14ac:dyDescent="0.25">
      <c r="A43" s="118"/>
      <c r="B43" s="121"/>
      <c r="C43" s="54" t="s">
        <v>13</v>
      </c>
      <c r="D43" s="82">
        <v>0</v>
      </c>
      <c r="E43" s="82">
        <f t="shared" si="14"/>
        <v>0</v>
      </c>
      <c r="F43" s="82">
        <f t="shared" si="14"/>
        <v>0</v>
      </c>
      <c r="G43" s="82">
        <f t="shared" si="14"/>
        <v>0</v>
      </c>
      <c r="H43" s="82">
        <f t="shared" si="14"/>
        <v>0</v>
      </c>
      <c r="I43" s="82">
        <f t="shared" si="14"/>
        <v>0</v>
      </c>
      <c r="J43" s="82">
        <f t="shared" si="14"/>
        <v>0</v>
      </c>
    </row>
    <row r="44" spans="1:10" ht="15" customHeight="1" x14ac:dyDescent="0.25">
      <c r="A44" s="122" t="s">
        <v>69</v>
      </c>
      <c r="B44" s="123" t="s">
        <v>68</v>
      </c>
      <c r="C44" s="51" t="s">
        <v>10</v>
      </c>
      <c r="D44" s="83">
        <v>0</v>
      </c>
      <c r="E44" s="83">
        <v>6543</v>
      </c>
      <c r="F44" s="83">
        <v>0</v>
      </c>
      <c r="G44" s="83">
        <v>0</v>
      </c>
      <c r="H44" s="83">
        <v>0</v>
      </c>
      <c r="I44" s="83">
        <v>0</v>
      </c>
      <c r="J44" s="83">
        <v>0</v>
      </c>
    </row>
    <row r="45" spans="1:10" ht="15.75" x14ac:dyDescent="0.25">
      <c r="A45" s="122"/>
      <c r="B45" s="123"/>
      <c r="C45" s="14" t="s">
        <v>12</v>
      </c>
      <c r="D45" s="83">
        <v>0</v>
      </c>
      <c r="E45" s="83">
        <v>1963</v>
      </c>
      <c r="F45" s="83">
        <v>0</v>
      </c>
      <c r="G45" s="83">
        <v>0</v>
      </c>
      <c r="H45" s="83">
        <v>0</v>
      </c>
      <c r="I45" s="83">
        <v>0</v>
      </c>
      <c r="J45" s="83">
        <v>0</v>
      </c>
    </row>
    <row r="46" spans="1:10" ht="15.75" x14ac:dyDescent="0.25">
      <c r="A46" s="122"/>
      <c r="B46" s="123"/>
      <c r="C46" s="15" t="s">
        <v>7</v>
      </c>
      <c r="D46" s="83">
        <v>0</v>
      </c>
      <c r="E46" s="83">
        <v>4384</v>
      </c>
      <c r="F46" s="83">
        <v>0</v>
      </c>
      <c r="G46" s="83">
        <v>0</v>
      </c>
      <c r="H46" s="83">
        <v>0</v>
      </c>
      <c r="I46" s="83">
        <v>0</v>
      </c>
      <c r="J46" s="83">
        <v>0</v>
      </c>
    </row>
    <row r="47" spans="1:10" ht="15.75" x14ac:dyDescent="0.25">
      <c r="A47" s="122"/>
      <c r="B47" s="123"/>
      <c r="C47" s="15" t="s">
        <v>8</v>
      </c>
      <c r="D47" s="83">
        <v>0</v>
      </c>
      <c r="E47" s="83">
        <v>196</v>
      </c>
      <c r="F47" s="83">
        <v>0</v>
      </c>
      <c r="G47" s="83">
        <v>0</v>
      </c>
      <c r="H47" s="83">
        <v>0</v>
      </c>
      <c r="I47" s="83">
        <v>0</v>
      </c>
      <c r="J47" s="83">
        <v>0</v>
      </c>
    </row>
    <row r="48" spans="1:10" ht="15.75" x14ac:dyDescent="0.25">
      <c r="A48" s="122"/>
      <c r="B48" s="123"/>
      <c r="C48" s="16" t="s">
        <v>21</v>
      </c>
      <c r="D48" s="83">
        <v>0</v>
      </c>
      <c r="E48" s="83">
        <v>0</v>
      </c>
      <c r="F48" s="83">
        <v>0</v>
      </c>
      <c r="G48" s="83">
        <v>0</v>
      </c>
      <c r="H48" s="83">
        <v>0</v>
      </c>
      <c r="I48" s="83">
        <v>0</v>
      </c>
      <c r="J48" s="83">
        <v>0</v>
      </c>
    </row>
    <row r="49" spans="1:10" ht="15.75" x14ac:dyDescent="0.25">
      <c r="A49" s="122"/>
      <c r="B49" s="123"/>
      <c r="C49" s="15" t="s">
        <v>9</v>
      </c>
      <c r="D49" s="83">
        <v>0</v>
      </c>
      <c r="E49" s="83">
        <v>0</v>
      </c>
      <c r="F49" s="83">
        <v>0</v>
      </c>
      <c r="G49" s="83">
        <v>0</v>
      </c>
      <c r="H49" s="83">
        <v>0</v>
      </c>
      <c r="I49" s="83">
        <v>0</v>
      </c>
      <c r="J49" s="83">
        <v>0</v>
      </c>
    </row>
    <row r="50" spans="1:10" ht="15.75" x14ac:dyDescent="0.25">
      <c r="A50" s="122"/>
      <c r="B50" s="123"/>
      <c r="C50" s="15" t="s">
        <v>13</v>
      </c>
      <c r="D50" s="83">
        <v>0</v>
      </c>
      <c r="E50" s="83">
        <v>0</v>
      </c>
      <c r="F50" s="83">
        <v>0</v>
      </c>
      <c r="G50" s="83">
        <v>0</v>
      </c>
      <c r="H50" s="83">
        <v>0</v>
      </c>
      <c r="I50" s="83">
        <v>0</v>
      </c>
      <c r="J50" s="83">
        <v>0</v>
      </c>
    </row>
    <row r="51" spans="1:10" ht="15.75" x14ac:dyDescent="0.25">
      <c r="A51" s="122" t="s">
        <v>212</v>
      </c>
      <c r="B51" s="123" t="s">
        <v>213</v>
      </c>
      <c r="C51" s="51" t="s">
        <v>10</v>
      </c>
      <c r="D51" s="83">
        <v>0</v>
      </c>
      <c r="E51" s="83">
        <v>0</v>
      </c>
      <c r="F51" s="83">
        <v>1170</v>
      </c>
      <c r="G51" s="83">
        <v>0</v>
      </c>
      <c r="H51" s="83">
        <v>0</v>
      </c>
      <c r="I51" s="83">
        <v>0</v>
      </c>
      <c r="J51" s="83">
        <v>0</v>
      </c>
    </row>
    <row r="52" spans="1:10" ht="15.75" x14ac:dyDescent="0.25">
      <c r="A52" s="122"/>
      <c r="B52" s="123"/>
      <c r="C52" s="14" t="s">
        <v>12</v>
      </c>
      <c r="D52" s="83">
        <v>0</v>
      </c>
      <c r="E52" s="83">
        <v>0</v>
      </c>
      <c r="F52" s="83">
        <v>0</v>
      </c>
      <c r="G52" s="83">
        <v>0</v>
      </c>
      <c r="H52" s="83">
        <v>0</v>
      </c>
      <c r="I52" s="83">
        <v>0</v>
      </c>
      <c r="J52" s="83">
        <v>0</v>
      </c>
    </row>
    <row r="53" spans="1:10" ht="15.75" x14ac:dyDescent="0.25">
      <c r="A53" s="122"/>
      <c r="B53" s="123"/>
      <c r="C53" s="15" t="s">
        <v>7</v>
      </c>
      <c r="D53" s="83">
        <v>0</v>
      </c>
      <c r="E53" s="83">
        <v>0</v>
      </c>
      <c r="F53" s="83">
        <v>0</v>
      </c>
      <c r="G53" s="83">
        <v>0</v>
      </c>
      <c r="H53" s="83">
        <v>0</v>
      </c>
      <c r="I53" s="83">
        <v>0</v>
      </c>
      <c r="J53" s="83">
        <v>0</v>
      </c>
    </row>
    <row r="54" spans="1:10" ht="15.75" x14ac:dyDescent="0.25">
      <c r="A54" s="122"/>
      <c r="B54" s="123"/>
      <c r="C54" s="15" t="s">
        <v>8</v>
      </c>
      <c r="D54" s="83">
        <v>0</v>
      </c>
      <c r="E54" s="83">
        <v>0</v>
      </c>
      <c r="F54" s="83">
        <v>1170</v>
      </c>
      <c r="G54" s="83">
        <v>0</v>
      </c>
      <c r="H54" s="83">
        <v>0</v>
      </c>
      <c r="I54" s="83">
        <v>0</v>
      </c>
      <c r="J54" s="83">
        <v>0</v>
      </c>
    </row>
    <row r="55" spans="1:10" ht="15.75" x14ac:dyDescent="0.25">
      <c r="A55" s="122"/>
      <c r="B55" s="123"/>
      <c r="C55" s="16" t="s">
        <v>21</v>
      </c>
      <c r="D55" s="83">
        <v>0</v>
      </c>
      <c r="E55" s="83">
        <v>0</v>
      </c>
      <c r="F55" s="83">
        <v>0</v>
      </c>
      <c r="G55" s="83">
        <v>0</v>
      </c>
      <c r="H55" s="83">
        <v>0</v>
      </c>
      <c r="I55" s="83">
        <v>0</v>
      </c>
      <c r="J55" s="83">
        <v>0</v>
      </c>
    </row>
    <row r="56" spans="1:10" ht="15.75" x14ac:dyDescent="0.25">
      <c r="A56" s="122"/>
      <c r="B56" s="123"/>
      <c r="C56" s="15" t="s">
        <v>9</v>
      </c>
      <c r="D56" s="83">
        <v>0</v>
      </c>
      <c r="E56" s="83">
        <v>0</v>
      </c>
      <c r="F56" s="83">
        <v>0</v>
      </c>
      <c r="G56" s="83">
        <v>0</v>
      </c>
      <c r="H56" s="83">
        <v>0</v>
      </c>
      <c r="I56" s="83">
        <v>0</v>
      </c>
      <c r="J56" s="83">
        <v>0</v>
      </c>
    </row>
    <row r="57" spans="1:10" ht="15.75" x14ac:dyDescent="0.25">
      <c r="A57" s="122"/>
      <c r="B57" s="123"/>
      <c r="C57" s="15" t="s">
        <v>13</v>
      </c>
      <c r="D57" s="83">
        <v>0</v>
      </c>
      <c r="E57" s="83">
        <v>0</v>
      </c>
      <c r="F57" s="83">
        <v>0</v>
      </c>
      <c r="G57" s="83">
        <v>0</v>
      </c>
      <c r="H57" s="83">
        <v>0</v>
      </c>
      <c r="I57" s="83">
        <v>0</v>
      </c>
      <c r="J57" s="83">
        <v>0</v>
      </c>
    </row>
    <row r="58" spans="1:10" ht="15.75" x14ac:dyDescent="0.25">
      <c r="A58" s="116" t="s">
        <v>70</v>
      </c>
      <c r="B58" s="119" t="s">
        <v>71</v>
      </c>
      <c r="C58" s="52" t="s">
        <v>10</v>
      </c>
      <c r="D58" s="82">
        <f>SUM(D59:D64)</f>
        <v>0</v>
      </c>
      <c r="E58" s="82">
        <f t="shared" ref="E58:J58" si="15">SUM(E59:E64)</f>
        <v>0</v>
      </c>
      <c r="F58" s="82">
        <f t="shared" si="15"/>
        <v>0</v>
      </c>
      <c r="G58" s="82">
        <f t="shared" si="15"/>
        <v>0</v>
      </c>
      <c r="H58" s="82">
        <f t="shared" si="15"/>
        <v>5030.3</v>
      </c>
      <c r="I58" s="82">
        <f t="shared" si="15"/>
        <v>0</v>
      </c>
      <c r="J58" s="82">
        <f t="shared" si="15"/>
        <v>0</v>
      </c>
    </row>
    <row r="59" spans="1:10" ht="15.75" x14ac:dyDescent="0.25">
      <c r="A59" s="117"/>
      <c r="B59" s="120"/>
      <c r="C59" s="53" t="s">
        <v>12</v>
      </c>
      <c r="D59" s="82">
        <f>SUM(D66)</f>
        <v>0</v>
      </c>
      <c r="E59" s="82">
        <f t="shared" ref="E59:J59" si="16">SUM(E66)</f>
        <v>0</v>
      </c>
      <c r="F59" s="82">
        <f t="shared" si="16"/>
        <v>0</v>
      </c>
      <c r="G59" s="82">
        <f t="shared" si="16"/>
        <v>0</v>
      </c>
      <c r="H59" s="82">
        <f t="shared" si="16"/>
        <v>826.71</v>
      </c>
      <c r="I59" s="82">
        <f t="shared" si="16"/>
        <v>0</v>
      </c>
      <c r="J59" s="82">
        <f t="shared" si="16"/>
        <v>0</v>
      </c>
    </row>
    <row r="60" spans="1:10" ht="15.75" x14ac:dyDescent="0.25">
      <c r="A60" s="117"/>
      <c r="B60" s="120"/>
      <c r="C60" s="54" t="s">
        <v>7</v>
      </c>
      <c r="D60" s="82">
        <f t="shared" ref="D60:J64" si="17">SUM(D67)</f>
        <v>0</v>
      </c>
      <c r="E60" s="82">
        <f t="shared" si="17"/>
        <v>0</v>
      </c>
      <c r="F60" s="82">
        <f t="shared" si="17"/>
        <v>0</v>
      </c>
      <c r="G60" s="82">
        <f t="shared" si="17"/>
        <v>0</v>
      </c>
      <c r="H60" s="82">
        <f t="shared" si="17"/>
        <v>2670.73</v>
      </c>
      <c r="I60" s="82">
        <f t="shared" si="17"/>
        <v>0</v>
      </c>
      <c r="J60" s="82">
        <f t="shared" si="17"/>
        <v>0</v>
      </c>
    </row>
    <row r="61" spans="1:10" ht="15.75" x14ac:dyDescent="0.25">
      <c r="A61" s="117"/>
      <c r="B61" s="120"/>
      <c r="C61" s="54" t="s">
        <v>8</v>
      </c>
      <c r="D61" s="82">
        <f t="shared" si="17"/>
        <v>0</v>
      </c>
      <c r="E61" s="82">
        <f t="shared" si="17"/>
        <v>0</v>
      </c>
      <c r="F61" s="82">
        <f t="shared" si="17"/>
        <v>0</v>
      </c>
      <c r="G61" s="82">
        <f t="shared" si="17"/>
        <v>0</v>
      </c>
      <c r="H61" s="82">
        <f t="shared" si="17"/>
        <v>1532.86</v>
      </c>
      <c r="I61" s="82">
        <f t="shared" si="17"/>
        <v>0</v>
      </c>
      <c r="J61" s="82">
        <f t="shared" si="17"/>
        <v>0</v>
      </c>
    </row>
    <row r="62" spans="1:10" ht="15.75" x14ac:dyDescent="0.25">
      <c r="A62" s="117"/>
      <c r="B62" s="120"/>
      <c r="C62" s="55" t="s">
        <v>21</v>
      </c>
      <c r="D62" s="82">
        <f t="shared" si="17"/>
        <v>0</v>
      </c>
      <c r="E62" s="82">
        <f t="shared" si="17"/>
        <v>0</v>
      </c>
      <c r="F62" s="82">
        <f t="shared" si="17"/>
        <v>0</v>
      </c>
      <c r="G62" s="82">
        <f t="shared" si="17"/>
        <v>0</v>
      </c>
      <c r="H62" s="82">
        <f t="shared" si="17"/>
        <v>0</v>
      </c>
      <c r="I62" s="82">
        <f t="shared" si="17"/>
        <v>0</v>
      </c>
      <c r="J62" s="82">
        <f t="shared" si="17"/>
        <v>0</v>
      </c>
    </row>
    <row r="63" spans="1:10" ht="15.75" x14ac:dyDescent="0.25">
      <c r="A63" s="117"/>
      <c r="B63" s="120"/>
      <c r="C63" s="54" t="s">
        <v>9</v>
      </c>
      <c r="D63" s="82">
        <f t="shared" si="17"/>
        <v>0</v>
      </c>
      <c r="E63" s="82">
        <f t="shared" si="17"/>
        <v>0</v>
      </c>
      <c r="F63" s="82">
        <f t="shared" si="17"/>
        <v>0</v>
      </c>
      <c r="G63" s="82">
        <f t="shared" si="17"/>
        <v>0</v>
      </c>
      <c r="H63" s="82">
        <f t="shared" si="17"/>
        <v>0</v>
      </c>
      <c r="I63" s="82">
        <f t="shared" si="17"/>
        <v>0</v>
      </c>
      <c r="J63" s="82">
        <f t="shared" si="17"/>
        <v>0</v>
      </c>
    </row>
    <row r="64" spans="1:10" ht="15.75" x14ac:dyDescent="0.25">
      <c r="A64" s="118"/>
      <c r="B64" s="121"/>
      <c r="C64" s="54" t="s">
        <v>13</v>
      </c>
      <c r="D64" s="82">
        <f t="shared" si="17"/>
        <v>0</v>
      </c>
      <c r="E64" s="82">
        <f t="shared" si="17"/>
        <v>0</v>
      </c>
      <c r="F64" s="82">
        <f t="shared" si="17"/>
        <v>0</v>
      </c>
      <c r="G64" s="82">
        <f t="shared" si="17"/>
        <v>0</v>
      </c>
      <c r="H64" s="82">
        <f t="shared" si="17"/>
        <v>0</v>
      </c>
      <c r="I64" s="82">
        <f t="shared" si="17"/>
        <v>0</v>
      </c>
      <c r="J64" s="82">
        <f t="shared" si="17"/>
        <v>0</v>
      </c>
    </row>
    <row r="65" spans="1:10" ht="15.75" x14ac:dyDescent="0.25">
      <c r="A65" s="110" t="s">
        <v>107</v>
      </c>
      <c r="B65" s="110" t="s">
        <v>237</v>
      </c>
      <c r="C65" s="51" t="s">
        <v>10</v>
      </c>
      <c r="D65" s="90">
        <f>SUM(D66:D71)</f>
        <v>0</v>
      </c>
      <c r="E65" s="90">
        <f t="shared" ref="E65:J65" si="18">SUM(E66:E71)</f>
        <v>0</v>
      </c>
      <c r="F65" s="90">
        <f t="shared" si="18"/>
        <v>0</v>
      </c>
      <c r="G65" s="90">
        <f t="shared" si="18"/>
        <v>0</v>
      </c>
      <c r="H65" s="90">
        <f t="shared" si="18"/>
        <v>5030.3</v>
      </c>
      <c r="I65" s="90">
        <f t="shared" si="18"/>
        <v>0</v>
      </c>
      <c r="J65" s="90">
        <f t="shared" si="18"/>
        <v>0</v>
      </c>
    </row>
    <row r="66" spans="1:10" ht="15.75" x14ac:dyDescent="0.25">
      <c r="A66" s="111"/>
      <c r="B66" s="111"/>
      <c r="C66" s="14" t="s">
        <v>12</v>
      </c>
      <c r="D66" s="90">
        <v>0</v>
      </c>
      <c r="E66" s="90">
        <v>0</v>
      </c>
      <c r="F66" s="90">
        <v>0</v>
      </c>
      <c r="G66" s="90">
        <v>0</v>
      </c>
      <c r="H66" s="90">
        <v>826.71</v>
      </c>
      <c r="I66" s="90">
        <v>0</v>
      </c>
      <c r="J66" s="90">
        <v>0</v>
      </c>
    </row>
    <row r="67" spans="1:10" ht="15.75" x14ac:dyDescent="0.25">
      <c r="A67" s="111"/>
      <c r="B67" s="111"/>
      <c r="C67" s="15" t="s">
        <v>7</v>
      </c>
      <c r="D67" s="90">
        <v>0</v>
      </c>
      <c r="E67" s="90">
        <v>0</v>
      </c>
      <c r="F67" s="90">
        <v>0</v>
      </c>
      <c r="G67" s="90">
        <v>0</v>
      </c>
      <c r="H67" s="90">
        <v>2670.73</v>
      </c>
      <c r="I67" s="90">
        <v>0</v>
      </c>
      <c r="J67" s="90">
        <v>0</v>
      </c>
    </row>
    <row r="68" spans="1:10" ht="15.75" x14ac:dyDescent="0.25">
      <c r="A68" s="111"/>
      <c r="B68" s="111"/>
      <c r="C68" s="15" t="s">
        <v>8</v>
      </c>
      <c r="D68" s="90">
        <v>0</v>
      </c>
      <c r="E68" s="90">
        <v>0</v>
      </c>
      <c r="F68" s="90">
        <v>0</v>
      </c>
      <c r="G68" s="90">
        <v>0</v>
      </c>
      <c r="H68" s="90">
        <v>1532.86</v>
      </c>
      <c r="I68" s="90">
        <v>0</v>
      </c>
      <c r="J68" s="90">
        <v>0</v>
      </c>
    </row>
    <row r="69" spans="1:10" ht="15.75" x14ac:dyDescent="0.25">
      <c r="A69" s="111"/>
      <c r="B69" s="111"/>
      <c r="C69" s="16" t="s">
        <v>21</v>
      </c>
      <c r="D69" s="90">
        <v>0</v>
      </c>
      <c r="E69" s="90">
        <v>0</v>
      </c>
      <c r="F69" s="90">
        <v>0</v>
      </c>
      <c r="G69" s="90">
        <v>0</v>
      </c>
      <c r="H69" s="90">
        <v>0</v>
      </c>
      <c r="I69" s="90">
        <v>0</v>
      </c>
      <c r="J69" s="90">
        <v>0</v>
      </c>
    </row>
    <row r="70" spans="1:10" ht="15.75" x14ac:dyDescent="0.25">
      <c r="A70" s="111"/>
      <c r="B70" s="111"/>
      <c r="C70" s="15" t="s">
        <v>9</v>
      </c>
      <c r="D70" s="90">
        <v>0</v>
      </c>
      <c r="E70" s="90">
        <v>0</v>
      </c>
      <c r="F70" s="90">
        <v>0</v>
      </c>
      <c r="G70" s="90">
        <v>0</v>
      </c>
      <c r="H70" s="90">
        <v>0</v>
      </c>
      <c r="I70" s="90">
        <v>0</v>
      </c>
      <c r="J70" s="90">
        <v>0</v>
      </c>
    </row>
    <row r="71" spans="1:10" ht="15.75" x14ac:dyDescent="0.25">
      <c r="A71" s="112"/>
      <c r="B71" s="112"/>
      <c r="C71" s="15" t="s">
        <v>13</v>
      </c>
      <c r="D71" s="90">
        <v>0</v>
      </c>
      <c r="E71" s="90">
        <v>0</v>
      </c>
      <c r="F71" s="90">
        <v>0</v>
      </c>
      <c r="G71" s="90">
        <v>0</v>
      </c>
      <c r="H71" s="90">
        <v>0</v>
      </c>
      <c r="I71" s="90">
        <v>0</v>
      </c>
      <c r="J71" s="90">
        <v>0</v>
      </c>
    </row>
    <row r="72" spans="1:10" ht="15.75" x14ac:dyDescent="0.25">
      <c r="A72" s="116" t="s">
        <v>73</v>
      </c>
      <c r="B72" s="119" t="s">
        <v>74</v>
      </c>
      <c r="C72" s="52" t="s">
        <v>10</v>
      </c>
      <c r="D72" s="82">
        <f>SUM(D73:D78)</f>
        <v>0</v>
      </c>
      <c r="E72" s="82">
        <f t="shared" ref="E72:J72" si="19">SUM(E73:E78)</f>
        <v>0</v>
      </c>
      <c r="F72" s="82">
        <f t="shared" si="19"/>
        <v>0</v>
      </c>
      <c r="G72" s="82">
        <f t="shared" si="19"/>
        <v>0</v>
      </c>
      <c r="H72" s="82">
        <f t="shared" si="19"/>
        <v>0</v>
      </c>
      <c r="I72" s="82">
        <f t="shared" si="19"/>
        <v>0</v>
      </c>
      <c r="J72" s="82">
        <f t="shared" si="19"/>
        <v>0</v>
      </c>
    </row>
    <row r="73" spans="1:10" ht="15.75" x14ac:dyDescent="0.25">
      <c r="A73" s="117"/>
      <c r="B73" s="120"/>
      <c r="C73" s="53" t="s">
        <v>12</v>
      </c>
      <c r="D73" s="82">
        <v>0</v>
      </c>
      <c r="E73" s="82">
        <v>0</v>
      </c>
      <c r="F73" s="82">
        <v>0</v>
      </c>
      <c r="G73" s="82">
        <v>0</v>
      </c>
      <c r="H73" s="82">
        <v>0</v>
      </c>
      <c r="I73" s="82">
        <v>0</v>
      </c>
      <c r="J73" s="82">
        <v>0</v>
      </c>
    </row>
    <row r="74" spans="1:10" ht="15.75" x14ac:dyDescent="0.25">
      <c r="A74" s="117"/>
      <c r="B74" s="120"/>
      <c r="C74" s="54" t="s">
        <v>7</v>
      </c>
      <c r="D74" s="82">
        <v>0</v>
      </c>
      <c r="E74" s="82">
        <v>0</v>
      </c>
      <c r="F74" s="82">
        <v>0</v>
      </c>
      <c r="G74" s="82">
        <v>0</v>
      </c>
      <c r="H74" s="82">
        <v>0</v>
      </c>
      <c r="I74" s="82">
        <v>0</v>
      </c>
      <c r="J74" s="82">
        <v>0</v>
      </c>
    </row>
    <row r="75" spans="1:10" ht="15.75" x14ac:dyDescent="0.25">
      <c r="A75" s="117"/>
      <c r="B75" s="120"/>
      <c r="C75" s="54" t="s">
        <v>8</v>
      </c>
      <c r="D75" s="82">
        <v>0</v>
      </c>
      <c r="E75" s="82">
        <v>0</v>
      </c>
      <c r="F75" s="82">
        <v>0</v>
      </c>
      <c r="G75" s="82">
        <v>0</v>
      </c>
      <c r="H75" s="82">
        <v>0</v>
      </c>
      <c r="I75" s="82">
        <v>0</v>
      </c>
      <c r="J75" s="82">
        <v>0</v>
      </c>
    </row>
    <row r="76" spans="1:10" ht="15.75" x14ac:dyDescent="0.25">
      <c r="A76" s="117"/>
      <c r="B76" s="120"/>
      <c r="C76" s="55" t="s">
        <v>21</v>
      </c>
      <c r="D76" s="82">
        <v>0</v>
      </c>
      <c r="E76" s="82">
        <v>0</v>
      </c>
      <c r="F76" s="82">
        <v>0</v>
      </c>
      <c r="G76" s="82">
        <v>0</v>
      </c>
      <c r="H76" s="82">
        <v>0</v>
      </c>
      <c r="I76" s="82">
        <v>0</v>
      </c>
      <c r="J76" s="82">
        <v>0</v>
      </c>
    </row>
    <row r="77" spans="1:10" ht="15.75" x14ac:dyDescent="0.25">
      <c r="A77" s="117"/>
      <c r="B77" s="120"/>
      <c r="C77" s="54" t="s">
        <v>9</v>
      </c>
      <c r="D77" s="82">
        <v>0</v>
      </c>
      <c r="E77" s="82">
        <v>0</v>
      </c>
      <c r="F77" s="82">
        <v>0</v>
      </c>
      <c r="G77" s="82">
        <v>0</v>
      </c>
      <c r="H77" s="82">
        <v>0</v>
      </c>
      <c r="I77" s="82">
        <v>0</v>
      </c>
      <c r="J77" s="82">
        <v>0</v>
      </c>
    </row>
    <row r="78" spans="1:10" ht="15.75" x14ac:dyDescent="0.25">
      <c r="A78" s="118"/>
      <c r="B78" s="121"/>
      <c r="C78" s="54" t="s">
        <v>13</v>
      </c>
      <c r="D78" s="82">
        <v>0</v>
      </c>
      <c r="E78" s="82">
        <v>0</v>
      </c>
      <c r="F78" s="82">
        <v>0</v>
      </c>
      <c r="G78" s="82">
        <v>0</v>
      </c>
      <c r="H78" s="82">
        <v>0</v>
      </c>
      <c r="I78" s="82">
        <v>0</v>
      </c>
      <c r="J78" s="82">
        <v>0</v>
      </c>
    </row>
    <row r="79" spans="1:10" ht="15.75" x14ac:dyDescent="0.25">
      <c r="A79" s="116" t="s">
        <v>75</v>
      </c>
      <c r="B79" s="119" t="s">
        <v>76</v>
      </c>
      <c r="C79" s="52" t="s">
        <v>10</v>
      </c>
      <c r="D79" s="82">
        <f>SUM(D80:D85)</f>
        <v>59469</v>
      </c>
      <c r="E79" s="82">
        <f t="shared" ref="E79" si="20">SUM(E80:E85)</f>
        <v>107660</v>
      </c>
      <c r="F79" s="82">
        <f t="shared" ref="F79" si="21">SUM(F80:F85)</f>
        <v>62088.5</v>
      </c>
      <c r="G79" s="82">
        <f>SUM(G80:G85)</f>
        <v>33174.399999999994</v>
      </c>
      <c r="H79" s="82">
        <f t="shared" ref="H79" si="22">SUM(H80:H85)</f>
        <v>35408.199999999997</v>
      </c>
      <c r="I79" s="82">
        <f t="shared" ref="I79" si="23">SUM(I80:I85)</f>
        <v>47443.6</v>
      </c>
      <c r="J79" s="82">
        <f t="shared" ref="J79" si="24">SUM(J80:J85)</f>
        <v>0</v>
      </c>
    </row>
    <row r="80" spans="1:10" ht="15.75" x14ac:dyDescent="0.25">
      <c r="A80" s="117"/>
      <c r="B80" s="120"/>
      <c r="C80" s="53" t="s">
        <v>12</v>
      </c>
      <c r="D80" s="82">
        <f>SUM(D87+D94+D101+D108+D115+D122+D129+D136+D143+D150+D157+D164+D171+D178+D185)</f>
        <v>17841</v>
      </c>
      <c r="E80" s="82">
        <f t="shared" ref="E80:J80" si="25">SUM(E87+E94+E101+E108+E115+E122+E129+E136+E143+E150+E157+E164+E171+E178+E185)</f>
        <v>32298</v>
      </c>
      <c r="F80" s="82">
        <f t="shared" si="25"/>
        <v>10661.599999999999</v>
      </c>
      <c r="G80" s="82">
        <f t="shared" si="25"/>
        <v>1240.9000000000001</v>
      </c>
      <c r="H80" s="82">
        <f t="shared" si="25"/>
        <v>7233.7699999999995</v>
      </c>
      <c r="I80" s="82">
        <f t="shared" si="25"/>
        <v>7918.2</v>
      </c>
      <c r="J80" s="82">
        <f t="shared" si="25"/>
        <v>0</v>
      </c>
    </row>
    <row r="81" spans="1:10" ht="15.75" x14ac:dyDescent="0.25">
      <c r="A81" s="117"/>
      <c r="B81" s="120"/>
      <c r="C81" s="54" t="s">
        <v>7</v>
      </c>
      <c r="D81" s="82">
        <f t="shared" ref="D81:J85" si="26">SUM(D88+D95+D102+D109+D116+D123+D130+D137+D144+D151+D158+D165+D172+D179+D186)</f>
        <v>29735</v>
      </c>
      <c r="E81" s="82">
        <f t="shared" si="26"/>
        <v>53830</v>
      </c>
      <c r="F81" s="82">
        <f t="shared" si="26"/>
        <v>41444.1</v>
      </c>
      <c r="G81" s="82">
        <f t="shared" si="26"/>
        <v>12876.6</v>
      </c>
      <c r="H81" s="82">
        <f t="shared" si="26"/>
        <v>17536.810000000001</v>
      </c>
      <c r="I81" s="82">
        <f t="shared" si="26"/>
        <v>25150</v>
      </c>
      <c r="J81" s="82">
        <f t="shared" si="26"/>
        <v>0</v>
      </c>
    </row>
    <row r="82" spans="1:10" ht="15.75" x14ac:dyDescent="0.25">
      <c r="A82" s="117"/>
      <c r="B82" s="120"/>
      <c r="C82" s="54" t="s">
        <v>8</v>
      </c>
      <c r="D82" s="82">
        <f t="shared" si="26"/>
        <v>5947</v>
      </c>
      <c r="E82" s="82">
        <f t="shared" si="26"/>
        <v>10766</v>
      </c>
      <c r="F82" s="82">
        <f t="shared" si="26"/>
        <v>9982.7999999999993</v>
      </c>
      <c r="G82" s="82">
        <f t="shared" si="26"/>
        <v>19056.899999999998</v>
      </c>
      <c r="H82" s="82">
        <f t="shared" si="26"/>
        <v>10637.619999999999</v>
      </c>
      <c r="I82" s="82">
        <f t="shared" si="26"/>
        <v>14375.4</v>
      </c>
      <c r="J82" s="82">
        <f t="shared" si="26"/>
        <v>0</v>
      </c>
    </row>
    <row r="83" spans="1:10" ht="15.75" x14ac:dyDescent="0.25">
      <c r="A83" s="117"/>
      <c r="B83" s="120"/>
      <c r="C83" s="55" t="s">
        <v>21</v>
      </c>
      <c r="D83" s="82">
        <f t="shared" si="26"/>
        <v>5946</v>
      </c>
      <c r="E83" s="82">
        <f t="shared" si="26"/>
        <v>10766</v>
      </c>
      <c r="F83" s="82">
        <f t="shared" si="26"/>
        <v>0</v>
      </c>
      <c r="G83" s="82">
        <f t="shared" si="26"/>
        <v>0</v>
      </c>
      <c r="H83" s="82">
        <f t="shared" si="26"/>
        <v>0</v>
      </c>
      <c r="I83" s="82">
        <f t="shared" si="26"/>
        <v>0</v>
      </c>
      <c r="J83" s="82">
        <f t="shared" si="26"/>
        <v>0</v>
      </c>
    </row>
    <row r="84" spans="1:10" ht="15.75" x14ac:dyDescent="0.25">
      <c r="A84" s="117"/>
      <c r="B84" s="120"/>
      <c r="C84" s="54" t="s">
        <v>9</v>
      </c>
      <c r="D84" s="82">
        <f t="shared" si="26"/>
        <v>0</v>
      </c>
      <c r="E84" s="82">
        <f t="shared" si="26"/>
        <v>0</v>
      </c>
      <c r="F84" s="82">
        <f t="shared" si="26"/>
        <v>0</v>
      </c>
      <c r="G84" s="82">
        <f t="shared" si="26"/>
        <v>0</v>
      </c>
      <c r="H84" s="82">
        <f t="shared" si="26"/>
        <v>0</v>
      </c>
      <c r="I84" s="82">
        <f t="shared" si="26"/>
        <v>0</v>
      </c>
      <c r="J84" s="82">
        <f t="shared" si="26"/>
        <v>0</v>
      </c>
    </row>
    <row r="85" spans="1:10" ht="15.75" x14ac:dyDescent="0.25">
      <c r="A85" s="118"/>
      <c r="B85" s="121"/>
      <c r="C85" s="54" t="s">
        <v>13</v>
      </c>
      <c r="D85" s="82">
        <f t="shared" si="26"/>
        <v>0</v>
      </c>
      <c r="E85" s="82">
        <f t="shared" si="26"/>
        <v>0</v>
      </c>
      <c r="F85" s="82">
        <f t="shared" si="26"/>
        <v>0</v>
      </c>
      <c r="G85" s="82">
        <f t="shared" si="26"/>
        <v>0</v>
      </c>
      <c r="H85" s="82">
        <f t="shared" si="26"/>
        <v>0</v>
      </c>
      <c r="I85" s="82">
        <f t="shared" si="26"/>
        <v>0</v>
      </c>
      <c r="J85" s="82">
        <f t="shared" si="26"/>
        <v>0</v>
      </c>
    </row>
    <row r="86" spans="1:10" ht="15.75" x14ac:dyDescent="0.25">
      <c r="A86" s="122" t="s">
        <v>77</v>
      </c>
      <c r="B86" s="123" t="s">
        <v>78</v>
      </c>
      <c r="C86" s="51" t="s">
        <v>10</v>
      </c>
      <c r="D86" s="83">
        <v>12570</v>
      </c>
      <c r="E86" s="83">
        <v>0</v>
      </c>
      <c r="F86" s="83">
        <v>0</v>
      </c>
      <c r="G86" s="83">
        <v>0</v>
      </c>
      <c r="H86" s="83">
        <v>0</v>
      </c>
      <c r="I86" s="83">
        <v>0</v>
      </c>
      <c r="J86" s="83">
        <v>0</v>
      </c>
    </row>
    <row r="87" spans="1:10" ht="15.75" x14ac:dyDescent="0.25">
      <c r="A87" s="122"/>
      <c r="B87" s="123"/>
      <c r="C87" s="14" t="s">
        <v>12</v>
      </c>
      <c r="D87" s="83">
        <v>3771</v>
      </c>
      <c r="E87" s="83">
        <v>0</v>
      </c>
      <c r="F87" s="83">
        <v>0</v>
      </c>
      <c r="G87" s="83">
        <v>0</v>
      </c>
      <c r="H87" s="83">
        <v>0</v>
      </c>
      <c r="I87" s="83">
        <v>0</v>
      </c>
      <c r="J87" s="83">
        <v>0</v>
      </c>
    </row>
    <row r="88" spans="1:10" ht="15.75" x14ac:dyDescent="0.25">
      <c r="A88" s="122"/>
      <c r="B88" s="123"/>
      <c r="C88" s="15" t="s">
        <v>7</v>
      </c>
      <c r="D88" s="83">
        <v>6285</v>
      </c>
      <c r="E88" s="83">
        <v>0</v>
      </c>
      <c r="F88" s="83">
        <v>0</v>
      </c>
      <c r="G88" s="83">
        <v>0</v>
      </c>
      <c r="H88" s="83">
        <v>0</v>
      </c>
      <c r="I88" s="83">
        <v>0</v>
      </c>
      <c r="J88" s="83">
        <v>0</v>
      </c>
    </row>
    <row r="89" spans="1:10" ht="15.75" x14ac:dyDescent="0.25">
      <c r="A89" s="122"/>
      <c r="B89" s="123"/>
      <c r="C89" s="15" t="s">
        <v>8</v>
      </c>
      <c r="D89" s="83">
        <v>1257</v>
      </c>
      <c r="E89" s="83">
        <v>0</v>
      </c>
      <c r="F89" s="83">
        <v>0</v>
      </c>
      <c r="G89" s="83">
        <v>0</v>
      </c>
      <c r="H89" s="83">
        <v>0</v>
      </c>
      <c r="I89" s="83">
        <v>0</v>
      </c>
      <c r="J89" s="83">
        <v>0</v>
      </c>
    </row>
    <row r="90" spans="1:10" ht="15.75" x14ac:dyDescent="0.25">
      <c r="A90" s="122"/>
      <c r="B90" s="123"/>
      <c r="C90" s="16" t="s">
        <v>21</v>
      </c>
      <c r="D90" s="83">
        <v>1257</v>
      </c>
      <c r="E90" s="83">
        <v>0</v>
      </c>
      <c r="F90" s="83">
        <v>0</v>
      </c>
      <c r="G90" s="83">
        <v>0</v>
      </c>
      <c r="H90" s="83">
        <v>0</v>
      </c>
      <c r="I90" s="83">
        <v>0</v>
      </c>
      <c r="J90" s="83">
        <v>0</v>
      </c>
    </row>
    <row r="91" spans="1:10" ht="15.75" x14ac:dyDescent="0.25">
      <c r="A91" s="122"/>
      <c r="B91" s="123"/>
      <c r="C91" s="15" t="s">
        <v>9</v>
      </c>
      <c r="D91" s="83">
        <v>0</v>
      </c>
      <c r="E91" s="83">
        <v>0</v>
      </c>
      <c r="F91" s="83">
        <v>0</v>
      </c>
      <c r="G91" s="83">
        <v>0</v>
      </c>
      <c r="H91" s="83">
        <v>0</v>
      </c>
      <c r="I91" s="83">
        <v>0</v>
      </c>
      <c r="J91" s="83">
        <v>0</v>
      </c>
    </row>
    <row r="92" spans="1:10" ht="15.75" x14ac:dyDescent="0.25">
      <c r="A92" s="122"/>
      <c r="B92" s="123"/>
      <c r="C92" s="15" t="s">
        <v>13</v>
      </c>
      <c r="D92" s="83">
        <v>0</v>
      </c>
      <c r="E92" s="83">
        <v>0</v>
      </c>
      <c r="F92" s="83">
        <v>0</v>
      </c>
      <c r="G92" s="83">
        <v>0</v>
      </c>
      <c r="H92" s="83">
        <v>0</v>
      </c>
      <c r="I92" s="83">
        <v>0</v>
      </c>
      <c r="J92" s="83">
        <v>0</v>
      </c>
    </row>
    <row r="93" spans="1:10" ht="15.75" x14ac:dyDescent="0.25">
      <c r="A93" s="122" t="s">
        <v>79</v>
      </c>
      <c r="B93" s="123" t="s">
        <v>80</v>
      </c>
      <c r="C93" s="51" t="s">
        <v>10</v>
      </c>
      <c r="D93" s="83">
        <v>22377</v>
      </c>
      <c r="E93" s="83">
        <v>0</v>
      </c>
      <c r="F93" s="83">
        <v>0</v>
      </c>
      <c r="G93" s="83">
        <v>0</v>
      </c>
      <c r="H93" s="83">
        <v>0</v>
      </c>
      <c r="I93" s="83">
        <v>0</v>
      </c>
      <c r="J93" s="83">
        <v>0</v>
      </c>
    </row>
    <row r="94" spans="1:10" ht="15.75" x14ac:dyDescent="0.25">
      <c r="A94" s="122"/>
      <c r="B94" s="123"/>
      <c r="C94" s="14" t="s">
        <v>12</v>
      </c>
      <c r="D94" s="83">
        <v>6713</v>
      </c>
      <c r="E94" s="83">
        <v>0</v>
      </c>
      <c r="F94" s="83">
        <v>0</v>
      </c>
      <c r="G94" s="83">
        <v>0</v>
      </c>
      <c r="H94" s="83">
        <v>0</v>
      </c>
      <c r="I94" s="83">
        <v>0</v>
      </c>
      <c r="J94" s="83">
        <v>0</v>
      </c>
    </row>
    <row r="95" spans="1:10" ht="15.75" x14ac:dyDescent="0.25">
      <c r="A95" s="122"/>
      <c r="B95" s="123"/>
      <c r="C95" s="15" t="s">
        <v>7</v>
      </c>
      <c r="D95" s="83">
        <v>11189</v>
      </c>
      <c r="E95" s="83">
        <v>0</v>
      </c>
      <c r="F95" s="83">
        <v>0</v>
      </c>
      <c r="G95" s="83">
        <v>0</v>
      </c>
      <c r="H95" s="83">
        <v>0</v>
      </c>
      <c r="I95" s="83">
        <v>0</v>
      </c>
      <c r="J95" s="83">
        <v>0</v>
      </c>
    </row>
    <row r="96" spans="1:10" ht="15.75" x14ac:dyDescent="0.25">
      <c r="A96" s="122"/>
      <c r="B96" s="123"/>
      <c r="C96" s="15" t="s">
        <v>8</v>
      </c>
      <c r="D96" s="83">
        <v>2238</v>
      </c>
      <c r="E96" s="83">
        <v>0</v>
      </c>
      <c r="F96" s="83">
        <v>0</v>
      </c>
      <c r="G96" s="83">
        <v>0</v>
      </c>
      <c r="H96" s="83">
        <v>0</v>
      </c>
      <c r="I96" s="83">
        <v>0</v>
      </c>
      <c r="J96" s="83">
        <v>0</v>
      </c>
    </row>
    <row r="97" spans="1:10" ht="15.75" x14ac:dyDescent="0.25">
      <c r="A97" s="122"/>
      <c r="B97" s="123"/>
      <c r="C97" s="16" t="s">
        <v>21</v>
      </c>
      <c r="D97" s="83">
        <v>2237</v>
      </c>
      <c r="E97" s="83">
        <v>0</v>
      </c>
      <c r="F97" s="83">
        <v>0</v>
      </c>
      <c r="G97" s="83">
        <v>0</v>
      </c>
      <c r="H97" s="83">
        <v>0</v>
      </c>
      <c r="I97" s="83">
        <v>0</v>
      </c>
      <c r="J97" s="83">
        <v>0</v>
      </c>
    </row>
    <row r="98" spans="1:10" ht="15.75" x14ac:dyDescent="0.25">
      <c r="A98" s="122"/>
      <c r="B98" s="123"/>
      <c r="C98" s="15" t="s">
        <v>9</v>
      </c>
      <c r="D98" s="83">
        <v>0</v>
      </c>
      <c r="E98" s="83">
        <v>0</v>
      </c>
      <c r="F98" s="83">
        <v>0</v>
      </c>
      <c r="G98" s="83">
        <v>0</v>
      </c>
      <c r="H98" s="83">
        <v>0</v>
      </c>
      <c r="I98" s="83">
        <v>0</v>
      </c>
      <c r="J98" s="83">
        <v>0</v>
      </c>
    </row>
    <row r="99" spans="1:10" ht="15.75" x14ac:dyDescent="0.25">
      <c r="A99" s="122"/>
      <c r="B99" s="123"/>
      <c r="C99" s="15" t="s">
        <v>13</v>
      </c>
      <c r="D99" s="83">
        <v>0</v>
      </c>
      <c r="E99" s="83">
        <v>0</v>
      </c>
      <c r="F99" s="83">
        <v>0</v>
      </c>
      <c r="G99" s="83">
        <v>0</v>
      </c>
      <c r="H99" s="83">
        <v>0</v>
      </c>
      <c r="I99" s="83">
        <v>0</v>
      </c>
      <c r="J99" s="83">
        <v>0</v>
      </c>
    </row>
    <row r="100" spans="1:10" ht="15.75" x14ac:dyDescent="0.25">
      <c r="A100" s="122" t="s">
        <v>81</v>
      </c>
      <c r="B100" s="123" t="s">
        <v>82</v>
      </c>
      <c r="C100" s="51" t="s">
        <v>10</v>
      </c>
      <c r="D100" s="83">
        <v>7012</v>
      </c>
      <c r="E100" s="83">
        <v>0</v>
      </c>
      <c r="F100" s="83">
        <v>0</v>
      </c>
      <c r="G100" s="83">
        <v>0</v>
      </c>
      <c r="H100" s="83">
        <v>0</v>
      </c>
      <c r="I100" s="83">
        <v>0</v>
      </c>
      <c r="J100" s="83">
        <v>0</v>
      </c>
    </row>
    <row r="101" spans="1:10" ht="15.75" x14ac:dyDescent="0.25">
      <c r="A101" s="122"/>
      <c r="B101" s="123"/>
      <c r="C101" s="14" t="s">
        <v>12</v>
      </c>
      <c r="D101" s="83">
        <v>2104</v>
      </c>
      <c r="E101" s="83">
        <v>0</v>
      </c>
      <c r="F101" s="83">
        <v>0</v>
      </c>
      <c r="G101" s="83">
        <v>0</v>
      </c>
      <c r="H101" s="83">
        <v>0</v>
      </c>
      <c r="I101" s="83">
        <v>0</v>
      </c>
      <c r="J101" s="83">
        <v>0</v>
      </c>
    </row>
    <row r="102" spans="1:10" ht="15.75" x14ac:dyDescent="0.25">
      <c r="A102" s="122"/>
      <c r="B102" s="123"/>
      <c r="C102" s="15" t="s">
        <v>7</v>
      </c>
      <c r="D102" s="83">
        <v>3506</v>
      </c>
      <c r="E102" s="83">
        <v>0</v>
      </c>
      <c r="F102" s="83">
        <v>0</v>
      </c>
      <c r="G102" s="83">
        <v>0</v>
      </c>
      <c r="H102" s="83">
        <v>0</v>
      </c>
      <c r="I102" s="83">
        <v>0</v>
      </c>
      <c r="J102" s="83">
        <v>0</v>
      </c>
    </row>
    <row r="103" spans="1:10" ht="15.75" x14ac:dyDescent="0.25">
      <c r="A103" s="122"/>
      <c r="B103" s="123"/>
      <c r="C103" s="15" t="s">
        <v>8</v>
      </c>
      <c r="D103" s="83">
        <v>701</v>
      </c>
      <c r="E103" s="83">
        <v>0</v>
      </c>
      <c r="F103" s="83">
        <v>0</v>
      </c>
      <c r="G103" s="83">
        <v>0</v>
      </c>
      <c r="H103" s="83">
        <v>0</v>
      </c>
      <c r="I103" s="83">
        <v>0</v>
      </c>
      <c r="J103" s="83">
        <v>0</v>
      </c>
    </row>
    <row r="104" spans="1:10" ht="15.75" x14ac:dyDescent="0.25">
      <c r="A104" s="122"/>
      <c r="B104" s="123"/>
      <c r="C104" s="16" t="s">
        <v>21</v>
      </c>
      <c r="D104" s="83">
        <v>701</v>
      </c>
      <c r="E104" s="83">
        <v>0</v>
      </c>
      <c r="F104" s="83">
        <v>0</v>
      </c>
      <c r="G104" s="83">
        <v>0</v>
      </c>
      <c r="H104" s="83">
        <v>0</v>
      </c>
      <c r="I104" s="83">
        <v>0</v>
      </c>
      <c r="J104" s="83">
        <v>0</v>
      </c>
    </row>
    <row r="105" spans="1:10" ht="15.75" x14ac:dyDescent="0.25">
      <c r="A105" s="122"/>
      <c r="B105" s="123"/>
      <c r="C105" s="15" t="s">
        <v>9</v>
      </c>
      <c r="D105" s="83">
        <v>0</v>
      </c>
      <c r="E105" s="83">
        <v>0</v>
      </c>
      <c r="F105" s="83">
        <v>0</v>
      </c>
      <c r="G105" s="83">
        <v>0</v>
      </c>
      <c r="H105" s="83">
        <v>0</v>
      </c>
      <c r="I105" s="83">
        <v>0</v>
      </c>
      <c r="J105" s="83">
        <v>0</v>
      </c>
    </row>
    <row r="106" spans="1:10" ht="15.75" x14ac:dyDescent="0.25">
      <c r="A106" s="122"/>
      <c r="B106" s="123"/>
      <c r="C106" s="15" t="s">
        <v>13</v>
      </c>
      <c r="D106" s="83">
        <v>0</v>
      </c>
      <c r="E106" s="83">
        <v>0</v>
      </c>
      <c r="F106" s="83">
        <v>0</v>
      </c>
      <c r="G106" s="83">
        <v>0</v>
      </c>
      <c r="H106" s="83">
        <v>0</v>
      </c>
      <c r="I106" s="83">
        <v>0</v>
      </c>
      <c r="J106" s="83">
        <v>0</v>
      </c>
    </row>
    <row r="107" spans="1:10" ht="15.75" x14ac:dyDescent="0.25">
      <c r="A107" s="122" t="s">
        <v>83</v>
      </c>
      <c r="B107" s="123" t="s">
        <v>84</v>
      </c>
      <c r="C107" s="51" t="s">
        <v>10</v>
      </c>
      <c r="D107" s="83">
        <v>17510</v>
      </c>
      <c r="E107" s="83">
        <v>0</v>
      </c>
      <c r="F107" s="83">
        <v>0</v>
      </c>
      <c r="G107" s="83">
        <v>0</v>
      </c>
      <c r="H107" s="83">
        <v>0</v>
      </c>
      <c r="I107" s="83">
        <v>0</v>
      </c>
      <c r="J107" s="83">
        <v>0</v>
      </c>
    </row>
    <row r="108" spans="1:10" ht="15.75" x14ac:dyDescent="0.25">
      <c r="A108" s="122"/>
      <c r="B108" s="123"/>
      <c r="C108" s="14" t="s">
        <v>12</v>
      </c>
      <c r="D108" s="83">
        <v>5253</v>
      </c>
      <c r="E108" s="83">
        <v>0</v>
      </c>
      <c r="F108" s="83">
        <v>0</v>
      </c>
      <c r="G108" s="83">
        <v>0</v>
      </c>
      <c r="H108" s="83">
        <v>0</v>
      </c>
      <c r="I108" s="83">
        <v>0</v>
      </c>
      <c r="J108" s="83">
        <v>0</v>
      </c>
    </row>
    <row r="109" spans="1:10" ht="15.75" x14ac:dyDescent="0.25">
      <c r="A109" s="122"/>
      <c r="B109" s="123"/>
      <c r="C109" s="15" t="s">
        <v>7</v>
      </c>
      <c r="D109" s="83">
        <v>8755</v>
      </c>
      <c r="E109" s="83">
        <v>0</v>
      </c>
      <c r="F109" s="83">
        <v>0</v>
      </c>
      <c r="G109" s="83">
        <v>0</v>
      </c>
      <c r="H109" s="83">
        <v>0</v>
      </c>
      <c r="I109" s="83">
        <v>0</v>
      </c>
      <c r="J109" s="83">
        <v>0</v>
      </c>
    </row>
    <row r="110" spans="1:10" ht="15.75" x14ac:dyDescent="0.25">
      <c r="A110" s="122"/>
      <c r="B110" s="123"/>
      <c r="C110" s="15" t="s">
        <v>8</v>
      </c>
      <c r="D110" s="83">
        <v>1751</v>
      </c>
      <c r="E110" s="83">
        <v>0</v>
      </c>
      <c r="F110" s="83">
        <v>0</v>
      </c>
      <c r="G110" s="83">
        <v>0</v>
      </c>
      <c r="H110" s="83">
        <v>0</v>
      </c>
      <c r="I110" s="83">
        <v>0</v>
      </c>
      <c r="J110" s="83">
        <v>0</v>
      </c>
    </row>
    <row r="111" spans="1:10" ht="15.75" x14ac:dyDescent="0.25">
      <c r="A111" s="122"/>
      <c r="B111" s="123"/>
      <c r="C111" s="16" t="s">
        <v>21</v>
      </c>
      <c r="D111" s="83">
        <v>1751</v>
      </c>
      <c r="E111" s="83">
        <v>0</v>
      </c>
      <c r="F111" s="83">
        <v>0</v>
      </c>
      <c r="G111" s="83">
        <v>0</v>
      </c>
      <c r="H111" s="83">
        <v>0</v>
      </c>
      <c r="I111" s="83">
        <v>0</v>
      </c>
      <c r="J111" s="83">
        <v>0</v>
      </c>
    </row>
    <row r="112" spans="1:10" ht="15.75" x14ac:dyDescent="0.25">
      <c r="A112" s="122"/>
      <c r="B112" s="123"/>
      <c r="C112" s="15" t="s">
        <v>9</v>
      </c>
      <c r="D112" s="83">
        <v>0</v>
      </c>
      <c r="E112" s="83">
        <v>0</v>
      </c>
      <c r="F112" s="83">
        <v>0</v>
      </c>
      <c r="G112" s="83">
        <v>0</v>
      </c>
      <c r="H112" s="83">
        <v>0</v>
      </c>
      <c r="I112" s="83">
        <v>0</v>
      </c>
      <c r="J112" s="83">
        <v>0</v>
      </c>
    </row>
    <row r="113" spans="1:10" ht="15.75" x14ac:dyDescent="0.25">
      <c r="A113" s="122"/>
      <c r="B113" s="123"/>
      <c r="C113" s="15" t="s">
        <v>13</v>
      </c>
      <c r="D113" s="83">
        <v>0</v>
      </c>
      <c r="E113" s="83">
        <v>0</v>
      </c>
      <c r="F113" s="83">
        <v>0</v>
      </c>
      <c r="G113" s="83">
        <v>0</v>
      </c>
      <c r="H113" s="83">
        <v>0</v>
      </c>
      <c r="I113" s="83">
        <v>0</v>
      </c>
      <c r="J113" s="83">
        <v>0</v>
      </c>
    </row>
    <row r="114" spans="1:10" ht="15.75" x14ac:dyDescent="0.25">
      <c r="A114" s="122" t="s">
        <v>85</v>
      </c>
      <c r="B114" s="123" t="s">
        <v>181</v>
      </c>
      <c r="C114" s="51" t="s">
        <v>10</v>
      </c>
      <c r="D114" s="83">
        <v>0</v>
      </c>
      <c r="E114" s="83">
        <v>54110</v>
      </c>
      <c r="F114" s="83">
        <f>SUM(F115:F120)</f>
        <v>30604</v>
      </c>
      <c r="G114" s="83">
        <v>0</v>
      </c>
      <c r="H114" s="83">
        <v>0</v>
      </c>
      <c r="I114" s="83">
        <v>0</v>
      </c>
      <c r="J114" s="83">
        <v>0</v>
      </c>
    </row>
    <row r="115" spans="1:10" ht="15.75" x14ac:dyDescent="0.25">
      <c r="A115" s="122"/>
      <c r="B115" s="123"/>
      <c r="C115" s="14" t="s">
        <v>12</v>
      </c>
      <c r="D115" s="83">
        <v>0</v>
      </c>
      <c r="E115" s="83">
        <v>16233</v>
      </c>
      <c r="F115" s="83">
        <v>5447.9</v>
      </c>
      <c r="G115" s="83">
        <v>0</v>
      </c>
      <c r="H115" s="83">
        <v>0</v>
      </c>
      <c r="I115" s="83">
        <v>0</v>
      </c>
      <c r="J115" s="83">
        <v>0</v>
      </c>
    </row>
    <row r="116" spans="1:10" ht="15.75" x14ac:dyDescent="0.25">
      <c r="A116" s="122"/>
      <c r="B116" s="123"/>
      <c r="C116" s="15" t="s">
        <v>7</v>
      </c>
      <c r="D116" s="83">
        <v>0</v>
      </c>
      <c r="E116" s="83">
        <v>27055</v>
      </c>
      <c r="F116" s="83">
        <v>21177.599999999999</v>
      </c>
      <c r="G116" s="83">
        <v>0</v>
      </c>
      <c r="H116" s="83">
        <v>0</v>
      </c>
      <c r="I116" s="83">
        <v>0</v>
      </c>
      <c r="J116" s="83">
        <v>0</v>
      </c>
    </row>
    <row r="117" spans="1:10" ht="15.75" x14ac:dyDescent="0.25">
      <c r="A117" s="122"/>
      <c r="B117" s="123"/>
      <c r="C117" s="15" t="s">
        <v>8</v>
      </c>
      <c r="D117" s="83">
        <v>0</v>
      </c>
      <c r="E117" s="83">
        <v>5411</v>
      </c>
      <c r="F117" s="83">
        <v>3978.5</v>
      </c>
      <c r="G117" s="83">
        <v>0</v>
      </c>
      <c r="H117" s="83">
        <v>0</v>
      </c>
      <c r="I117" s="83">
        <v>0</v>
      </c>
      <c r="J117" s="83">
        <v>0</v>
      </c>
    </row>
    <row r="118" spans="1:10" ht="15.75" x14ac:dyDescent="0.25">
      <c r="A118" s="122"/>
      <c r="B118" s="123"/>
      <c r="C118" s="16" t="s">
        <v>21</v>
      </c>
      <c r="D118" s="83">
        <v>0</v>
      </c>
      <c r="E118" s="83">
        <v>5411</v>
      </c>
      <c r="F118" s="83">
        <v>0</v>
      </c>
      <c r="G118" s="83">
        <v>0</v>
      </c>
      <c r="H118" s="83">
        <v>0</v>
      </c>
      <c r="I118" s="83">
        <v>0</v>
      </c>
      <c r="J118" s="83">
        <v>0</v>
      </c>
    </row>
    <row r="119" spans="1:10" ht="15.75" x14ac:dyDescent="0.25">
      <c r="A119" s="122"/>
      <c r="B119" s="123"/>
      <c r="C119" s="15" t="s">
        <v>9</v>
      </c>
      <c r="D119" s="83">
        <v>0</v>
      </c>
      <c r="E119" s="83">
        <v>0</v>
      </c>
      <c r="F119" s="83">
        <v>0</v>
      </c>
      <c r="G119" s="83">
        <v>0</v>
      </c>
      <c r="H119" s="83">
        <v>0</v>
      </c>
      <c r="I119" s="83">
        <v>0</v>
      </c>
      <c r="J119" s="83">
        <v>0</v>
      </c>
    </row>
    <row r="120" spans="1:10" ht="15.75" x14ac:dyDescent="0.25">
      <c r="A120" s="122"/>
      <c r="B120" s="123"/>
      <c r="C120" s="15" t="s">
        <v>13</v>
      </c>
      <c r="D120" s="83">
        <v>0</v>
      </c>
      <c r="E120" s="83">
        <v>0</v>
      </c>
      <c r="F120" s="83">
        <v>0</v>
      </c>
      <c r="G120" s="83">
        <v>0</v>
      </c>
      <c r="H120" s="83">
        <v>0</v>
      </c>
      <c r="I120" s="83">
        <v>0</v>
      </c>
      <c r="J120" s="83">
        <v>0</v>
      </c>
    </row>
    <row r="121" spans="1:10" ht="15.75" x14ac:dyDescent="0.25">
      <c r="A121" s="122" t="s">
        <v>86</v>
      </c>
      <c r="B121" s="123" t="s">
        <v>182</v>
      </c>
      <c r="C121" s="51" t="s">
        <v>10</v>
      </c>
      <c r="D121" s="83">
        <v>0</v>
      </c>
      <c r="E121" s="83">
        <v>20206</v>
      </c>
      <c r="F121" s="83">
        <v>0</v>
      </c>
      <c r="G121" s="83">
        <v>0</v>
      </c>
      <c r="H121" s="83">
        <v>0</v>
      </c>
      <c r="I121" s="83">
        <v>0</v>
      </c>
      <c r="J121" s="83">
        <v>0</v>
      </c>
    </row>
    <row r="122" spans="1:10" ht="15.75" x14ac:dyDescent="0.25">
      <c r="A122" s="122"/>
      <c r="B122" s="123"/>
      <c r="C122" s="14" t="s">
        <v>12</v>
      </c>
      <c r="D122" s="83">
        <v>0</v>
      </c>
      <c r="E122" s="83">
        <v>6062</v>
      </c>
      <c r="F122" s="83">
        <v>0</v>
      </c>
      <c r="G122" s="83">
        <v>0</v>
      </c>
      <c r="H122" s="83">
        <v>0</v>
      </c>
      <c r="I122" s="83">
        <v>0</v>
      </c>
      <c r="J122" s="83">
        <v>0</v>
      </c>
    </row>
    <row r="123" spans="1:10" ht="15.75" x14ac:dyDescent="0.25">
      <c r="A123" s="122"/>
      <c r="B123" s="123"/>
      <c r="C123" s="15" t="s">
        <v>7</v>
      </c>
      <c r="D123" s="83">
        <v>0</v>
      </c>
      <c r="E123" s="83">
        <v>10103</v>
      </c>
      <c r="F123" s="83">
        <v>0</v>
      </c>
      <c r="G123" s="83">
        <v>0</v>
      </c>
      <c r="H123" s="83">
        <v>0</v>
      </c>
      <c r="I123" s="83">
        <v>0</v>
      </c>
      <c r="J123" s="83">
        <v>0</v>
      </c>
    </row>
    <row r="124" spans="1:10" ht="15.75" x14ac:dyDescent="0.25">
      <c r="A124" s="122"/>
      <c r="B124" s="123"/>
      <c r="C124" s="15" t="s">
        <v>8</v>
      </c>
      <c r="D124" s="83">
        <v>0</v>
      </c>
      <c r="E124" s="83">
        <v>2020.5</v>
      </c>
      <c r="F124" s="83">
        <v>0</v>
      </c>
      <c r="G124" s="83">
        <v>0</v>
      </c>
      <c r="H124" s="83">
        <v>0</v>
      </c>
      <c r="I124" s="83">
        <v>0</v>
      </c>
      <c r="J124" s="83">
        <v>0</v>
      </c>
    </row>
    <row r="125" spans="1:10" ht="15.75" x14ac:dyDescent="0.25">
      <c r="A125" s="122"/>
      <c r="B125" s="123"/>
      <c r="C125" s="16" t="s">
        <v>21</v>
      </c>
      <c r="D125" s="83">
        <v>0</v>
      </c>
      <c r="E125" s="83">
        <v>2020.5</v>
      </c>
      <c r="F125" s="83">
        <v>0</v>
      </c>
      <c r="G125" s="83">
        <v>0</v>
      </c>
      <c r="H125" s="83">
        <v>0</v>
      </c>
      <c r="I125" s="83">
        <v>0</v>
      </c>
      <c r="J125" s="83">
        <v>0</v>
      </c>
    </row>
    <row r="126" spans="1:10" ht="15.75" x14ac:dyDescent="0.25">
      <c r="A126" s="122"/>
      <c r="B126" s="123"/>
      <c r="C126" s="15" t="s">
        <v>9</v>
      </c>
      <c r="D126" s="83">
        <v>0</v>
      </c>
      <c r="E126" s="83">
        <v>0</v>
      </c>
      <c r="F126" s="83">
        <v>0</v>
      </c>
      <c r="G126" s="83">
        <v>0</v>
      </c>
      <c r="H126" s="83">
        <v>0</v>
      </c>
      <c r="I126" s="83">
        <v>0</v>
      </c>
      <c r="J126" s="83">
        <v>0</v>
      </c>
    </row>
    <row r="127" spans="1:10" ht="15.75" x14ac:dyDescent="0.25">
      <c r="A127" s="122"/>
      <c r="B127" s="123"/>
      <c r="C127" s="15" t="s">
        <v>13</v>
      </c>
      <c r="D127" s="83">
        <v>0</v>
      </c>
      <c r="E127" s="83">
        <v>0</v>
      </c>
      <c r="F127" s="83">
        <v>0</v>
      </c>
      <c r="G127" s="83">
        <v>0</v>
      </c>
      <c r="H127" s="83">
        <v>0</v>
      </c>
      <c r="I127" s="83">
        <v>0</v>
      </c>
      <c r="J127" s="83">
        <v>0</v>
      </c>
    </row>
    <row r="128" spans="1:10" ht="15.75" x14ac:dyDescent="0.25">
      <c r="A128" s="124" t="s">
        <v>149</v>
      </c>
      <c r="B128" s="113" t="s">
        <v>183</v>
      </c>
      <c r="C128" s="51" t="s">
        <v>10</v>
      </c>
      <c r="D128" s="83">
        <v>0</v>
      </c>
      <c r="E128" s="83">
        <v>7154</v>
      </c>
      <c r="F128" s="83">
        <v>0</v>
      </c>
      <c r="G128" s="83">
        <v>0</v>
      </c>
      <c r="H128" s="83">
        <v>0</v>
      </c>
      <c r="I128" s="83">
        <v>0</v>
      </c>
      <c r="J128" s="83">
        <v>0</v>
      </c>
    </row>
    <row r="129" spans="1:10" ht="15.75" x14ac:dyDescent="0.25">
      <c r="A129" s="125"/>
      <c r="B129" s="114"/>
      <c r="C129" s="14" t="s">
        <v>12</v>
      </c>
      <c r="D129" s="83">
        <v>0</v>
      </c>
      <c r="E129" s="83">
        <v>2146</v>
      </c>
      <c r="F129" s="83">
        <v>0</v>
      </c>
      <c r="G129" s="83">
        <v>0</v>
      </c>
      <c r="H129" s="83">
        <v>0</v>
      </c>
      <c r="I129" s="83">
        <v>0</v>
      </c>
      <c r="J129" s="83">
        <v>0</v>
      </c>
    </row>
    <row r="130" spans="1:10" ht="15.75" x14ac:dyDescent="0.25">
      <c r="A130" s="125"/>
      <c r="B130" s="114"/>
      <c r="C130" s="15" t="s">
        <v>7</v>
      </c>
      <c r="D130" s="83">
        <v>0</v>
      </c>
      <c r="E130" s="83">
        <v>3577</v>
      </c>
      <c r="F130" s="83">
        <v>0</v>
      </c>
      <c r="G130" s="83">
        <v>0</v>
      </c>
      <c r="H130" s="83">
        <v>0</v>
      </c>
      <c r="I130" s="83">
        <v>0</v>
      </c>
      <c r="J130" s="83">
        <v>0</v>
      </c>
    </row>
    <row r="131" spans="1:10" ht="15.75" x14ac:dyDescent="0.25">
      <c r="A131" s="125"/>
      <c r="B131" s="114"/>
      <c r="C131" s="15" t="s">
        <v>8</v>
      </c>
      <c r="D131" s="83">
        <v>0</v>
      </c>
      <c r="E131" s="83">
        <v>715.5</v>
      </c>
      <c r="F131" s="83">
        <v>0</v>
      </c>
      <c r="G131" s="83">
        <v>0</v>
      </c>
      <c r="H131" s="83">
        <v>0</v>
      </c>
      <c r="I131" s="83">
        <v>0</v>
      </c>
      <c r="J131" s="83">
        <v>0</v>
      </c>
    </row>
    <row r="132" spans="1:10" ht="15.75" x14ac:dyDescent="0.25">
      <c r="A132" s="125"/>
      <c r="B132" s="114"/>
      <c r="C132" s="16" t="s">
        <v>21</v>
      </c>
      <c r="D132" s="83">
        <v>0</v>
      </c>
      <c r="E132" s="83">
        <v>715.5</v>
      </c>
      <c r="F132" s="83">
        <v>0</v>
      </c>
      <c r="G132" s="83">
        <v>0</v>
      </c>
      <c r="H132" s="83">
        <v>0</v>
      </c>
      <c r="I132" s="83">
        <v>0</v>
      </c>
      <c r="J132" s="83">
        <v>0</v>
      </c>
    </row>
    <row r="133" spans="1:10" ht="15.75" x14ac:dyDescent="0.25">
      <c r="A133" s="125"/>
      <c r="B133" s="114"/>
      <c r="C133" s="15" t="s">
        <v>9</v>
      </c>
      <c r="D133" s="83">
        <v>0</v>
      </c>
      <c r="E133" s="83">
        <v>0</v>
      </c>
      <c r="F133" s="83">
        <v>0</v>
      </c>
      <c r="G133" s="83">
        <v>0</v>
      </c>
      <c r="H133" s="83">
        <v>0</v>
      </c>
      <c r="I133" s="83">
        <v>0</v>
      </c>
      <c r="J133" s="83">
        <v>0</v>
      </c>
    </row>
    <row r="134" spans="1:10" ht="15.75" x14ac:dyDescent="0.25">
      <c r="A134" s="126"/>
      <c r="B134" s="115"/>
      <c r="C134" s="15" t="s">
        <v>13</v>
      </c>
      <c r="D134" s="83">
        <v>0</v>
      </c>
      <c r="E134" s="83">
        <v>0</v>
      </c>
      <c r="F134" s="83">
        <v>0</v>
      </c>
      <c r="G134" s="83">
        <v>0</v>
      </c>
      <c r="H134" s="83">
        <v>0</v>
      </c>
      <c r="I134" s="83">
        <v>0</v>
      </c>
      <c r="J134" s="83">
        <v>0</v>
      </c>
    </row>
    <row r="135" spans="1:10" ht="15.75" x14ac:dyDescent="0.25">
      <c r="A135" s="124" t="s">
        <v>150</v>
      </c>
      <c r="B135" s="113" t="s">
        <v>184</v>
      </c>
      <c r="C135" s="51" t="s">
        <v>10</v>
      </c>
      <c r="D135" s="83">
        <v>0</v>
      </c>
      <c r="E135" s="83">
        <v>26190</v>
      </c>
      <c r="F135" s="83">
        <v>0</v>
      </c>
      <c r="G135" s="83">
        <v>0</v>
      </c>
      <c r="H135" s="83">
        <v>0</v>
      </c>
      <c r="I135" s="83">
        <v>0</v>
      </c>
      <c r="J135" s="83">
        <v>0</v>
      </c>
    </row>
    <row r="136" spans="1:10" ht="15.75" x14ac:dyDescent="0.25">
      <c r="A136" s="125"/>
      <c r="B136" s="114"/>
      <c r="C136" s="14" t="s">
        <v>12</v>
      </c>
      <c r="D136" s="83">
        <v>0</v>
      </c>
      <c r="E136" s="83">
        <v>7857</v>
      </c>
      <c r="F136" s="83">
        <v>0</v>
      </c>
      <c r="G136" s="83">
        <v>0</v>
      </c>
      <c r="H136" s="83">
        <v>0</v>
      </c>
      <c r="I136" s="83">
        <v>0</v>
      </c>
      <c r="J136" s="83">
        <v>0</v>
      </c>
    </row>
    <row r="137" spans="1:10" ht="15.75" x14ac:dyDescent="0.25">
      <c r="A137" s="125"/>
      <c r="B137" s="114"/>
      <c r="C137" s="15" t="s">
        <v>7</v>
      </c>
      <c r="D137" s="83">
        <v>0</v>
      </c>
      <c r="E137" s="83">
        <v>13095</v>
      </c>
      <c r="F137" s="83">
        <v>0</v>
      </c>
      <c r="G137" s="83">
        <v>0</v>
      </c>
      <c r="H137" s="83">
        <v>0</v>
      </c>
      <c r="I137" s="83">
        <v>0</v>
      </c>
      <c r="J137" s="83">
        <v>0</v>
      </c>
    </row>
    <row r="138" spans="1:10" ht="15.75" x14ac:dyDescent="0.25">
      <c r="A138" s="125"/>
      <c r="B138" s="114"/>
      <c r="C138" s="15" t="s">
        <v>8</v>
      </c>
      <c r="D138" s="83">
        <v>0</v>
      </c>
      <c r="E138" s="83">
        <v>2619</v>
      </c>
      <c r="F138" s="83">
        <v>0</v>
      </c>
      <c r="G138" s="83">
        <v>0</v>
      </c>
      <c r="H138" s="83">
        <v>0</v>
      </c>
      <c r="I138" s="83">
        <v>0</v>
      </c>
      <c r="J138" s="83">
        <v>0</v>
      </c>
    </row>
    <row r="139" spans="1:10" ht="15.75" x14ac:dyDescent="0.25">
      <c r="A139" s="125"/>
      <c r="B139" s="114"/>
      <c r="C139" s="16" t="s">
        <v>21</v>
      </c>
      <c r="D139" s="83">
        <v>0</v>
      </c>
      <c r="E139" s="83">
        <v>2619</v>
      </c>
      <c r="F139" s="83">
        <v>0</v>
      </c>
      <c r="G139" s="83">
        <v>0</v>
      </c>
      <c r="H139" s="83">
        <v>0</v>
      </c>
      <c r="I139" s="83">
        <v>0</v>
      </c>
      <c r="J139" s="83">
        <v>0</v>
      </c>
    </row>
    <row r="140" spans="1:10" ht="15.75" x14ac:dyDescent="0.25">
      <c r="A140" s="125"/>
      <c r="B140" s="114"/>
      <c r="C140" s="15" t="s">
        <v>9</v>
      </c>
      <c r="D140" s="83">
        <v>0</v>
      </c>
      <c r="E140" s="83">
        <v>0</v>
      </c>
      <c r="F140" s="83">
        <v>0</v>
      </c>
      <c r="G140" s="83">
        <v>0</v>
      </c>
      <c r="H140" s="83">
        <v>0</v>
      </c>
      <c r="I140" s="83">
        <v>0</v>
      </c>
      <c r="J140" s="83">
        <v>0</v>
      </c>
    </row>
    <row r="141" spans="1:10" ht="15.75" x14ac:dyDescent="0.25">
      <c r="A141" s="126"/>
      <c r="B141" s="115"/>
      <c r="C141" s="15" t="s">
        <v>13</v>
      </c>
      <c r="D141" s="83">
        <v>0</v>
      </c>
      <c r="E141" s="83">
        <v>0</v>
      </c>
      <c r="F141" s="83">
        <v>0</v>
      </c>
      <c r="G141" s="83">
        <v>0</v>
      </c>
      <c r="H141" s="83">
        <v>0</v>
      </c>
      <c r="I141" s="83">
        <v>0</v>
      </c>
      <c r="J141" s="83">
        <v>0</v>
      </c>
    </row>
    <row r="142" spans="1:10" ht="15.75" x14ac:dyDescent="0.25">
      <c r="A142" s="124" t="s">
        <v>151</v>
      </c>
      <c r="B142" s="113" t="s">
        <v>193</v>
      </c>
      <c r="C142" s="51" t="s">
        <v>10</v>
      </c>
      <c r="D142" s="83">
        <v>0</v>
      </c>
      <c r="E142" s="83">
        <v>0</v>
      </c>
      <c r="F142" s="83">
        <f>SUM(F143:F148)</f>
        <v>29287.5</v>
      </c>
      <c r="G142" s="83">
        <v>0</v>
      </c>
      <c r="H142" s="83">
        <v>0</v>
      </c>
      <c r="I142" s="83">
        <v>0</v>
      </c>
      <c r="J142" s="83">
        <v>0</v>
      </c>
    </row>
    <row r="143" spans="1:10" ht="15.75" x14ac:dyDescent="0.25">
      <c r="A143" s="125"/>
      <c r="B143" s="114"/>
      <c r="C143" s="14" t="s">
        <v>12</v>
      </c>
      <c r="D143" s="83">
        <v>0</v>
      </c>
      <c r="E143" s="83">
        <v>0</v>
      </c>
      <c r="F143" s="83">
        <v>5213.7</v>
      </c>
      <c r="G143" s="83">
        <v>0</v>
      </c>
      <c r="H143" s="83">
        <v>0</v>
      </c>
      <c r="I143" s="83">
        <v>0</v>
      </c>
      <c r="J143" s="83">
        <v>0</v>
      </c>
    </row>
    <row r="144" spans="1:10" ht="15.75" x14ac:dyDescent="0.25">
      <c r="A144" s="125"/>
      <c r="B144" s="114"/>
      <c r="C144" s="15" t="s">
        <v>7</v>
      </c>
      <c r="D144" s="83">
        <v>0</v>
      </c>
      <c r="E144" s="83">
        <v>0</v>
      </c>
      <c r="F144" s="83">
        <v>20266.5</v>
      </c>
      <c r="G144" s="83">
        <v>0</v>
      </c>
      <c r="H144" s="83">
        <v>0</v>
      </c>
      <c r="I144" s="83">
        <v>0</v>
      </c>
      <c r="J144" s="83">
        <v>0</v>
      </c>
    </row>
    <row r="145" spans="1:10" ht="15.75" x14ac:dyDescent="0.25">
      <c r="A145" s="125"/>
      <c r="B145" s="114"/>
      <c r="C145" s="15" t="s">
        <v>8</v>
      </c>
      <c r="D145" s="83">
        <v>0</v>
      </c>
      <c r="E145" s="83">
        <v>0</v>
      </c>
      <c r="F145" s="83">
        <v>3807.3</v>
      </c>
      <c r="G145" s="83">
        <v>0</v>
      </c>
      <c r="H145" s="83">
        <v>0</v>
      </c>
      <c r="I145" s="83">
        <v>0</v>
      </c>
      <c r="J145" s="83">
        <v>0</v>
      </c>
    </row>
    <row r="146" spans="1:10" ht="15.75" x14ac:dyDescent="0.25">
      <c r="A146" s="125"/>
      <c r="B146" s="114"/>
      <c r="C146" s="16" t="s">
        <v>21</v>
      </c>
      <c r="D146" s="83">
        <v>0</v>
      </c>
      <c r="E146" s="83">
        <v>0</v>
      </c>
      <c r="F146" s="83">
        <v>0</v>
      </c>
      <c r="G146" s="83">
        <v>0</v>
      </c>
      <c r="H146" s="83">
        <v>0</v>
      </c>
      <c r="I146" s="83">
        <v>0</v>
      </c>
      <c r="J146" s="83">
        <v>0</v>
      </c>
    </row>
    <row r="147" spans="1:10" ht="15.75" x14ac:dyDescent="0.25">
      <c r="A147" s="125"/>
      <c r="B147" s="114"/>
      <c r="C147" s="15" t="s">
        <v>9</v>
      </c>
      <c r="D147" s="83">
        <v>0</v>
      </c>
      <c r="E147" s="83">
        <v>0</v>
      </c>
      <c r="F147" s="83">
        <v>0</v>
      </c>
      <c r="G147" s="83">
        <v>0</v>
      </c>
      <c r="H147" s="83">
        <v>0</v>
      </c>
      <c r="I147" s="83">
        <v>0</v>
      </c>
      <c r="J147" s="83">
        <v>0</v>
      </c>
    </row>
    <row r="148" spans="1:10" ht="15.75" x14ac:dyDescent="0.25">
      <c r="A148" s="126"/>
      <c r="B148" s="115"/>
      <c r="C148" s="15" t="s">
        <v>13</v>
      </c>
      <c r="D148" s="83">
        <v>0</v>
      </c>
      <c r="E148" s="83">
        <v>0</v>
      </c>
      <c r="F148" s="83">
        <v>0</v>
      </c>
      <c r="G148" s="83">
        <v>0</v>
      </c>
      <c r="H148" s="83">
        <v>0</v>
      </c>
      <c r="I148" s="83">
        <v>0</v>
      </c>
      <c r="J148" s="83">
        <v>0</v>
      </c>
    </row>
    <row r="149" spans="1:10" ht="15.75" x14ac:dyDescent="0.25">
      <c r="A149" s="124" t="s">
        <v>152</v>
      </c>
      <c r="B149" s="113" t="s">
        <v>192</v>
      </c>
      <c r="C149" s="51" t="s">
        <v>10</v>
      </c>
      <c r="D149" s="83">
        <v>0</v>
      </c>
      <c r="E149" s="83">
        <v>0</v>
      </c>
      <c r="F149" s="83">
        <f>SUM(F150:F155)</f>
        <v>0</v>
      </c>
      <c r="G149" s="83">
        <f t="shared" ref="G149:J149" si="27">SUM(G150:G155)</f>
        <v>4729.3999999999996</v>
      </c>
      <c r="H149" s="83">
        <f t="shared" si="27"/>
        <v>30136.699999999997</v>
      </c>
      <c r="I149" s="83">
        <f t="shared" si="27"/>
        <v>0</v>
      </c>
      <c r="J149" s="83">
        <f t="shared" si="27"/>
        <v>0</v>
      </c>
    </row>
    <row r="150" spans="1:10" ht="15.75" x14ac:dyDescent="0.25">
      <c r="A150" s="125"/>
      <c r="B150" s="114"/>
      <c r="C150" s="14" t="s">
        <v>12</v>
      </c>
      <c r="D150" s="83">
        <v>0</v>
      </c>
      <c r="E150" s="83">
        <v>0</v>
      </c>
      <c r="F150" s="83">
        <v>0</v>
      </c>
      <c r="G150" s="83">
        <v>1240.9000000000001</v>
      </c>
      <c r="H150" s="83">
        <v>6157.7</v>
      </c>
      <c r="I150" s="83">
        <v>0</v>
      </c>
      <c r="J150" s="83">
        <v>0</v>
      </c>
    </row>
    <row r="151" spans="1:10" ht="15.75" x14ac:dyDescent="0.25">
      <c r="A151" s="125"/>
      <c r="B151" s="114"/>
      <c r="C151" s="15" t="s">
        <v>7</v>
      </c>
      <c r="D151" s="83">
        <v>0</v>
      </c>
      <c r="E151" s="83">
        <v>0</v>
      </c>
      <c r="F151" s="83">
        <v>0</v>
      </c>
      <c r="G151" s="83">
        <v>2225.1</v>
      </c>
      <c r="H151" s="83">
        <v>14928.1</v>
      </c>
      <c r="I151" s="83">
        <v>0</v>
      </c>
      <c r="J151" s="83">
        <v>0</v>
      </c>
    </row>
    <row r="152" spans="1:10" ht="15.75" x14ac:dyDescent="0.25">
      <c r="A152" s="125"/>
      <c r="B152" s="114"/>
      <c r="C152" s="15" t="s">
        <v>8</v>
      </c>
      <c r="D152" s="83">
        <v>0</v>
      </c>
      <c r="E152" s="83">
        <v>0</v>
      </c>
      <c r="F152" s="83">
        <v>0</v>
      </c>
      <c r="G152" s="83">
        <v>1263.4000000000001</v>
      </c>
      <c r="H152" s="83">
        <v>9050.9</v>
      </c>
      <c r="I152" s="83">
        <v>0</v>
      </c>
      <c r="J152" s="83">
        <v>0</v>
      </c>
    </row>
    <row r="153" spans="1:10" ht="15.75" x14ac:dyDescent="0.25">
      <c r="A153" s="125"/>
      <c r="B153" s="114"/>
      <c r="C153" s="16" t="s">
        <v>21</v>
      </c>
      <c r="D153" s="83">
        <v>0</v>
      </c>
      <c r="E153" s="83">
        <v>0</v>
      </c>
      <c r="F153" s="83">
        <v>0</v>
      </c>
      <c r="G153" s="83">
        <v>0</v>
      </c>
      <c r="H153" s="83">
        <v>0</v>
      </c>
      <c r="I153" s="83">
        <v>0</v>
      </c>
      <c r="J153" s="83">
        <v>0</v>
      </c>
    </row>
    <row r="154" spans="1:10" ht="15.75" x14ac:dyDescent="0.25">
      <c r="A154" s="125"/>
      <c r="B154" s="114"/>
      <c r="C154" s="15" t="s">
        <v>9</v>
      </c>
      <c r="D154" s="83">
        <v>0</v>
      </c>
      <c r="E154" s="83">
        <v>0</v>
      </c>
      <c r="F154" s="83">
        <v>0</v>
      </c>
      <c r="G154" s="83">
        <v>0</v>
      </c>
      <c r="H154" s="83">
        <v>0</v>
      </c>
      <c r="I154" s="83">
        <v>0</v>
      </c>
      <c r="J154" s="83">
        <v>0</v>
      </c>
    </row>
    <row r="155" spans="1:10" ht="15.75" x14ac:dyDescent="0.25">
      <c r="A155" s="126"/>
      <c r="B155" s="115"/>
      <c r="C155" s="15" t="s">
        <v>13</v>
      </c>
      <c r="D155" s="83">
        <v>0</v>
      </c>
      <c r="E155" s="83">
        <v>0</v>
      </c>
      <c r="F155" s="83">
        <v>0</v>
      </c>
      <c r="G155" s="83">
        <v>0</v>
      </c>
      <c r="H155" s="83">
        <v>0</v>
      </c>
      <c r="I155" s="83">
        <v>0</v>
      </c>
      <c r="J155" s="83">
        <v>0</v>
      </c>
    </row>
    <row r="156" spans="1:10" ht="15.75" x14ac:dyDescent="0.25">
      <c r="A156" s="124" t="s">
        <v>153</v>
      </c>
      <c r="B156" s="113" t="s">
        <v>230</v>
      </c>
      <c r="C156" s="51" t="s">
        <v>10</v>
      </c>
      <c r="D156" s="83">
        <v>0</v>
      </c>
      <c r="E156" s="83">
        <v>0</v>
      </c>
      <c r="F156" s="83">
        <f>SUM(F157:F162)</f>
        <v>0</v>
      </c>
      <c r="G156" s="83">
        <f t="shared" ref="G156:J156" si="28">SUM(G157:G162)</f>
        <v>12266</v>
      </c>
      <c r="H156" s="83">
        <f t="shared" si="28"/>
        <v>0</v>
      </c>
      <c r="I156" s="83">
        <f t="shared" si="28"/>
        <v>0</v>
      </c>
      <c r="J156" s="83">
        <f t="shared" si="28"/>
        <v>0</v>
      </c>
    </row>
    <row r="157" spans="1:10" ht="15.75" x14ac:dyDescent="0.25">
      <c r="A157" s="125"/>
      <c r="B157" s="114"/>
      <c r="C157" s="14" t="s">
        <v>12</v>
      </c>
      <c r="D157" s="83">
        <v>0</v>
      </c>
      <c r="E157" s="83">
        <v>0</v>
      </c>
      <c r="F157" s="83">
        <v>0</v>
      </c>
      <c r="G157" s="83">
        <v>0</v>
      </c>
      <c r="H157" s="83">
        <v>0</v>
      </c>
      <c r="I157" s="83">
        <v>0</v>
      </c>
      <c r="J157" s="83">
        <v>0</v>
      </c>
    </row>
    <row r="158" spans="1:10" ht="15.75" x14ac:dyDescent="0.25">
      <c r="A158" s="125"/>
      <c r="B158" s="114"/>
      <c r="C158" s="15" t="s">
        <v>7</v>
      </c>
      <c r="D158" s="83">
        <v>0</v>
      </c>
      <c r="E158" s="83">
        <v>0</v>
      </c>
      <c r="F158" s="83">
        <v>0</v>
      </c>
      <c r="G158" s="83">
        <v>0</v>
      </c>
      <c r="H158" s="83">
        <v>0</v>
      </c>
      <c r="I158" s="83">
        <v>0</v>
      </c>
      <c r="J158" s="83">
        <v>0</v>
      </c>
    </row>
    <row r="159" spans="1:10" ht="15.75" x14ac:dyDescent="0.25">
      <c r="A159" s="125"/>
      <c r="B159" s="114"/>
      <c r="C159" s="15" t="s">
        <v>8</v>
      </c>
      <c r="D159" s="83">
        <v>0</v>
      </c>
      <c r="E159" s="83">
        <v>0</v>
      </c>
      <c r="F159" s="83">
        <v>0</v>
      </c>
      <c r="G159" s="83">
        <v>12266</v>
      </c>
      <c r="H159" s="83">
        <v>0</v>
      </c>
      <c r="I159" s="83">
        <v>0</v>
      </c>
      <c r="J159" s="83">
        <v>0</v>
      </c>
    </row>
    <row r="160" spans="1:10" ht="15.75" x14ac:dyDescent="0.25">
      <c r="A160" s="125"/>
      <c r="B160" s="114"/>
      <c r="C160" s="16" t="s">
        <v>21</v>
      </c>
      <c r="D160" s="83">
        <v>0</v>
      </c>
      <c r="E160" s="83">
        <v>0</v>
      </c>
      <c r="F160" s="83">
        <v>0</v>
      </c>
      <c r="G160" s="83">
        <v>0</v>
      </c>
      <c r="H160" s="83">
        <v>0</v>
      </c>
      <c r="I160" s="83">
        <v>0</v>
      </c>
      <c r="J160" s="83">
        <v>0</v>
      </c>
    </row>
    <row r="161" spans="1:10" ht="15.75" x14ac:dyDescent="0.25">
      <c r="A161" s="125"/>
      <c r="B161" s="114"/>
      <c r="C161" s="15" t="s">
        <v>9</v>
      </c>
      <c r="D161" s="83">
        <v>0</v>
      </c>
      <c r="E161" s="83">
        <v>0</v>
      </c>
      <c r="F161" s="83">
        <v>0</v>
      </c>
      <c r="G161" s="83">
        <v>0</v>
      </c>
      <c r="H161" s="83">
        <v>0</v>
      </c>
      <c r="I161" s="83">
        <v>0</v>
      </c>
      <c r="J161" s="83">
        <v>0</v>
      </c>
    </row>
    <row r="162" spans="1:10" ht="15.75" x14ac:dyDescent="0.25">
      <c r="A162" s="126"/>
      <c r="B162" s="115"/>
      <c r="C162" s="15" t="s">
        <v>13</v>
      </c>
      <c r="D162" s="83">
        <v>0</v>
      </c>
      <c r="E162" s="83">
        <v>0</v>
      </c>
      <c r="F162" s="83">
        <v>0</v>
      </c>
      <c r="G162" s="83">
        <v>0</v>
      </c>
      <c r="H162" s="83">
        <v>0</v>
      </c>
      <c r="I162" s="83">
        <v>0</v>
      </c>
      <c r="J162" s="83">
        <v>0</v>
      </c>
    </row>
    <row r="163" spans="1:10" ht="15.75" x14ac:dyDescent="0.25">
      <c r="A163" s="124" t="s">
        <v>154</v>
      </c>
      <c r="B163" s="113" t="s">
        <v>231</v>
      </c>
      <c r="C163" s="51" t="s">
        <v>10</v>
      </c>
      <c r="D163" s="83">
        <v>0</v>
      </c>
      <c r="E163" s="83">
        <v>0</v>
      </c>
      <c r="F163" s="83">
        <f>SUM(F164:F169)</f>
        <v>0</v>
      </c>
      <c r="G163" s="83">
        <f t="shared" ref="G163:J163" si="29">SUM(G164:G169)</f>
        <v>9970.7999999999993</v>
      </c>
      <c r="H163" s="83">
        <f t="shared" si="29"/>
        <v>0</v>
      </c>
      <c r="I163" s="83">
        <f t="shared" si="29"/>
        <v>0</v>
      </c>
      <c r="J163" s="83">
        <f t="shared" si="29"/>
        <v>0</v>
      </c>
    </row>
    <row r="164" spans="1:10" ht="15.75" x14ac:dyDescent="0.25">
      <c r="A164" s="125"/>
      <c r="B164" s="114"/>
      <c r="C164" s="14" t="s">
        <v>12</v>
      </c>
      <c r="D164" s="83">
        <v>0</v>
      </c>
      <c r="E164" s="83">
        <v>0</v>
      </c>
      <c r="F164" s="83">
        <v>0</v>
      </c>
      <c r="G164" s="83">
        <v>0</v>
      </c>
      <c r="H164" s="83">
        <v>0</v>
      </c>
      <c r="I164" s="83">
        <v>0</v>
      </c>
      <c r="J164" s="83">
        <v>0</v>
      </c>
    </row>
    <row r="165" spans="1:10" ht="15.75" x14ac:dyDescent="0.25">
      <c r="A165" s="125"/>
      <c r="B165" s="114"/>
      <c r="C165" s="15" t="s">
        <v>7</v>
      </c>
      <c r="D165" s="83">
        <v>0</v>
      </c>
      <c r="E165" s="83">
        <v>0</v>
      </c>
      <c r="F165" s="83">
        <v>0</v>
      </c>
      <c r="G165" s="83">
        <v>7179</v>
      </c>
      <c r="H165" s="83">
        <v>0</v>
      </c>
      <c r="I165" s="83">
        <v>0</v>
      </c>
      <c r="J165" s="83">
        <v>0</v>
      </c>
    </row>
    <row r="166" spans="1:10" ht="15.75" x14ac:dyDescent="0.25">
      <c r="A166" s="125"/>
      <c r="B166" s="114"/>
      <c r="C166" s="15" t="s">
        <v>8</v>
      </c>
      <c r="D166" s="83">
        <v>0</v>
      </c>
      <c r="E166" s="83">
        <v>0</v>
      </c>
      <c r="F166" s="83">
        <v>0</v>
      </c>
      <c r="G166" s="83">
        <v>2791.8</v>
      </c>
      <c r="H166" s="83">
        <v>0</v>
      </c>
      <c r="I166" s="83">
        <v>0</v>
      </c>
      <c r="J166" s="83">
        <v>0</v>
      </c>
    </row>
    <row r="167" spans="1:10" ht="15.75" x14ac:dyDescent="0.25">
      <c r="A167" s="125"/>
      <c r="B167" s="114"/>
      <c r="C167" s="16" t="s">
        <v>21</v>
      </c>
      <c r="D167" s="83">
        <v>0</v>
      </c>
      <c r="E167" s="83">
        <v>0</v>
      </c>
      <c r="F167" s="83">
        <v>0</v>
      </c>
      <c r="G167" s="83">
        <v>0</v>
      </c>
      <c r="H167" s="83">
        <v>0</v>
      </c>
      <c r="I167" s="83">
        <v>0</v>
      </c>
      <c r="J167" s="83">
        <v>0</v>
      </c>
    </row>
    <row r="168" spans="1:10" ht="15.75" x14ac:dyDescent="0.25">
      <c r="A168" s="125"/>
      <c r="B168" s="114"/>
      <c r="C168" s="15" t="s">
        <v>9</v>
      </c>
      <c r="D168" s="83">
        <v>0</v>
      </c>
      <c r="E168" s="83">
        <v>0</v>
      </c>
      <c r="F168" s="83">
        <v>0</v>
      </c>
      <c r="G168" s="83">
        <v>0</v>
      </c>
      <c r="H168" s="83">
        <v>0</v>
      </c>
      <c r="I168" s="83">
        <v>0</v>
      </c>
      <c r="J168" s="83">
        <v>0</v>
      </c>
    </row>
    <row r="169" spans="1:10" ht="15.75" x14ac:dyDescent="0.25">
      <c r="A169" s="126"/>
      <c r="B169" s="115"/>
      <c r="C169" s="15" t="s">
        <v>13</v>
      </c>
      <c r="D169" s="83">
        <v>0</v>
      </c>
      <c r="E169" s="83">
        <v>0</v>
      </c>
      <c r="F169" s="83">
        <v>0</v>
      </c>
      <c r="G169" s="83">
        <v>0</v>
      </c>
      <c r="H169" s="83">
        <v>0</v>
      </c>
      <c r="I169" s="83">
        <v>0</v>
      </c>
      <c r="J169" s="83">
        <v>0</v>
      </c>
    </row>
    <row r="170" spans="1:10" ht="15.75" x14ac:dyDescent="0.25">
      <c r="A170" s="124" t="s">
        <v>155</v>
      </c>
      <c r="B170" s="113" t="s">
        <v>232</v>
      </c>
      <c r="C170" s="51" t="s">
        <v>10</v>
      </c>
      <c r="D170" s="83">
        <v>0</v>
      </c>
      <c r="E170" s="83">
        <v>0</v>
      </c>
      <c r="F170" s="83">
        <f>SUM(F171:F176)</f>
        <v>0</v>
      </c>
      <c r="G170" s="83">
        <f t="shared" ref="G170:J170" si="30">SUM(G171:G176)</f>
        <v>5233.6000000000004</v>
      </c>
      <c r="H170" s="83">
        <f t="shared" si="30"/>
        <v>0</v>
      </c>
      <c r="I170" s="83">
        <f t="shared" si="30"/>
        <v>0</v>
      </c>
      <c r="J170" s="83">
        <f t="shared" si="30"/>
        <v>0</v>
      </c>
    </row>
    <row r="171" spans="1:10" ht="15.75" x14ac:dyDescent="0.25">
      <c r="A171" s="125"/>
      <c r="B171" s="114"/>
      <c r="C171" s="14" t="s">
        <v>12</v>
      </c>
      <c r="D171" s="83">
        <v>0</v>
      </c>
      <c r="E171" s="83">
        <v>0</v>
      </c>
      <c r="F171" s="83">
        <v>0</v>
      </c>
      <c r="G171" s="83">
        <v>0</v>
      </c>
      <c r="H171" s="83">
        <v>0</v>
      </c>
      <c r="I171" s="83">
        <v>0</v>
      </c>
      <c r="J171" s="83">
        <v>0</v>
      </c>
    </row>
    <row r="172" spans="1:10" ht="15.75" x14ac:dyDescent="0.25">
      <c r="A172" s="125"/>
      <c r="B172" s="114"/>
      <c r="C172" s="15" t="s">
        <v>7</v>
      </c>
      <c r="D172" s="83">
        <v>0</v>
      </c>
      <c r="E172" s="83">
        <v>0</v>
      </c>
      <c r="F172" s="83">
        <v>0</v>
      </c>
      <c r="G172" s="83">
        <v>3472.5</v>
      </c>
      <c r="H172" s="83">
        <v>0</v>
      </c>
      <c r="I172" s="83">
        <v>0</v>
      </c>
      <c r="J172" s="83">
        <v>0</v>
      </c>
    </row>
    <row r="173" spans="1:10" ht="15.75" x14ac:dyDescent="0.25">
      <c r="A173" s="125"/>
      <c r="B173" s="114"/>
      <c r="C173" s="15" t="s">
        <v>8</v>
      </c>
      <c r="D173" s="83">
        <v>0</v>
      </c>
      <c r="E173" s="83">
        <v>0</v>
      </c>
      <c r="F173" s="83">
        <v>0</v>
      </c>
      <c r="G173" s="83">
        <v>1761.1</v>
      </c>
      <c r="H173" s="83">
        <v>0</v>
      </c>
      <c r="I173" s="83">
        <v>0</v>
      </c>
      <c r="J173" s="83">
        <v>0</v>
      </c>
    </row>
    <row r="174" spans="1:10" ht="15.75" x14ac:dyDescent="0.25">
      <c r="A174" s="125"/>
      <c r="B174" s="114"/>
      <c r="C174" s="16" t="s">
        <v>21</v>
      </c>
      <c r="D174" s="83">
        <v>0</v>
      </c>
      <c r="E174" s="83">
        <v>0</v>
      </c>
      <c r="F174" s="83">
        <v>0</v>
      </c>
      <c r="G174" s="83">
        <v>0</v>
      </c>
      <c r="H174" s="83">
        <v>0</v>
      </c>
      <c r="I174" s="83">
        <v>0</v>
      </c>
      <c r="J174" s="83">
        <v>0</v>
      </c>
    </row>
    <row r="175" spans="1:10" ht="15.75" x14ac:dyDescent="0.25">
      <c r="A175" s="125"/>
      <c r="B175" s="114"/>
      <c r="C175" s="15" t="s">
        <v>9</v>
      </c>
      <c r="D175" s="83">
        <v>0</v>
      </c>
      <c r="E175" s="83">
        <v>0</v>
      </c>
      <c r="F175" s="83">
        <v>0</v>
      </c>
      <c r="G175" s="83">
        <v>0</v>
      </c>
      <c r="H175" s="83">
        <v>0</v>
      </c>
      <c r="I175" s="83">
        <v>0</v>
      </c>
      <c r="J175" s="83">
        <v>0</v>
      </c>
    </row>
    <row r="176" spans="1:10" ht="15.75" x14ac:dyDescent="0.25">
      <c r="A176" s="126"/>
      <c r="B176" s="115"/>
      <c r="C176" s="15" t="s">
        <v>13</v>
      </c>
      <c r="D176" s="83">
        <v>0</v>
      </c>
      <c r="E176" s="83">
        <v>0</v>
      </c>
      <c r="F176" s="83">
        <v>0</v>
      </c>
      <c r="G176" s="83">
        <v>0</v>
      </c>
      <c r="H176" s="83">
        <v>0</v>
      </c>
      <c r="I176" s="83">
        <v>0</v>
      </c>
      <c r="J176" s="83">
        <v>0</v>
      </c>
    </row>
    <row r="177" spans="1:10" ht="15.75" x14ac:dyDescent="0.25">
      <c r="A177" s="122" t="s">
        <v>156</v>
      </c>
      <c r="B177" s="123" t="s">
        <v>194</v>
      </c>
      <c r="C177" s="51" t="s">
        <v>10</v>
      </c>
      <c r="D177" s="83">
        <v>0</v>
      </c>
      <c r="E177" s="83">
        <v>0</v>
      </c>
      <c r="F177" s="83">
        <f>SUM(F178:F183)</f>
        <v>0</v>
      </c>
      <c r="G177" s="83">
        <f t="shared" ref="G177:J177" si="31">SUM(G178:G183)</f>
        <v>0</v>
      </c>
      <c r="H177" s="83">
        <f t="shared" si="31"/>
        <v>5271.5</v>
      </c>
      <c r="I177" s="83">
        <f t="shared" si="31"/>
        <v>47443.6</v>
      </c>
      <c r="J177" s="83">
        <f t="shared" si="31"/>
        <v>0</v>
      </c>
    </row>
    <row r="178" spans="1:10" ht="15.75" x14ac:dyDescent="0.25">
      <c r="A178" s="122"/>
      <c r="B178" s="123"/>
      <c r="C178" s="14" t="s">
        <v>12</v>
      </c>
      <c r="D178" s="83">
        <v>0</v>
      </c>
      <c r="E178" s="83">
        <v>0</v>
      </c>
      <c r="F178" s="83">
        <v>0</v>
      </c>
      <c r="G178" s="83">
        <v>0</v>
      </c>
      <c r="H178" s="83">
        <v>1076.07</v>
      </c>
      <c r="I178" s="83">
        <v>7918.2</v>
      </c>
      <c r="J178" s="83">
        <v>0</v>
      </c>
    </row>
    <row r="179" spans="1:10" ht="15.75" x14ac:dyDescent="0.25">
      <c r="A179" s="122"/>
      <c r="B179" s="123"/>
      <c r="C179" s="15" t="s">
        <v>7</v>
      </c>
      <c r="D179" s="83">
        <v>0</v>
      </c>
      <c r="E179" s="83">
        <v>0</v>
      </c>
      <c r="F179" s="83">
        <v>0</v>
      </c>
      <c r="G179" s="83">
        <v>0</v>
      </c>
      <c r="H179" s="83">
        <v>2608.71</v>
      </c>
      <c r="I179" s="83">
        <v>25150</v>
      </c>
      <c r="J179" s="83">
        <v>0</v>
      </c>
    </row>
    <row r="180" spans="1:10" ht="15.75" x14ac:dyDescent="0.25">
      <c r="A180" s="122"/>
      <c r="B180" s="123"/>
      <c r="C180" s="15" t="s">
        <v>8</v>
      </c>
      <c r="D180" s="83">
        <v>0</v>
      </c>
      <c r="E180" s="83">
        <v>0</v>
      </c>
      <c r="F180" s="83">
        <v>0</v>
      </c>
      <c r="G180" s="83">
        <v>0</v>
      </c>
      <c r="H180" s="83">
        <v>1586.72</v>
      </c>
      <c r="I180" s="83">
        <v>14375.4</v>
      </c>
      <c r="J180" s="83">
        <v>0</v>
      </c>
    </row>
    <row r="181" spans="1:10" ht="15.75" x14ac:dyDescent="0.25">
      <c r="A181" s="122"/>
      <c r="B181" s="123"/>
      <c r="C181" s="16" t="s">
        <v>21</v>
      </c>
      <c r="D181" s="83">
        <v>0</v>
      </c>
      <c r="E181" s="83">
        <v>0</v>
      </c>
      <c r="F181" s="83">
        <v>0</v>
      </c>
      <c r="G181" s="83">
        <v>0</v>
      </c>
      <c r="H181" s="83">
        <v>0</v>
      </c>
      <c r="I181" s="83">
        <v>0</v>
      </c>
      <c r="J181" s="83">
        <v>0</v>
      </c>
    </row>
    <row r="182" spans="1:10" ht="15.75" x14ac:dyDescent="0.25">
      <c r="A182" s="122"/>
      <c r="B182" s="123"/>
      <c r="C182" s="15" t="s">
        <v>9</v>
      </c>
      <c r="D182" s="83">
        <v>0</v>
      </c>
      <c r="E182" s="83">
        <v>0</v>
      </c>
      <c r="F182" s="83">
        <v>0</v>
      </c>
      <c r="G182" s="83">
        <v>0</v>
      </c>
      <c r="H182" s="83">
        <v>0</v>
      </c>
      <c r="I182" s="83">
        <v>0</v>
      </c>
      <c r="J182" s="83">
        <v>0</v>
      </c>
    </row>
    <row r="183" spans="1:10" ht="15.75" x14ac:dyDescent="0.25">
      <c r="A183" s="122"/>
      <c r="B183" s="123"/>
      <c r="C183" s="15" t="s">
        <v>13</v>
      </c>
      <c r="D183" s="83">
        <v>0</v>
      </c>
      <c r="E183" s="83">
        <v>0</v>
      </c>
      <c r="F183" s="83">
        <v>0</v>
      </c>
      <c r="G183" s="83">
        <v>0</v>
      </c>
      <c r="H183" s="83">
        <v>0</v>
      </c>
      <c r="I183" s="83">
        <v>0</v>
      </c>
      <c r="J183" s="83">
        <v>0</v>
      </c>
    </row>
    <row r="184" spans="1:10" ht="15.75" x14ac:dyDescent="0.25">
      <c r="A184" s="124" t="s">
        <v>157</v>
      </c>
      <c r="B184" s="123" t="s">
        <v>215</v>
      </c>
      <c r="C184" s="51" t="s">
        <v>10</v>
      </c>
      <c r="D184" s="83">
        <v>0</v>
      </c>
      <c r="E184" s="83">
        <v>0</v>
      </c>
      <c r="F184" s="83">
        <v>2197</v>
      </c>
      <c r="G184" s="83">
        <f>SUM(G185:G190)</f>
        <v>974.6</v>
      </c>
      <c r="H184" s="83">
        <v>0</v>
      </c>
      <c r="I184" s="83">
        <v>0</v>
      </c>
      <c r="J184" s="83">
        <v>0</v>
      </c>
    </row>
    <row r="185" spans="1:10" ht="15.75" x14ac:dyDescent="0.25">
      <c r="A185" s="125"/>
      <c r="B185" s="123"/>
      <c r="C185" s="14" t="s">
        <v>12</v>
      </c>
      <c r="D185" s="83">
        <v>0</v>
      </c>
      <c r="E185" s="83">
        <v>0</v>
      </c>
      <c r="F185" s="83">
        <v>0</v>
      </c>
      <c r="G185" s="83">
        <v>0</v>
      </c>
      <c r="H185" s="83">
        <v>0</v>
      </c>
      <c r="I185" s="83">
        <v>0</v>
      </c>
      <c r="J185" s="83">
        <v>0</v>
      </c>
    </row>
    <row r="186" spans="1:10" ht="15.75" x14ac:dyDescent="0.25">
      <c r="A186" s="125"/>
      <c r="B186" s="123"/>
      <c r="C186" s="15" t="s">
        <v>7</v>
      </c>
      <c r="D186" s="83">
        <v>0</v>
      </c>
      <c r="E186" s="83">
        <v>0</v>
      </c>
      <c r="F186" s="83">
        <v>0</v>
      </c>
      <c r="G186" s="83">
        <v>0</v>
      </c>
      <c r="H186" s="83">
        <v>0</v>
      </c>
      <c r="I186" s="83">
        <v>0</v>
      </c>
      <c r="J186" s="83">
        <v>0</v>
      </c>
    </row>
    <row r="187" spans="1:10" ht="15.75" x14ac:dyDescent="0.25">
      <c r="A187" s="125"/>
      <c r="B187" s="123"/>
      <c r="C187" s="15" t="s">
        <v>8</v>
      </c>
      <c r="D187" s="83">
        <v>0</v>
      </c>
      <c r="E187" s="83">
        <v>0</v>
      </c>
      <c r="F187" s="83">
        <v>2197</v>
      </c>
      <c r="G187" s="83">
        <v>974.6</v>
      </c>
      <c r="H187" s="83">
        <v>0</v>
      </c>
      <c r="I187" s="83">
        <v>0</v>
      </c>
      <c r="J187" s="83">
        <v>0</v>
      </c>
    </row>
    <row r="188" spans="1:10" ht="15.75" x14ac:dyDescent="0.25">
      <c r="A188" s="125"/>
      <c r="B188" s="123"/>
      <c r="C188" s="16" t="s">
        <v>21</v>
      </c>
      <c r="D188" s="83">
        <v>0</v>
      </c>
      <c r="E188" s="83">
        <v>0</v>
      </c>
      <c r="F188" s="83">
        <v>0</v>
      </c>
      <c r="G188" s="83">
        <v>0</v>
      </c>
      <c r="H188" s="83">
        <v>0</v>
      </c>
      <c r="I188" s="83">
        <v>0</v>
      </c>
      <c r="J188" s="83">
        <v>0</v>
      </c>
    </row>
    <row r="189" spans="1:10" ht="15.75" x14ac:dyDescent="0.25">
      <c r="A189" s="125"/>
      <c r="B189" s="123"/>
      <c r="C189" s="15" t="s">
        <v>9</v>
      </c>
      <c r="D189" s="83">
        <v>0</v>
      </c>
      <c r="E189" s="83">
        <v>0</v>
      </c>
      <c r="F189" s="83">
        <v>0</v>
      </c>
      <c r="G189" s="83">
        <v>0</v>
      </c>
      <c r="H189" s="83">
        <v>0</v>
      </c>
      <c r="I189" s="83">
        <v>0</v>
      </c>
      <c r="J189" s="83">
        <v>0</v>
      </c>
    </row>
    <row r="190" spans="1:10" ht="15.75" x14ac:dyDescent="0.25">
      <c r="A190" s="126"/>
      <c r="B190" s="123"/>
      <c r="C190" s="15" t="s">
        <v>13</v>
      </c>
      <c r="D190" s="83">
        <v>0</v>
      </c>
      <c r="E190" s="83">
        <v>0</v>
      </c>
      <c r="F190" s="83">
        <v>0</v>
      </c>
      <c r="G190" s="83">
        <v>0</v>
      </c>
      <c r="H190" s="83">
        <v>0</v>
      </c>
      <c r="I190" s="83">
        <v>0</v>
      </c>
      <c r="J190" s="83">
        <v>0</v>
      </c>
    </row>
    <row r="191" spans="1:10" ht="15.75" x14ac:dyDescent="0.25">
      <c r="A191" s="116" t="s">
        <v>87</v>
      </c>
      <c r="B191" s="119" t="s">
        <v>92</v>
      </c>
      <c r="C191" s="52" t="s">
        <v>10</v>
      </c>
      <c r="D191" s="82">
        <f>SUM(D192:D197)</f>
        <v>0</v>
      </c>
      <c r="E191" s="82">
        <f t="shared" ref="E191:J191" si="32">SUM(E192:E197)</f>
        <v>0</v>
      </c>
      <c r="F191" s="82">
        <f t="shared" si="32"/>
        <v>6842.45</v>
      </c>
      <c r="G191" s="82">
        <f t="shared" si="32"/>
        <v>0</v>
      </c>
      <c r="H191" s="82">
        <f t="shared" si="32"/>
        <v>0</v>
      </c>
      <c r="I191" s="82">
        <f t="shared" si="32"/>
        <v>0</v>
      </c>
      <c r="J191" s="82">
        <f t="shared" si="32"/>
        <v>0</v>
      </c>
    </row>
    <row r="192" spans="1:10" ht="15.75" x14ac:dyDescent="0.25">
      <c r="A192" s="117"/>
      <c r="B192" s="120"/>
      <c r="C192" s="53" t="s">
        <v>12</v>
      </c>
      <c r="D192" s="82">
        <f>SUM(D199+D206+D213+D220)</f>
        <v>0</v>
      </c>
      <c r="E192" s="82">
        <f t="shared" ref="E192:J192" si="33">SUM(E199+E206+E213+E220)</f>
        <v>0</v>
      </c>
      <c r="F192" s="82">
        <f t="shared" si="33"/>
        <v>2930</v>
      </c>
      <c r="G192" s="82">
        <f t="shared" si="33"/>
        <v>0</v>
      </c>
      <c r="H192" s="82">
        <f t="shared" si="33"/>
        <v>0</v>
      </c>
      <c r="I192" s="82">
        <f t="shared" si="33"/>
        <v>0</v>
      </c>
      <c r="J192" s="82">
        <f t="shared" si="33"/>
        <v>0</v>
      </c>
    </row>
    <row r="193" spans="1:10" ht="15.75" x14ac:dyDescent="0.25">
      <c r="A193" s="117"/>
      <c r="B193" s="120"/>
      <c r="C193" s="54" t="s">
        <v>7</v>
      </c>
      <c r="D193" s="82">
        <f t="shared" ref="D193:J197" si="34">SUM(D200+D207+D214+D221)</f>
        <v>0</v>
      </c>
      <c r="E193" s="82">
        <f t="shared" si="34"/>
        <v>0</v>
      </c>
      <c r="F193" s="82">
        <f t="shared" si="34"/>
        <v>2836</v>
      </c>
      <c r="G193" s="82">
        <f t="shared" si="34"/>
        <v>0</v>
      </c>
      <c r="H193" s="82">
        <f t="shared" si="34"/>
        <v>0</v>
      </c>
      <c r="I193" s="82">
        <f t="shared" si="34"/>
        <v>0</v>
      </c>
      <c r="J193" s="82">
        <f t="shared" si="34"/>
        <v>0</v>
      </c>
    </row>
    <row r="194" spans="1:10" ht="15.75" x14ac:dyDescent="0.25">
      <c r="A194" s="117"/>
      <c r="B194" s="120"/>
      <c r="C194" s="54" t="s">
        <v>8</v>
      </c>
      <c r="D194" s="82">
        <f t="shared" si="34"/>
        <v>0</v>
      </c>
      <c r="E194" s="82">
        <f t="shared" si="34"/>
        <v>0</v>
      </c>
      <c r="F194" s="82">
        <f t="shared" si="34"/>
        <v>818</v>
      </c>
      <c r="G194" s="82">
        <f t="shared" si="34"/>
        <v>0</v>
      </c>
      <c r="H194" s="82">
        <f t="shared" si="34"/>
        <v>0</v>
      </c>
      <c r="I194" s="82">
        <f t="shared" si="34"/>
        <v>0</v>
      </c>
      <c r="J194" s="82">
        <f t="shared" si="34"/>
        <v>0</v>
      </c>
    </row>
    <row r="195" spans="1:10" ht="15.75" x14ac:dyDescent="0.25">
      <c r="A195" s="117"/>
      <c r="B195" s="120"/>
      <c r="C195" s="55" t="s">
        <v>21</v>
      </c>
      <c r="D195" s="82">
        <f t="shared" si="34"/>
        <v>0</v>
      </c>
      <c r="E195" s="82">
        <f t="shared" si="34"/>
        <v>0</v>
      </c>
      <c r="F195" s="82">
        <f t="shared" si="34"/>
        <v>258.45</v>
      </c>
      <c r="G195" s="82">
        <f t="shared" si="34"/>
        <v>0</v>
      </c>
      <c r="H195" s="82">
        <f t="shared" si="34"/>
        <v>0</v>
      </c>
      <c r="I195" s="82">
        <f t="shared" si="34"/>
        <v>0</v>
      </c>
      <c r="J195" s="82">
        <f t="shared" si="34"/>
        <v>0</v>
      </c>
    </row>
    <row r="196" spans="1:10" ht="15.75" x14ac:dyDescent="0.25">
      <c r="A196" s="117"/>
      <c r="B196" s="120"/>
      <c r="C196" s="54" t="s">
        <v>9</v>
      </c>
      <c r="D196" s="82">
        <f t="shared" si="34"/>
        <v>0</v>
      </c>
      <c r="E196" s="82">
        <f t="shared" si="34"/>
        <v>0</v>
      </c>
      <c r="F196" s="82">
        <f t="shared" si="34"/>
        <v>0</v>
      </c>
      <c r="G196" s="82">
        <f t="shared" si="34"/>
        <v>0</v>
      </c>
      <c r="H196" s="82">
        <f t="shared" si="34"/>
        <v>0</v>
      </c>
      <c r="I196" s="82">
        <f t="shared" si="34"/>
        <v>0</v>
      </c>
      <c r="J196" s="82">
        <f t="shared" si="34"/>
        <v>0</v>
      </c>
    </row>
    <row r="197" spans="1:10" ht="15.75" x14ac:dyDescent="0.25">
      <c r="A197" s="118"/>
      <c r="B197" s="121"/>
      <c r="C197" s="54" t="s">
        <v>13</v>
      </c>
      <c r="D197" s="82">
        <f t="shared" si="34"/>
        <v>0</v>
      </c>
      <c r="E197" s="82">
        <f t="shared" si="34"/>
        <v>0</v>
      </c>
      <c r="F197" s="82">
        <f t="shared" si="34"/>
        <v>0</v>
      </c>
      <c r="G197" s="82">
        <f t="shared" si="34"/>
        <v>0</v>
      </c>
      <c r="H197" s="82">
        <f t="shared" si="34"/>
        <v>0</v>
      </c>
      <c r="I197" s="82">
        <f t="shared" si="34"/>
        <v>0</v>
      </c>
      <c r="J197" s="82">
        <f t="shared" si="34"/>
        <v>0</v>
      </c>
    </row>
    <row r="198" spans="1:10" ht="15.75" x14ac:dyDescent="0.25">
      <c r="A198" s="122" t="s">
        <v>89</v>
      </c>
      <c r="B198" s="123" t="s">
        <v>195</v>
      </c>
      <c r="C198" s="51" t="s">
        <v>10</v>
      </c>
      <c r="D198" s="83">
        <v>0</v>
      </c>
      <c r="E198" s="83">
        <v>0</v>
      </c>
      <c r="F198" s="83">
        <f>SUM(F199:F204)</f>
        <v>2116.8000000000002</v>
      </c>
      <c r="G198" s="83">
        <v>0</v>
      </c>
      <c r="H198" s="83">
        <v>0</v>
      </c>
      <c r="I198" s="83">
        <v>0</v>
      </c>
      <c r="J198" s="83">
        <v>0</v>
      </c>
    </row>
    <row r="199" spans="1:10" ht="15.75" x14ac:dyDescent="0.25">
      <c r="A199" s="122"/>
      <c r="B199" s="123"/>
      <c r="C199" s="14" t="s">
        <v>12</v>
      </c>
      <c r="D199" s="83">
        <v>0</v>
      </c>
      <c r="E199" s="83">
        <v>0</v>
      </c>
      <c r="F199" s="83">
        <v>900</v>
      </c>
      <c r="G199" s="83">
        <v>0</v>
      </c>
      <c r="H199" s="83">
        <v>0</v>
      </c>
      <c r="I199" s="83">
        <v>0</v>
      </c>
      <c r="J199" s="83">
        <v>0</v>
      </c>
    </row>
    <row r="200" spans="1:10" ht="15.75" x14ac:dyDescent="0.25">
      <c r="A200" s="122"/>
      <c r="B200" s="123"/>
      <c r="C200" s="15" t="s">
        <v>7</v>
      </c>
      <c r="D200" s="83">
        <v>0</v>
      </c>
      <c r="E200" s="83">
        <v>0</v>
      </c>
      <c r="F200" s="83">
        <v>875</v>
      </c>
      <c r="G200" s="83">
        <v>0</v>
      </c>
      <c r="H200" s="83">
        <v>0</v>
      </c>
      <c r="I200" s="83">
        <v>0</v>
      </c>
      <c r="J200" s="83">
        <v>0</v>
      </c>
    </row>
    <row r="201" spans="1:10" ht="15.75" x14ac:dyDescent="0.25">
      <c r="A201" s="122"/>
      <c r="B201" s="123"/>
      <c r="C201" s="15" t="s">
        <v>8</v>
      </c>
      <c r="D201" s="83">
        <v>0</v>
      </c>
      <c r="E201" s="83">
        <v>0</v>
      </c>
      <c r="F201" s="83">
        <v>222</v>
      </c>
      <c r="G201" s="83">
        <v>0</v>
      </c>
      <c r="H201" s="83">
        <v>0</v>
      </c>
      <c r="I201" s="83">
        <v>0</v>
      </c>
      <c r="J201" s="83">
        <v>0</v>
      </c>
    </row>
    <row r="202" spans="1:10" ht="15.75" x14ac:dyDescent="0.25">
      <c r="A202" s="122"/>
      <c r="B202" s="123"/>
      <c r="C202" s="16" t="s">
        <v>21</v>
      </c>
      <c r="D202" s="83">
        <v>0</v>
      </c>
      <c r="E202" s="83">
        <v>0</v>
      </c>
      <c r="F202" s="83">
        <v>119.8</v>
      </c>
      <c r="G202" s="83">
        <v>0</v>
      </c>
      <c r="H202" s="83">
        <v>0</v>
      </c>
      <c r="I202" s="83">
        <v>0</v>
      </c>
      <c r="J202" s="83">
        <v>0</v>
      </c>
    </row>
    <row r="203" spans="1:10" ht="15.75" x14ac:dyDescent="0.25">
      <c r="A203" s="122"/>
      <c r="B203" s="123"/>
      <c r="C203" s="15" t="s">
        <v>9</v>
      </c>
      <c r="D203" s="83">
        <v>0</v>
      </c>
      <c r="E203" s="83">
        <v>0</v>
      </c>
      <c r="F203" s="83">
        <v>0</v>
      </c>
      <c r="G203" s="83">
        <v>0</v>
      </c>
      <c r="H203" s="83">
        <v>0</v>
      </c>
      <c r="I203" s="83">
        <v>0</v>
      </c>
      <c r="J203" s="83">
        <v>0</v>
      </c>
    </row>
    <row r="204" spans="1:10" ht="15.75" x14ac:dyDescent="0.25">
      <c r="A204" s="122"/>
      <c r="B204" s="123"/>
      <c r="C204" s="15" t="s">
        <v>13</v>
      </c>
      <c r="D204" s="83">
        <v>0</v>
      </c>
      <c r="E204" s="83">
        <v>0</v>
      </c>
      <c r="F204" s="83">
        <v>0</v>
      </c>
      <c r="G204" s="83">
        <v>0</v>
      </c>
      <c r="H204" s="83">
        <v>0</v>
      </c>
      <c r="I204" s="83">
        <v>0</v>
      </c>
      <c r="J204" s="83">
        <v>0</v>
      </c>
    </row>
    <row r="205" spans="1:10" ht="15.75" x14ac:dyDescent="0.25">
      <c r="A205" s="122" t="s">
        <v>90</v>
      </c>
      <c r="B205" s="123" t="s">
        <v>196</v>
      </c>
      <c r="C205" s="51" t="s">
        <v>10</v>
      </c>
      <c r="D205" s="83">
        <v>0</v>
      </c>
      <c r="E205" s="83">
        <v>0</v>
      </c>
      <c r="F205" s="83">
        <f>SUM(F206:F211)</f>
        <v>2458.1999999999998</v>
      </c>
      <c r="G205" s="83">
        <v>0</v>
      </c>
      <c r="H205" s="83">
        <v>0</v>
      </c>
      <c r="I205" s="83">
        <v>0</v>
      </c>
      <c r="J205" s="83">
        <v>0</v>
      </c>
    </row>
    <row r="206" spans="1:10" ht="15.75" x14ac:dyDescent="0.25">
      <c r="A206" s="122"/>
      <c r="B206" s="123"/>
      <c r="C206" s="14" t="s">
        <v>12</v>
      </c>
      <c r="D206" s="83">
        <v>0</v>
      </c>
      <c r="E206" s="83">
        <v>0</v>
      </c>
      <c r="F206" s="83">
        <v>1080</v>
      </c>
      <c r="G206" s="83">
        <v>0</v>
      </c>
      <c r="H206" s="83">
        <v>0</v>
      </c>
      <c r="I206" s="83">
        <v>0</v>
      </c>
      <c r="J206" s="83">
        <v>0</v>
      </c>
    </row>
    <row r="207" spans="1:10" ht="15.75" x14ac:dyDescent="0.25">
      <c r="A207" s="122"/>
      <c r="B207" s="123"/>
      <c r="C207" s="15" t="s">
        <v>7</v>
      </c>
      <c r="D207" s="83">
        <v>0</v>
      </c>
      <c r="E207" s="83">
        <v>0</v>
      </c>
      <c r="F207" s="83">
        <v>1047</v>
      </c>
      <c r="G207" s="83">
        <v>0</v>
      </c>
      <c r="H207" s="83">
        <v>0</v>
      </c>
      <c r="I207" s="83">
        <v>0</v>
      </c>
      <c r="J207" s="83">
        <v>0</v>
      </c>
    </row>
    <row r="208" spans="1:10" ht="15.75" x14ac:dyDescent="0.25">
      <c r="A208" s="122"/>
      <c r="B208" s="123"/>
      <c r="C208" s="15" t="s">
        <v>8</v>
      </c>
      <c r="D208" s="83">
        <v>0</v>
      </c>
      <c r="E208" s="83">
        <v>0</v>
      </c>
      <c r="F208" s="83">
        <v>266</v>
      </c>
      <c r="G208" s="83">
        <v>0</v>
      </c>
      <c r="H208" s="83">
        <v>0</v>
      </c>
      <c r="I208" s="83">
        <v>0</v>
      </c>
      <c r="J208" s="83">
        <v>0</v>
      </c>
    </row>
    <row r="209" spans="1:10" ht="15.75" x14ac:dyDescent="0.25">
      <c r="A209" s="122"/>
      <c r="B209" s="123"/>
      <c r="C209" s="16" t="s">
        <v>21</v>
      </c>
      <c r="D209" s="83">
        <v>0</v>
      </c>
      <c r="E209" s="83">
        <v>0</v>
      </c>
      <c r="F209" s="83">
        <v>65.2</v>
      </c>
      <c r="G209" s="83">
        <v>0</v>
      </c>
      <c r="H209" s="83">
        <v>0</v>
      </c>
      <c r="I209" s="83">
        <v>0</v>
      </c>
      <c r="J209" s="83">
        <v>0</v>
      </c>
    </row>
    <row r="210" spans="1:10" ht="15.75" x14ac:dyDescent="0.25">
      <c r="A210" s="122"/>
      <c r="B210" s="123"/>
      <c r="C210" s="15" t="s">
        <v>9</v>
      </c>
      <c r="D210" s="83">
        <v>0</v>
      </c>
      <c r="E210" s="83">
        <v>0</v>
      </c>
      <c r="F210" s="83">
        <v>0</v>
      </c>
      <c r="G210" s="83">
        <v>0</v>
      </c>
      <c r="H210" s="83">
        <v>0</v>
      </c>
      <c r="I210" s="83">
        <v>0</v>
      </c>
      <c r="J210" s="83">
        <v>0</v>
      </c>
    </row>
    <row r="211" spans="1:10" ht="15.75" x14ac:dyDescent="0.25">
      <c r="A211" s="122"/>
      <c r="B211" s="123"/>
      <c r="C211" s="15" t="s">
        <v>13</v>
      </c>
      <c r="D211" s="83">
        <v>0</v>
      </c>
      <c r="E211" s="83">
        <v>0</v>
      </c>
      <c r="F211" s="83">
        <v>0</v>
      </c>
      <c r="G211" s="83">
        <v>0</v>
      </c>
      <c r="H211" s="83">
        <v>0</v>
      </c>
      <c r="I211" s="83">
        <v>0</v>
      </c>
      <c r="J211" s="83">
        <v>0</v>
      </c>
    </row>
    <row r="212" spans="1:10" ht="15.75" x14ac:dyDescent="0.25">
      <c r="A212" s="122" t="s">
        <v>91</v>
      </c>
      <c r="B212" s="123" t="s">
        <v>205</v>
      </c>
      <c r="C212" s="51" t="s">
        <v>10</v>
      </c>
      <c r="D212" s="83">
        <v>0</v>
      </c>
      <c r="E212" s="83">
        <v>0</v>
      </c>
      <c r="F212" s="83">
        <f>SUM(F213:F218)</f>
        <v>2170.4499999999998</v>
      </c>
      <c r="G212" s="83">
        <v>0</v>
      </c>
      <c r="H212" s="83">
        <v>0</v>
      </c>
      <c r="I212" s="83">
        <v>0</v>
      </c>
      <c r="J212" s="83">
        <v>0</v>
      </c>
    </row>
    <row r="213" spans="1:10" ht="15.75" x14ac:dyDescent="0.25">
      <c r="A213" s="122"/>
      <c r="B213" s="123"/>
      <c r="C213" s="14" t="s">
        <v>12</v>
      </c>
      <c r="D213" s="83">
        <v>0</v>
      </c>
      <c r="E213" s="83">
        <v>0</v>
      </c>
      <c r="F213" s="83">
        <v>950</v>
      </c>
      <c r="G213" s="83">
        <v>0</v>
      </c>
      <c r="H213" s="83">
        <v>0</v>
      </c>
      <c r="I213" s="83">
        <v>0</v>
      </c>
      <c r="J213" s="83">
        <v>0</v>
      </c>
    </row>
    <row r="214" spans="1:10" ht="15.75" x14ac:dyDescent="0.25">
      <c r="A214" s="122"/>
      <c r="B214" s="123"/>
      <c r="C214" s="15" t="s">
        <v>7</v>
      </c>
      <c r="D214" s="83">
        <v>0</v>
      </c>
      <c r="E214" s="83">
        <v>0</v>
      </c>
      <c r="F214" s="83">
        <v>914</v>
      </c>
      <c r="G214" s="83">
        <v>0</v>
      </c>
      <c r="H214" s="83">
        <v>0</v>
      </c>
      <c r="I214" s="83">
        <v>0</v>
      </c>
      <c r="J214" s="83">
        <v>0</v>
      </c>
    </row>
    <row r="215" spans="1:10" ht="15.75" x14ac:dyDescent="0.25">
      <c r="A215" s="122"/>
      <c r="B215" s="123"/>
      <c r="C215" s="15" t="s">
        <v>8</v>
      </c>
      <c r="D215" s="83">
        <v>0</v>
      </c>
      <c r="E215" s="83">
        <v>0</v>
      </c>
      <c r="F215" s="83">
        <v>233</v>
      </c>
      <c r="G215" s="83">
        <v>0</v>
      </c>
      <c r="H215" s="83">
        <v>0</v>
      </c>
      <c r="I215" s="83">
        <v>0</v>
      </c>
      <c r="J215" s="83">
        <v>0</v>
      </c>
    </row>
    <row r="216" spans="1:10" ht="15.75" x14ac:dyDescent="0.25">
      <c r="A216" s="122"/>
      <c r="B216" s="123"/>
      <c r="C216" s="16" t="s">
        <v>21</v>
      </c>
      <c r="D216" s="83">
        <v>0</v>
      </c>
      <c r="E216" s="83">
        <v>0</v>
      </c>
      <c r="F216" s="83">
        <v>73.45</v>
      </c>
      <c r="G216" s="83">
        <v>0</v>
      </c>
      <c r="H216" s="83">
        <v>0</v>
      </c>
      <c r="I216" s="83">
        <v>0</v>
      </c>
      <c r="J216" s="83">
        <v>0</v>
      </c>
    </row>
    <row r="217" spans="1:10" ht="15.75" x14ac:dyDescent="0.25">
      <c r="A217" s="122"/>
      <c r="B217" s="123"/>
      <c r="C217" s="15" t="s">
        <v>9</v>
      </c>
      <c r="D217" s="83">
        <v>0</v>
      </c>
      <c r="E217" s="83">
        <v>0</v>
      </c>
      <c r="F217" s="83">
        <v>0</v>
      </c>
      <c r="G217" s="83">
        <v>0</v>
      </c>
      <c r="H217" s="83">
        <v>0</v>
      </c>
      <c r="I217" s="83">
        <v>0</v>
      </c>
      <c r="J217" s="83">
        <v>0</v>
      </c>
    </row>
    <row r="218" spans="1:10" ht="15.75" x14ac:dyDescent="0.25">
      <c r="A218" s="122"/>
      <c r="B218" s="123"/>
      <c r="C218" s="15" t="s">
        <v>13</v>
      </c>
      <c r="D218" s="83">
        <v>0</v>
      </c>
      <c r="E218" s="83">
        <v>0</v>
      </c>
      <c r="F218" s="83">
        <v>0</v>
      </c>
      <c r="G218" s="83">
        <v>0</v>
      </c>
      <c r="H218" s="83">
        <v>0</v>
      </c>
      <c r="I218" s="83">
        <v>0</v>
      </c>
      <c r="J218" s="83">
        <v>0</v>
      </c>
    </row>
    <row r="219" spans="1:10" ht="15.75" x14ac:dyDescent="0.25">
      <c r="A219" s="124" t="s">
        <v>216</v>
      </c>
      <c r="B219" s="123" t="s">
        <v>214</v>
      </c>
      <c r="C219" s="51" t="s">
        <v>10</v>
      </c>
      <c r="D219" s="83">
        <v>0</v>
      </c>
      <c r="E219" s="83">
        <v>0</v>
      </c>
      <c r="F219" s="83">
        <v>97</v>
      </c>
      <c r="G219" s="83">
        <v>0</v>
      </c>
      <c r="H219" s="83">
        <v>0</v>
      </c>
      <c r="I219" s="83">
        <v>0</v>
      </c>
      <c r="J219" s="83">
        <v>0</v>
      </c>
    </row>
    <row r="220" spans="1:10" ht="15.75" x14ac:dyDescent="0.25">
      <c r="A220" s="125"/>
      <c r="B220" s="123"/>
      <c r="C220" s="14" t="s">
        <v>12</v>
      </c>
      <c r="D220" s="83">
        <v>0</v>
      </c>
      <c r="E220" s="83">
        <v>0</v>
      </c>
      <c r="F220" s="83">
        <v>0</v>
      </c>
      <c r="G220" s="83">
        <v>0</v>
      </c>
      <c r="H220" s="83">
        <v>0</v>
      </c>
      <c r="I220" s="83">
        <v>0</v>
      </c>
      <c r="J220" s="83">
        <v>0</v>
      </c>
    </row>
    <row r="221" spans="1:10" ht="15.75" x14ac:dyDescent="0.25">
      <c r="A221" s="125"/>
      <c r="B221" s="123"/>
      <c r="C221" s="15" t="s">
        <v>7</v>
      </c>
      <c r="D221" s="83">
        <v>0</v>
      </c>
      <c r="E221" s="83">
        <v>0</v>
      </c>
      <c r="F221" s="83">
        <v>0</v>
      </c>
      <c r="G221" s="83">
        <v>0</v>
      </c>
      <c r="H221" s="83">
        <v>0</v>
      </c>
      <c r="I221" s="83">
        <v>0</v>
      </c>
      <c r="J221" s="83">
        <v>0</v>
      </c>
    </row>
    <row r="222" spans="1:10" ht="15.75" x14ac:dyDescent="0.25">
      <c r="A222" s="125"/>
      <c r="B222" s="123"/>
      <c r="C222" s="15" t="s">
        <v>8</v>
      </c>
      <c r="D222" s="83">
        <v>0</v>
      </c>
      <c r="E222" s="83">
        <v>0</v>
      </c>
      <c r="F222" s="83">
        <v>97</v>
      </c>
      <c r="G222" s="83">
        <v>0</v>
      </c>
      <c r="H222" s="83">
        <v>0</v>
      </c>
      <c r="I222" s="83">
        <v>0</v>
      </c>
      <c r="J222" s="83">
        <v>0</v>
      </c>
    </row>
    <row r="223" spans="1:10" ht="15.75" x14ac:dyDescent="0.25">
      <c r="A223" s="125"/>
      <c r="B223" s="123"/>
      <c r="C223" s="16" t="s">
        <v>21</v>
      </c>
      <c r="D223" s="83">
        <v>0</v>
      </c>
      <c r="E223" s="83">
        <v>0</v>
      </c>
      <c r="F223" s="83">
        <v>0</v>
      </c>
      <c r="G223" s="83">
        <v>0</v>
      </c>
      <c r="H223" s="83">
        <v>0</v>
      </c>
      <c r="I223" s="83">
        <v>0</v>
      </c>
      <c r="J223" s="83">
        <v>0</v>
      </c>
    </row>
    <row r="224" spans="1:10" ht="15.75" x14ac:dyDescent="0.25">
      <c r="A224" s="125"/>
      <c r="B224" s="123"/>
      <c r="C224" s="15" t="s">
        <v>9</v>
      </c>
      <c r="D224" s="83">
        <v>0</v>
      </c>
      <c r="E224" s="83">
        <v>0</v>
      </c>
      <c r="F224" s="83">
        <v>0</v>
      </c>
      <c r="G224" s="83">
        <v>0</v>
      </c>
      <c r="H224" s="83">
        <v>0</v>
      </c>
      <c r="I224" s="83">
        <v>0</v>
      </c>
      <c r="J224" s="83">
        <v>0</v>
      </c>
    </row>
    <row r="225" spans="1:10" ht="15.75" x14ac:dyDescent="0.25">
      <c r="A225" s="126"/>
      <c r="B225" s="123"/>
      <c r="C225" s="15" t="s">
        <v>13</v>
      </c>
      <c r="D225" s="83">
        <v>0</v>
      </c>
      <c r="E225" s="83">
        <v>0</v>
      </c>
      <c r="F225" s="83">
        <v>0</v>
      </c>
      <c r="G225" s="83">
        <v>0</v>
      </c>
      <c r="H225" s="83">
        <v>0</v>
      </c>
      <c r="I225" s="83">
        <v>0</v>
      </c>
      <c r="J225" s="83">
        <v>0</v>
      </c>
    </row>
    <row r="226" spans="1:10" ht="15.75" x14ac:dyDescent="0.25">
      <c r="A226" s="116" t="s">
        <v>93</v>
      </c>
      <c r="B226" s="119" t="s">
        <v>88</v>
      </c>
      <c r="C226" s="52" t="s">
        <v>10</v>
      </c>
      <c r="D226" s="82">
        <f>SUM(D227:D232)</f>
        <v>0</v>
      </c>
      <c r="E226" s="82">
        <f t="shared" ref="E226:J226" si="35">SUM(E227:E232)</f>
        <v>11309</v>
      </c>
      <c r="F226" s="82">
        <f t="shared" si="35"/>
        <v>0</v>
      </c>
      <c r="G226" s="82">
        <f t="shared" si="35"/>
        <v>0</v>
      </c>
      <c r="H226" s="82">
        <f t="shared" si="35"/>
        <v>0</v>
      </c>
      <c r="I226" s="82">
        <f t="shared" si="35"/>
        <v>0</v>
      </c>
      <c r="J226" s="82">
        <f t="shared" si="35"/>
        <v>0</v>
      </c>
    </row>
    <row r="227" spans="1:10" ht="15.75" x14ac:dyDescent="0.25">
      <c r="A227" s="117"/>
      <c r="B227" s="120"/>
      <c r="C227" s="53" t="s">
        <v>12</v>
      </c>
      <c r="D227" s="82">
        <f>SUM(D234+D241+D248)</f>
        <v>0</v>
      </c>
      <c r="E227" s="82">
        <f t="shared" ref="E227:J227" si="36">SUM(E234+E241+E248)</f>
        <v>0</v>
      </c>
      <c r="F227" s="82">
        <f t="shared" si="36"/>
        <v>0</v>
      </c>
      <c r="G227" s="82">
        <f t="shared" si="36"/>
        <v>0</v>
      </c>
      <c r="H227" s="82">
        <f t="shared" si="36"/>
        <v>0</v>
      </c>
      <c r="I227" s="82">
        <f t="shared" si="36"/>
        <v>0</v>
      </c>
      <c r="J227" s="82">
        <f t="shared" si="36"/>
        <v>0</v>
      </c>
    </row>
    <row r="228" spans="1:10" ht="15.75" x14ac:dyDescent="0.25">
      <c r="A228" s="117"/>
      <c r="B228" s="120"/>
      <c r="C228" s="54" t="s">
        <v>7</v>
      </c>
      <c r="D228" s="82">
        <f t="shared" ref="D228:J232" si="37">SUM(D235+D242+D249)</f>
        <v>0</v>
      </c>
      <c r="E228" s="82">
        <f t="shared" si="37"/>
        <v>8482</v>
      </c>
      <c r="F228" s="82">
        <f t="shared" si="37"/>
        <v>0</v>
      </c>
      <c r="G228" s="82">
        <f t="shared" si="37"/>
        <v>0</v>
      </c>
      <c r="H228" s="82">
        <f t="shared" si="37"/>
        <v>0</v>
      </c>
      <c r="I228" s="82">
        <f t="shared" si="37"/>
        <v>0</v>
      </c>
      <c r="J228" s="82">
        <f t="shared" si="37"/>
        <v>0</v>
      </c>
    </row>
    <row r="229" spans="1:10" ht="15.75" x14ac:dyDescent="0.25">
      <c r="A229" s="117"/>
      <c r="B229" s="120"/>
      <c r="C229" s="54" t="s">
        <v>8</v>
      </c>
      <c r="D229" s="82">
        <f t="shared" si="37"/>
        <v>0</v>
      </c>
      <c r="E229" s="82">
        <f t="shared" si="37"/>
        <v>2489</v>
      </c>
      <c r="F229" s="82">
        <f t="shared" si="37"/>
        <v>0</v>
      </c>
      <c r="G229" s="82">
        <f t="shared" si="37"/>
        <v>0</v>
      </c>
      <c r="H229" s="82">
        <f t="shared" si="37"/>
        <v>0</v>
      </c>
      <c r="I229" s="82">
        <f t="shared" si="37"/>
        <v>0</v>
      </c>
      <c r="J229" s="82">
        <f t="shared" si="37"/>
        <v>0</v>
      </c>
    </row>
    <row r="230" spans="1:10" ht="15.75" x14ac:dyDescent="0.25">
      <c r="A230" s="117"/>
      <c r="B230" s="120"/>
      <c r="C230" s="55" t="s">
        <v>21</v>
      </c>
      <c r="D230" s="82">
        <f t="shared" si="37"/>
        <v>0</v>
      </c>
      <c r="E230" s="82">
        <f t="shared" si="37"/>
        <v>338</v>
      </c>
      <c r="F230" s="82">
        <f t="shared" si="37"/>
        <v>0</v>
      </c>
      <c r="G230" s="82">
        <f t="shared" si="37"/>
        <v>0</v>
      </c>
      <c r="H230" s="82">
        <f t="shared" si="37"/>
        <v>0</v>
      </c>
      <c r="I230" s="82">
        <f t="shared" si="37"/>
        <v>0</v>
      </c>
      <c r="J230" s="82">
        <f t="shared" si="37"/>
        <v>0</v>
      </c>
    </row>
    <row r="231" spans="1:10" ht="15.75" x14ac:dyDescent="0.25">
      <c r="A231" s="117"/>
      <c r="B231" s="120"/>
      <c r="C231" s="54" t="s">
        <v>9</v>
      </c>
      <c r="D231" s="82">
        <f t="shared" si="37"/>
        <v>0</v>
      </c>
      <c r="E231" s="82">
        <f t="shared" si="37"/>
        <v>0</v>
      </c>
      <c r="F231" s="82">
        <f t="shared" si="37"/>
        <v>0</v>
      </c>
      <c r="G231" s="82">
        <f t="shared" si="37"/>
        <v>0</v>
      </c>
      <c r="H231" s="82">
        <f t="shared" si="37"/>
        <v>0</v>
      </c>
      <c r="I231" s="82">
        <f t="shared" si="37"/>
        <v>0</v>
      </c>
      <c r="J231" s="82">
        <f t="shared" si="37"/>
        <v>0</v>
      </c>
    </row>
    <row r="232" spans="1:10" ht="15.75" x14ac:dyDescent="0.25">
      <c r="A232" s="118"/>
      <c r="B232" s="121"/>
      <c r="C232" s="54" t="s">
        <v>13</v>
      </c>
      <c r="D232" s="82">
        <f t="shared" si="37"/>
        <v>0</v>
      </c>
      <c r="E232" s="82">
        <f t="shared" si="37"/>
        <v>0</v>
      </c>
      <c r="F232" s="82">
        <f t="shared" si="37"/>
        <v>0</v>
      </c>
      <c r="G232" s="82">
        <f t="shared" si="37"/>
        <v>0</v>
      </c>
      <c r="H232" s="82">
        <f t="shared" si="37"/>
        <v>0</v>
      </c>
      <c r="I232" s="82">
        <f t="shared" si="37"/>
        <v>0</v>
      </c>
      <c r="J232" s="82">
        <f t="shared" si="37"/>
        <v>0</v>
      </c>
    </row>
    <row r="233" spans="1:10" ht="15.75" x14ac:dyDescent="0.25">
      <c r="A233" s="122" t="s">
        <v>94</v>
      </c>
      <c r="B233" s="123" t="s">
        <v>185</v>
      </c>
      <c r="C233" s="51" t="s">
        <v>10</v>
      </c>
      <c r="D233" s="83">
        <v>0</v>
      </c>
      <c r="E233" s="83">
        <v>2316</v>
      </c>
      <c r="F233" s="83">
        <v>0</v>
      </c>
      <c r="G233" s="83">
        <v>0</v>
      </c>
      <c r="H233" s="83">
        <v>0</v>
      </c>
      <c r="I233" s="83">
        <v>0</v>
      </c>
      <c r="J233" s="83">
        <v>0</v>
      </c>
    </row>
    <row r="234" spans="1:10" ht="15.75" x14ac:dyDescent="0.25">
      <c r="A234" s="122"/>
      <c r="B234" s="123"/>
      <c r="C234" s="14" t="s">
        <v>12</v>
      </c>
      <c r="D234" s="83">
        <v>0</v>
      </c>
      <c r="E234" s="83">
        <v>0</v>
      </c>
      <c r="F234" s="83">
        <v>0</v>
      </c>
      <c r="G234" s="83">
        <v>0</v>
      </c>
      <c r="H234" s="83">
        <v>0</v>
      </c>
      <c r="I234" s="83">
        <v>0</v>
      </c>
      <c r="J234" s="83">
        <v>0</v>
      </c>
    </row>
    <row r="235" spans="1:10" ht="15.75" x14ac:dyDescent="0.25">
      <c r="A235" s="122"/>
      <c r="B235" s="123"/>
      <c r="C235" s="15" t="s">
        <v>7</v>
      </c>
      <c r="D235" s="83">
        <v>0</v>
      </c>
      <c r="E235" s="83">
        <v>1737</v>
      </c>
      <c r="F235" s="83">
        <v>0</v>
      </c>
      <c r="G235" s="83">
        <v>0</v>
      </c>
      <c r="H235" s="83">
        <v>0</v>
      </c>
      <c r="I235" s="83">
        <v>0</v>
      </c>
      <c r="J235" s="83">
        <v>0</v>
      </c>
    </row>
    <row r="236" spans="1:10" ht="15.75" x14ac:dyDescent="0.25">
      <c r="A236" s="122"/>
      <c r="B236" s="123"/>
      <c r="C236" s="15" t="s">
        <v>8</v>
      </c>
      <c r="D236" s="83">
        <v>0</v>
      </c>
      <c r="E236" s="83">
        <v>510</v>
      </c>
      <c r="F236" s="83">
        <v>0</v>
      </c>
      <c r="G236" s="83">
        <v>0</v>
      </c>
      <c r="H236" s="83">
        <v>0</v>
      </c>
      <c r="I236" s="83">
        <v>0</v>
      </c>
      <c r="J236" s="83">
        <v>0</v>
      </c>
    </row>
    <row r="237" spans="1:10" ht="15.75" x14ac:dyDescent="0.25">
      <c r="A237" s="122"/>
      <c r="B237" s="123"/>
      <c r="C237" s="16" t="s">
        <v>21</v>
      </c>
      <c r="D237" s="83">
        <v>0</v>
      </c>
      <c r="E237" s="83">
        <v>69</v>
      </c>
      <c r="F237" s="83">
        <v>0</v>
      </c>
      <c r="G237" s="83">
        <v>0</v>
      </c>
      <c r="H237" s="83">
        <v>0</v>
      </c>
      <c r="I237" s="83">
        <v>0</v>
      </c>
      <c r="J237" s="83">
        <v>0</v>
      </c>
    </row>
    <row r="238" spans="1:10" ht="15.75" x14ac:dyDescent="0.25">
      <c r="A238" s="122"/>
      <c r="B238" s="123"/>
      <c r="C238" s="15" t="s">
        <v>9</v>
      </c>
      <c r="D238" s="83">
        <v>0</v>
      </c>
      <c r="E238" s="83">
        <v>0</v>
      </c>
      <c r="F238" s="83">
        <v>0</v>
      </c>
      <c r="G238" s="83">
        <v>0</v>
      </c>
      <c r="H238" s="83">
        <v>0</v>
      </c>
      <c r="I238" s="83">
        <v>0</v>
      </c>
      <c r="J238" s="83">
        <v>0</v>
      </c>
    </row>
    <row r="239" spans="1:10" ht="15.75" x14ac:dyDescent="0.25">
      <c r="A239" s="122"/>
      <c r="B239" s="123"/>
      <c r="C239" s="15" t="s">
        <v>13</v>
      </c>
      <c r="D239" s="83">
        <v>0</v>
      </c>
      <c r="E239" s="83">
        <v>0</v>
      </c>
      <c r="F239" s="83">
        <v>0</v>
      </c>
      <c r="G239" s="83">
        <v>0</v>
      </c>
      <c r="H239" s="83">
        <v>0</v>
      </c>
      <c r="I239" s="83">
        <v>0</v>
      </c>
      <c r="J239" s="83">
        <v>0</v>
      </c>
    </row>
    <row r="240" spans="1:10" ht="15.75" customHeight="1" x14ac:dyDescent="0.25">
      <c r="A240" s="122" t="s">
        <v>95</v>
      </c>
      <c r="B240" s="123" t="s">
        <v>186</v>
      </c>
      <c r="C240" s="51" t="s">
        <v>10</v>
      </c>
      <c r="D240" s="83">
        <v>0</v>
      </c>
      <c r="E240" s="83">
        <v>3540</v>
      </c>
      <c r="F240" s="83">
        <v>0</v>
      </c>
      <c r="G240" s="83">
        <v>0</v>
      </c>
      <c r="H240" s="83">
        <v>0</v>
      </c>
      <c r="I240" s="83">
        <v>0</v>
      </c>
      <c r="J240" s="83">
        <v>0</v>
      </c>
    </row>
    <row r="241" spans="1:10" ht="15.75" x14ac:dyDescent="0.25">
      <c r="A241" s="122"/>
      <c r="B241" s="123"/>
      <c r="C241" s="14" t="s">
        <v>12</v>
      </c>
      <c r="D241" s="83">
        <v>0</v>
      </c>
      <c r="E241" s="83">
        <v>0</v>
      </c>
      <c r="F241" s="83">
        <v>0</v>
      </c>
      <c r="G241" s="83">
        <v>0</v>
      </c>
      <c r="H241" s="83">
        <v>0</v>
      </c>
      <c r="I241" s="83">
        <v>0</v>
      </c>
      <c r="J241" s="83">
        <v>0</v>
      </c>
    </row>
    <row r="242" spans="1:10" ht="15.75" x14ac:dyDescent="0.25">
      <c r="A242" s="122"/>
      <c r="B242" s="123"/>
      <c r="C242" s="15" t="s">
        <v>7</v>
      </c>
      <c r="D242" s="83">
        <v>0</v>
      </c>
      <c r="E242" s="83">
        <v>2655</v>
      </c>
      <c r="F242" s="83">
        <v>0</v>
      </c>
      <c r="G242" s="83">
        <v>0</v>
      </c>
      <c r="H242" s="83">
        <v>0</v>
      </c>
      <c r="I242" s="83">
        <v>0</v>
      </c>
      <c r="J242" s="83">
        <v>0</v>
      </c>
    </row>
    <row r="243" spans="1:10" ht="15.75" x14ac:dyDescent="0.25">
      <c r="A243" s="122"/>
      <c r="B243" s="123"/>
      <c r="C243" s="15" t="s">
        <v>8</v>
      </c>
      <c r="D243" s="83">
        <v>0</v>
      </c>
      <c r="E243" s="83">
        <v>779</v>
      </c>
      <c r="F243" s="83">
        <v>0</v>
      </c>
      <c r="G243" s="83">
        <v>0</v>
      </c>
      <c r="H243" s="83">
        <v>0</v>
      </c>
      <c r="I243" s="83">
        <v>0</v>
      </c>
      <c r="J243" s="83">
        <v>0</v>
      </c>
    </row>
    <row r="244" spans="1:10" ht="15.75" x14ac:dyDescent="0.25">
      <c r="A244" s="122"/>
      <c r="B244" s="123"/>
      <c r="C244" s="16" t="s">
        <v>21</v>
      </c>
      <c r="D244" s="83">
        <v>0</v>
      </c>
      <c r="E244" s="83">
        <v>106</v>
      </c>
      <c r="F244" s="83">
        <v>0</v>
      </c>
      <c r="G244" s="83">
        <v>0</v>
      </c>
      <c r="H244" s="83">
        <v>0</v>
      </c>
      <c r="I244" s="83">
        <v>0</v>
      </c>
      <c r="J244" s="83">
        <v>0</v>
      </c>
    </row>
    <row r="245" spans="1:10" ht="15.75" x14ac:dyDescent="0.25">
      <c r="A245" s="122"/>
      <c r="B245" s="123"/>
      <c r="C245" s="15" t="s">
        <v>9</v>
      </c>
      <c r="D245" s="83">
        <v>0</v>
      </c>
      <c r="E245" s="83">
        <v>0</v>
      </c>
      <c r="F245" s="83">
        <v>0</v>
      </c>
      <c r="G245" s="83">
        <v>0</v>
      </c>
      <c r="H245" s="83">
        <v>0</v>
      </c>
      <c r="I245" s="83">
        <v>0</v>
      </c>
      <c r="J245" s="83">
        <v>0</v>
      </c>
    </row>
    <row r="246" spans="1:10" ht="15.75" x14ac:dyDescent="0.25">
      <c r="A246" s="122"/>
      <c r="B246" s="123"/>
      <c r="C246" s="15" t="s">
        <v>13</v>
      </c>
      <c r="D246" s="83">
        <v>0</v>
      </c>
      <c r="E246" s="83">
        <v>0</v>
      </c>
      <c r="F246" s="83">
        <v>0</v>
      </c>
      <c r="G246" s="83">
        <v>0</v>
      </c>
      <c r="H246" s="83">
        <v>0</v>
      </c>
      <c r="I246" s="83">
        <v>0</v>
      </c>
      <c r="J246" s="83">
        <v>0</v>
      </c>
    </row>
    <row r="247" spans="1:10" ht="15.75" x14ac:dyDescent="0.25">
      <c r="A247" s="124" t="s">
        <v>96</v>
      </c>
      <c r="B247" s="113" t="s">
        <v>187</v>
      </c>
      <c r="C247" s="51" t="s">
        <v>10</v>
      </c>
      <c r="D247" s="83">
        <v>0</v>
      </c>
      <c r="E247" s="83">
        <v>5453</v>
      </c>
      <c r="F247" s="83">
        <v>0</v>
      </c>
      <c r="G247" s="83">
        <v>0</v>
      </c>
      <c r="H247" s="83">
        <v>0</v>
      </c>
      <c r="I247" s="83">
        <v>0</v>
      </c>
      <c r="J247" s="83">
        <v>0</v>
      </c>
    </row>
    <row r="248" spans="1:10" ht="15.75" x14ac:dyDescent="0.25">
      <c r="A248" s="125"/>
      <c r="B248" s="114"/>
      <c r="C248" s="14" t="s">
        <v>12</v>
      </c>
      <c r="D248" s="83">
        <v>0</v>
      </c>
      <c r="E248" s="83">
        <v>0</v>
      </c>
      <c r="F248" s="83">
        <v>0</v>
      </c>
      <c r="G248" s="83">
        <v>0</v>
      </c>
      <c r="H248" s="83">
        <v>0</v>
      </c>
      <c r="I248" s="83">
        <v>0</v>
      </c>
      <c r="J248" s="83">
        <v>0</v>
      </c>
    </row>
    <row r="249" spans="1:10" ht="15.75" x14ac:dyDescent="0.25">
      <c r="A249" s="125"/>
      <c r="B249" s="114"/>
      <c r="C249" s="15" t="s">
        <v>7</v>
      </c>
      <c r="D249" s="83">
        <v>0</v>
      </c>
      <c r="E249" s="83">
        <v>4090</v>
      </c>
      <c r="F249" s="83">
        <v>0</v>
      </c>
      <c r="G249" s="83">
        <v>0</v>
      </c>
      <c r="H249" s="83">
        <v>0</v>
      </c>
      <c r="I249" s="83">
        <v>0</v>
      </c>
      <c r="J249" s="83">
        <v>0</v>
      </c>
    </row>
    <row r="250" spans="1:10" ht="15.75" x14ac:dyDescent="0.25">
      <c r="A250" s="125"/>
      <c r="B250" s="114"/>
      <c r="C250" s="15" t="s">
        <v>8</v>
      </c>
      <c r="D250" s="83">
        <v>0</v>
      </c>
      <c r="E250" s="83">
        <v>1200</v>
      </c>
      <c r="F250" s="83">
        <v>0</v>
      </c>
      <c r="G250" s="83">
        <v>0</v>
      </c>
      <c r="H250" s="83">
        <v>0</v>
      </c>
      <c r="I250" s="83">
        <v>0</v>
      </c>
      <c r="J250" s="83">
        <v>0</v>
      </c>
    </row>
    <row r="251" spans="1:10" ht="15.75" x14ac:dyDescent="0.25">
      <c r="A251" s="125"/>
      <c r="B251" s="114"/>
      <c r="C251" s="16" t="s">
        <v>21</v>
      </c>
      <c r="D251" s="83">
        <v>0</v>
      </c>
      <c r="E251" s="83">
        <v>163</v>
      </c>
      <c r="F251" s="83">
        <v>0</v>
      </c>
      <c r="G251" s="83">
        <v>0</v>
      </c>
      <c r="H251" s="83">
        <v>0</v>
      </c>
      <c r="I251" s="83">
        <v>0</v>
      </c>
      <c r="J251" s="83">
        <v>0</v>
      </c>
    </row>
    <row r="252" spans="1:10" ht="15.75" x14ac:dyDescent="0.25">
      <c r="A252" s="125"/>
      <c r="B252" s="114"/>
      <c r="C252" s="15" t="s">
        <v>9</v>
      </c>
      <c r="D252" s="83">
        <v>0</v>
      </c>
      <c r="E252" s="83">
        <v>0</v>
      </c>
      <c r="F252" s="83">
        <v>0</v>
      </c>
      <c r="G252" s="83">
        <v>0</v>
      </c>
      <c r="H252" s="83">
        <v>0</v>
      </c>
      <c r="I252" s="83">
        <v>0</v>
      </c>
      <c r="J252" s="83">
        <v>0</v>
      </c>
    </row>
    <row r="253" spans="1:10" ht="15.75" x14ac:dyDescent="0.25">
      <c r="A253" s="126"/>
      <c r="B253" s="115"/>
      <c r="C253" s="15" t="s">
        <v>13</v>
      </c>
      <c r="D253" s="83">
        <v>0</v>
      </c>
      <c r="E253" s="83">
        <v>0</v>
      </c>
      <c r="F253" s="83">
        <v>0</v>
      </c>
      <c r="G253" s="83">
        <v>0</v>
      </c>
      <c r="H253" s="83">
        <v>0</v>
      </c>
      <c r="I253" s="83">
        <v>0</v>
      </c>
      <c r="J253" s="83">
        <v>0</v>
      </c>
    </row>
    <row r="254" spans="1:10" ht="15.75" x14ac:dyDescent="0.25">
      <c r="A254" s="116" t="s">
        <v>97</v>
      </c>
      <c r="B254" s="127" t="s">
        <v>190</v>
      </c>
      <c r="C254" s="52" t="s">
        <v>10</v>
      </c>
      <c r="D254" s="82">
        <f>SUM(D255:D260)</f>
        <v>0</v>
      </c>
      <c r="E254" s="82">
        <f t="shared" ref="E254:J254" si="38">SUM(E255:E260)</f>
        <v>20630</v>
      </c>
      <c r="F254" s="82">
        <f t="shared" si="38"/>
        <v>740</v>
      </c>
      <c r="G254" s="82">
        <f t="shared" si="38"/>
        <v>0</v>
      </c>
      <c r="H254" s="82">
        <f t="shared" si="38"/>
        <v>20423.830000000002</v>
      </c>
      <c r="I254" s="82">
        <f t="shared" si="38"/>
        <v>0</v>
      </c>
      <c r="J254" s="82">
        <f t="shared" si="38"/>
        <v>0</v>
      </c>
    </row>
    <row r="255" spans="1:10" ht="15.75" x14ac:dyDescent="0.25">
      <c r="A255" s="117"/>
      <c r="B255" s="128"/>
      <c r="C255" s="53" t="s">
        <v>12</v>
      </c>
      <c r="D255" s="82">
        <f>SUM(D262+D269+D276)</f>
        <v>0</v>
      </c>
      <c r="E255" s="82">
        <f t="shared" ref="E255:J255" si="39">SUM(E262+E269+E276)</f>
        <v>12959</v>
      </c>
      <c r="F255" s="82">
        <f t="shared" si="39"/>
        <v>0</v>
      </c>
      <c r="G255" s="82">
        <f t="shared" si="39"/>
        <v>0</v>
      </c>
      <c r="H255" s="82">
        <f t="shared" si="39"/>
        <v>16822.09</v>
      </c>
      <c r="I255" s="82">
        <f t="shared" si="39"/>
        <v>0</v>
      </c>
      <c r="J255" s="82">
        <f t="shared" si="39"/>
        <v>0</v>
      </c>
    </row>
    <row r="256" spans="1:10" ht="15.75" x14ac:dyDescent="0.25">
      <c r="A256" s="117"/>
      <c r="B256" s="128"/>
      <c r="C256" s="54" t="s">
        <v>7</v>
      </c>
      <c r="D256" s="82">
        <f t="shared" ref="D256:J260" si="40">SUM(D263+D270+D277)</f>
        <v>0</v>
      </c>
      <c r="E256" s="82">
        <f t="shared" si="40"/>
        <v>5484</v>
      </c>
      <c r="F256" s="82">
        <f t="shared" si="40"/>
        <v>0</v>
      </c>
      <c r="G256" s="82">
        <f t="shared" si="40"/>
        <v>0</v>
      </c>
      <c r="H256" s="82">
        <f t="shared" si="40"/>
        <v>2968.61</v>
      </c>
      <c r="I256" s="82">
        <f t="shared" si="40"/>
        <v>0</v>
      </c>
      <c r="J256" s="82">
        <f t="shared" si="40"/>
        <v>0</v>
      </c>
    </row>
    <row r="257" spans="1:10" ht="15.75" x14ac:dyDescent="0.25">
      <c r="A257" s="117"/>
      <c r="B257" s="128"/>
      <c r="C257" s="54" t="s">
        <v>8</v>
      </c>
      <c r="D257" s="82">
        <f t="shared" si="40"/>
        <v>0</v>
      </c>
      <c r="E257" s="82">
        <f t="shared" si="40"/>
        <v>2187</v>
      </c>
      <c r="F257" s="82">
        <f t="shared" si="40"/>
        <v>740</v>
      </c>
      <c r="G257" s="82">
        <f t="shared" si="40"/>
        <v>0</v>
      </c>
      <c r="H257" s="82">
        <f t="shared" si="40"/>
        <v>633.13</v>
      </c>
      <c r="I257" s="82">
        <f t="shared" si="40"/>
        <v>0</v>
      </c>
      <c r="J257" s="82">
        <f t="shared" si="40"/>
        <v>0</v>
      </c>
    </row>
    <row r="258" spans="1:10" ht="15.75" x14ac:dyDescent="0.25">
      <c r="A258" s="117"/>
      <c r="B258" s="128"/>
      <c r="C258" s="55" t="s">
        <v>21</v>
      </c>
      <c r="D258" s="82">
        <f t="shared" si="40"/>
        <v>0</v>
      </c>
      <c r="E258" s="82">
        <f t="shared" si="40"/>
        <v>0</v>
      </c>
      <c r="F258" s="82">
        <f t="shared" si="40"/>
        <v>0</v>
      </c>
      <c r="G258" s="82">
        <f t="shared" si="40"/>
        <v>0</v>
      </c>
      <c r="H258" s="82">
        <f t="shared" si="40"/>
        <v>0</v>
      </c>
      <c r="I258" s="82">
        <f t="shared" si="40"/>
        <v>0</v>
      </c>
      <c r="J258" s="82">
        <f t="shared" si="40"/>
        <v>0</v>
      </c>
    </row>
    <row r="259" spans="1:10" ht="15.75" x14ac:dyDescent="0.25">
      <c r="A259" s="117"/>
      <c r="B259" s="128"/>
      <c r="C259" s="54" t="s">
        <v>9</v>
      </c>
      <c r="D259" s="82">
        <f t="shared" si="40"/>
        <v>0</v>
      </c>
      <c r="E259" s="82">
        <f t="shared" si="40"/>
        <v>0</v>
      </c>
      <c r="F259" s="82">
        <f t="shared" si="40"/>
        <v>0</v>
      </c>
      <c r="G259" s="82">
        <f t="shared" si="40"/>
        <v>0</v>
      </c>
      <c r="H259" s="82">
        <f t="shared" si="40"/>
        <v>0</v>
      </c>
      <c r="I259" s="82">
        <f t="shared" si="40"/>
        <v>0</v>
      </c>
      <c r="J259" s="82">
        <f t="shared" si="40"/>
        <v>0</v>
      </c>
    </row>
    <row r="260" spans="1:10" ht="15.75" x14ac:dyDescent="0.25">
      <c r="A260" s="118"/>
      <c r="B260" s="129"/>
      <c r="C260" s="54" t="s">
        <v>13</v>
      </c>
      <c r="D260" s="82">
        <f t="shared" si="40"/>
        <v>0</v>
      </c>
      <c r="E260" s="82">
        <f t="shared" si="40"/>
        <v>0</v>
      </c>
      <c r="F260" s="82">
        <f t="shared" si="40"/>
        <v>0</v>
      </c>
      <c r="G260" s="82">
        <f t="shared" si="40"/>
        <v>0</v>
      </c>
      <c r="H260" s="82">
        <f t="shared" si="40"/>
        <v>0</v>
      </c>
      <c r="I260" s="82">
        <f t="shared" si="40"/>
        <v>0</v>
      </c>
      <c r="J260" s="82">
        <f t="shared" si="40"/>
        <v>0</v>
      </c>
    </row>
    <row r="261" spans="1:10" ht="15.75" x14ac:dyDescent="0.25">
      <c r="A261" s="122" t="s">
        <v>98</v>
      </c>
      <c r="B261" s="123" t="s">
        <v>206</v>
      </c>
      <c r="C261" s="51" t="s">
        <v>10</v>
      </c>
      <c r="D261" s="83">
        <v>0</v>
      </c>
      <c r="E261" s="83">
        <v>20630</v>
      </c>
      <c r="F261" s="83">
        <v>740</v>
      </c>
      <c r="G261" s="83">
        <v>0</v>
      </c>
      <c r="H261" s="83">
        <v>0</v>
      </c>
      <c r="I261" s="83">
        <v>0</v>
      </c>
      <c r="J261" s="83">
        <v>0</v>
      </c>
    </row>
    <row r="262" spans="1:10" ht="15.75" x14ac:dyDescent="0.25">
      <c r="A262" s="122"/>
      <c r="B262" s="123"/>
      <c r="C262" s="14" t="s">
        <v>12</v>
      </c>
      <c r="D262" s="83">
        <v>0</v>
      </c>
      <c r="E262" s="83">
        <v>12959</v>
      </c>
      <c r="F262" s="83">
        <v>0</v>
      </c>
      <c r="G262" s="83">
        <v>0</v>
      </c>
      <c r="H262" s="83">
        <v>0</v>
      </c>
      <c r="I262" s="83">
        <v>0</v>
      </c>
      <c r="J262" s="83">
        <v>0</v>
      </c>
    </row>
    <row r="263" spans="1:10" ht="15.75" x14ac:dyDescent="0.25">
      <c r="A263" s="122"/>
      <c r="B263" s="123"/>
      <c r="C263" s="15" t="s">
        <v>7</v>
      </c>
      <c r="D263" s="83">
        <v>0</v>
      </c>
      <c r="E263" s="83">
        <v>5484</v>
      </c>
      <c r="F263" s="83">
        <v>0</v>
      </c>
      <c r="G263" s="83">
        <v>0</v>
      </c>
      <c r="H263" s="83">
        <v>0</v>
      </c>
      <c r="I263" s="83">
        <v>0</v>
      </c>
      <c r="J263" s="83">
        <v>0</v>
      </c>
    </row>
    <row r="264" spans="1:10" ht="15.75" x14ac:dyDescent="0.25">
      <c r="A264" s="122"/>
      <c r="B264" s="123"/>
      <c r="C264" s="15" t="s">
        <v>8</v>
      </c>
      <c r="D264" s="83">
        <v>0</v>
      </c>
      <c r="E264" s="83">
        <v>2187</v>
      </c>
      <c r="F264" s="83">
        <v>740</v>
      </c>
      <c r="G264" s="83">
        <v>0</v>
      </c>
      <c r="H264" s="83">
        <v>0</v>
      </c>
      <c r="I264" s="83">
        <v>0</v>
      </c>
      <c r="J264" s="83">
        <v>0</v>
      </c>
    </row>
    <row r="265" spans="1:10" ht="15.75" x14ac:dyDescent="0.25">
      <c r="A265" s="122"/>
      <c r="B265" s="123"/>
      <c r="C265" s="16" t="s">
        <v>21</v>
      </c>
      <c r="D265" s="83">
        <v>0</v>
      </c>
      <c r="E265" s="83">
        <v>0</v>
      </c>
      <c r="F265" s="83">
        <v>0</v>
      </c>
      <c r="G265" s="83">
        <v>0</v>
      </c>
      <c r="H265" s="83">
        <v>0</v>
      </c>
      <c r="I265" s="83">
        <v>0</v>
      </c>
      <c r="J265" s="83">
        <v>0</v>
      </c>
    </row>
    <row r="266" spans="1:10" ht="15.75" x14ac:dyDescent="0.25">
      <c r="A266" s="122"/>
      <c r="B266" s="123"/>
      <c r="C266" s="15" t="s">
        <v>9</v>
      </c>
      <c r="D266" s="83">
        <v>0</v>
      </c>
      <c r="E266" s="83">
        <v>0</v>
      </c>
      <c r="F266" s="83">
        <v>0</v>
      </c>
      <c r="G266" s="83">
        <v>0</v>
      </c>
      <c r="H266" s="83">
        <v>0</v>
      </c>
      <c r="I266" s="83">
        <v>0</v>
      </c>
      <c r="J266" s="83">
        <v>0</v>
      </c>
    </row>
    <row r="267" spans="1:10" ht="15.75" x14ac:dyDescent="0.25">
      <c r="A267" s="122"/>
      <c r="B267" s="123"/>
      <c r="C267" s="15" t="s">
        <v>13</v>
      </c>
      <c r="D267" s="83">
        <v>0</v>
      </c>
      <c r="E267" s="83">
        <v>0</v>
      </c>
      <c r="F267" s="83">
        <v>0</v>
      </c>
      <c r="G267" s="83">
        <v>0</v>
      </c>
      <c r="H267" s="83">
        <v>0</v>
      </c>
      <c r="I267" s="83">
        <v>0</v>
      </c>
      <c r="J267" s="83">
        <v>0</v>
      </c>
    </row>
    <row r="268" spans="1:10" ht="15.75" x14ac:dyDescent="0.25">
      <c r="A268" s="122" t="s">
        <v>233</v>
      </c>
      <c r="B268" s="123" t="s">
        <v>235</v>
      </c>
      <c r="C268" s="51" t="s">
        <v>10</v>
      </c>
      <c r="D268" s="83">
        <v>0</v>
      </c>
      <c r="E268" s="83">
        <v>0</v>
      </c>
      <c r="F268" s="83">
        <v>0</v>
      </c>
      <c r="G268" s="83">
        <v>0</v>
      </c>
      <c r="H268" s="83">
        <f>SUM(H269:H274)</f>
        <v>13458.659999999998</v>
      </c>
      <c r="I268" s="83">
        <v>0</v>
      </c>
      <c r="J268" s="83">
        <v>0</v>
      </c>
    </row>
    <row r="269" spans="1:10" ht="15.75" x14ac:dyDescent="0.25">
      <c r="A269" s="122"/>
      <c r="B269" s="123"/>
      <c r="C269" s="14" t="s">
        <v>12</v>
      </c>
      <c r="D269" s="83">
        <v>0</v>
      </c>
      <c r="E269" s="83">
        <v>0</v>
      </c>
      <c r="F269" s="83">
        <v>0</v>
      </c>
      <c r="G269" s="83">
        <v>0</v>
      </c>
      <c r="H269" s="83">
        <v>11085.23</v>
      </c>
      <c r="I269" s="83">
        <v>0</v>
      </c>
      <c r="J269" s="83">
        <v>0</v>
      </c>
    </row>
    <row r="270" spans="1:10" ht="15.75" x14ac:dyDescent="0.25">
      <c r="A270" s="122"/>
      <c r="B270" s="123"/>
      <c r="C270" s="15" t="s">
        <v>7</v>
      </c>
      <c r="D270" s="83">
        <v>0</v>
      </c>
      <c r="E270" s="83">
        <v>0</v>
      </c>
      <c r="F270" s="83">
        <v>0</v>
      </c>
      <c r="G270" s="83">
        <v>0</v>
      </c>
      <c r="H270" s="83">
        <v>1956.22</v>
      </c>
      <c r="I270" s="83">
        <v>0</v>
      </c>
      <c r="J270" s="83">
        <v>0</v>
      </c>
    </row>
    <row r="271" spans="1:10" ht="15.75" x14ac:dyDescent="0.25">
      <c r="A271" s="122"/>
      <c r="B271" s="123"/>
      <c r="C271" s="15" t="s">
        <v>8</v>
      </c>
      <c r="D271" s="83">
        <v>0</v>
      </c>
      <c r="E271" s="83">
        <v>0</v>
      </c>
      <c r="F271" s="83">
        <v>0</v>
      </c>
      <c r="G271" s="83">
        <v>0</v>
      </c>
      <c r="H271" s="83">
        <v>417.21</v>
      </c>
      <c r="I271" s="83">
        <v>0</v>
      </c>
      <c r="J271" s="83">
        <v>0</v>
      </c>
    </row>
    <row r="272" spans="1:10" ht="15.75" x14ac:dyDescent="0.25">
      <c r="A272" s="122"/>
      <c r="B272" s="123"/>
      <c r="C272" s="16" t="s">
        <v>21</v>
      </c>
      <c r="D272" s="83">
        <v>0</v>
      </c>
      <c r="E272" s="83">
        <v>0</v>
      </c>
      <c r="F272" s="83">
        <v>0</v>
      </c>
      <c r="G272" s="83">
        <v>0</v>
      </c>
      <c r="H272" s="83">
        <v>0</v>
      </c>
      <c r="I272" s="83">
        <v>0</v>
      </c>
      <c r="J272" s="83">
        <v>0</v>
      </c>
    </row>
    <row r="273" spans="1:10" ht="15.75" x14ac:dyDescent="0.25">
      <c r="A273" s="122"/>
      <c r="B273" s="123"/>
      <c r="C273" s="15" t="s">
        <v>9</v>
      </c>
      <c r="D273" s="83">
        <v>0</v>
      </c>
      <c r="E273" s="83">
        <v>0</v>
      </c>
      <c r="F273" s="83">
        <v>0</v>
      </c>
      <c r="G273" s="83">
        <v>0</v>
      </c>
      <c r="H273" s="83">
        <v>0</v>
      </c>
      <c r="I273" s="83">
        <v>0</v>
      </c>
      <c r="J273" s="83">
        <v>0</v>
      </c>
    </row>
    <row r="274" spans="1:10" ht="15.75" x14ac:dyDescent="0.25">
      <c r="A274" s="122"/>
      <c r="B274" s="123"/>
      <c r="C274" s="15" t="s">
        <v>13</v>
      </c>
      <c r="D274" s="83">
        <v>0</v>
      </c>
      <c r="E274" s="83">
        <v>0</v>
      </c>
      <c r="F274" s="83">
        <v>0</v>
      </c>
      <c r="G274" s="83">
        <v>0</v>
      </c>
      <c r="H274" s="83">
        <v>0</v>
      </c>
      <c r="I274" s="83">
        <v>0</v>
      </c>
      <c r="J274" s="83">
        <v>0</v>
      </c>
    </row>
    <row r="275" spans="1:10" ht="15.75" x14ac:dyDescent="0.25">
      <c r="A275" s="122" t="s">
        <v>234</v>
      </c>
      <c r="B275" s="123" t="s">
        <v>236</v>
      </c>
      <c r="C275" s="51" t="s">
        <v>10</v>
      </c>
      <c r="D275" s="83">
        <v>0</v>
      </c>
      <c r="E275" s="83">
        <v>0</v>
      </c>
      <c r="F275" s="83">
        <v>0</v>
      </c>
      <c r="G275" s="83">
        <v>0</v>
      </c>
      <c r="H275" s="83">
        <f>SUM(H276:H281)</f>
        <v>6965.17</v>
      </c>
      <c r="I275" s="83">
        <v>0</v>
      </c>
      <c r="J275" s="83">
        <v>0</v>
      </c>
    </row>
    <row r="276" spans="1:10" ht="15.75" x14ac:dyDescent="0.25">
      <c r="A276" s="122"/>
      <c r="B276" s="123"/>
      <c r="C276" s="14" t="s">
        <v>12</v>
      </c>
      <c r="D276" s="83">
        <v>0</v>
      </c>
      <c r="E276" s="83">
        <v>0</v>
      </c>
      <c r="F276" s="83">
        <v>0</v>
      </c>
      <c r="G276" s="83">
        <v>0</v>
      </c>
      <c r="H276" s="83">
        <v>5736.86</v>
      </c>
      <c r="I276" s="83">
        <v>0</v>
      </c>
      <c r="J276" s="83">
        <v>0</v>
      </c>
    </row>
    <row r="277" spans="1:10" ht="15.75" x14ac:dyDescent="0.25">
      <c r="A277" s="122"/>
      <c r="B277" s="123"/>
      <c r="C277" s="15" t="s">
        <v>7</v>
      </c>
      <c r="D277" s="83">
        <v>0</v>
      </c>
      <c r="E277" s="83">
        <v>0</v>
      </c>
      <c r="F277" s="83">
        <v>0</v>
      </c>
      <c r="G277" s="83">
        <v>0</v>
      </c>
      <c r="H277" s="83">
        <v>1012.39</v>
      </c>
      <c r="I277" s="83">
        <v>0</v>
      </c>
      <c r="J277" s="83">
        <v>0</v>
      </c>
    </row>
    <row r="278" spans="1:10" ht="15.75" x14ac:dyDescent="0.25">
      <c r="A278" s="122"/>
      <c r="B278" s="123"/>
      <c r="C278" s="15" t="s">
        <v>8</v>
      </c>
      <c r="D278" s="83">
        <v>0</v>
      </c>
      <c r="E278" s="83">
        <v>0</v>
      </c>
      <c r="F278" s="83">
        <v>0</v>
      </c>
      <c r="G278" s="83">
        <v>0</v>
      </c>
      <c r="H278" s="83">
        <v>215.92</v>
      </c>
      <c r="I278" s="83">
        <v>0</v>
      </c>
      <c r="J278" s="83">
        <v>0</v>
      </c>
    </row>
    <row r="279" spans="1:10" ht="15.75" x14ac:dyDescent="0.25">
      <c r="A279" s="122"/>
      <c r="B279" s="123"/>
      <c r="C279" s="16" t="s">
        <v>21</v>
      </c>
      <c r="D279" s="83">
        <v>0</v>
      </c>
      <c r="E279" s="83">
        <v>0</v>
      </c>
      <c r="F279" s="83">
        <v>0</v>
      </c>
      <c r="G279" s="83">
        <v>0</v>
      </c>
      <c r="H279" s="83">
        <v>0</v>
      </c>
      <c r="I279" s="83">
        <v>0</v>
      </c>
      <c r="J279" s="83">
        <v>0</v>
      </c>
    </row>
    <row r="280" spans="1:10" ht="15.75" x14ac:dyDescent="0.25">
      <c r="A280" s="122"/>
      <c r="B280" s="123"/>
      <c r="C280" s="15" t="s">
        <v>9</v>
      </c>
      <c r="D280" s="83">
        <v>0</v>
      </c>
      <c r="E280" s="83">
        <v>0</v>
      </c>
      <c r="F280" s="83">
        <v>0</v>
      </c>
      <c r="G280" s="83">
        <v>0</v>
      </c>
      <c r="H280" s="83">
        <v>0</v>
      </c>
      <c r="I280" s="83">
        <v>0</v>
      </c>
      <c r="J280" s="83">
        <v>0</v>
      </c>
    </row>
    <row r="281" spans="1:10" ht="15.75" x14ac:dyDescent="0.25">
      <c r="A281" s="122"/>
      <c r="B281" s="123"/>
      <c r="C281" s="15" t="s">
        <v>13</v>
      </c>
      <c r="D281" s="83">
        <v>0</v>
      </c>
      <c r="E281" s="83">
        <v>0</v>
      </c>
      <c r="F281" s="83">
        <v>0</v>
      </c>
      <c r="G281" s="83">
        <v>0</v>
      </c>
      <c r="H281" s="83">
        <v>0</v>
      </c>
      <c r="I281" s="83">
        <v>0</v>
      </c>
      <c r="J281" s="83">
        <v>0</v>
      </c>
    </row>
  </sheetData>
  <mergeCells count="84">
    <mergeCell ref="B107:B113"/>
    <mergeCell ref="B142:B148"/>
    <mergeCell ref="A114:A120"/>
    <mergeCell ref="B114:B120"/>
    <mergeCell ref="A226:A232"/>
    <mergeCell ref="B226:B232"/>
    <mergeCell ref="A191:A197"/>
    <mergeCell ref="B191:B197"/>
    <mergeCell ref="F1:J1"/>
    <mergeCell ref="A51:A57"/>
    <mergeCell ref="B51:B57"/>
    <mergeCell ref="B86:B92"/>
    <mergeCell ref="A93:A99"/>
    <mergeCell ref="B93:B99"/>
    <mergeCell ref="B16:B22"/>
    <mergeCell ref="B23:B29"/>
    <mergeCell ref="B5:B6"/>
    <mergeCell ref="A5:A6"/>
    <mergeCell ref="A3:J3"/>
    <mergeCell ref="D5:J5"/>
    <mergeCell ref="C5:C6"/>
    <mergeCell ref="A8:A14"/>
    <mergeCell ref="B8:B14"/>
    <mergeCell ref="A16:A22"/>
    <mergeCell ref="A23:A29"/>
    <mergeCell ref="B44:B50"/>
    <mergeCell ref="A44:A50"/>
    <mergeCell ref="A58:A64"/>
    <mergeCell ref="B58:B64"/>
    <mergeCell ref="B30:B36"/>
    <mergeCell ref="A30:A36"/>
    <mergeCell ref="A37:A43"/>
    <mergeCell ref="B37:B43"/>
    <mergeCell ref="A268:A274"/>
    <mergeCell ref="B268:B274"/>
    <mergeCell ref="A275:A281"/>
    <mergeCell ref="B275:B281"/>
    <mergeCell ref="A198:A204"/>
    <mergeCell ref="B198:B204"/>
    <mergeCell ref="A205:A211"/>
    <mergeCell ref="B205:B211"/>
    <mergeCell ref="A212:A218"/>
    <mergeCell ref="B212:B218"/>
    <mergeCell ref="A219:A225"/>
    <mergeCell ref="A261:A267"/>
    <mergeCell ref="B261:B267"/>
    <mergeCell ref="A233:A239"/>
    <mergeCell ref="B233:B239"/>
    <mergeCell ref="A240:A246"/>
    <mergeCell ref="B184:B190"/>
    <mergeCell ref="B219:B225"/>
    <mergeCell ref="A254:A260"/>
    <mergeCell ref="B254:B260"/>
    <mergeCell ref="A142:A148"/>
    <mergeCell ref="B170:B176"/>
    <mergeCell ref="A184:A190"/>
    <mergeCell ref="B240:B246"/>
    <mergeCell ref="A247:A253"/>
    <mergeCell ref="B247:B253"/>
    <mergeCell ref="A177:A183"/>
    <mergeCell ref="B177:B183"/>
    <mergeCell ref="A149:A155"/>
    <mergeCell ref="B149:B155"/>
    <mergeCell ref="A156:A162"/>
    <mergeCell ref="B156:B162"/>
    <mergeCell ref="A163:A169"/>
    <mergeCell ref="B163:B169"/>
    <mergeCell ref="A170:A176"/>
    <mergeCell ref="B65:B71"/>
    <mergeCell ref="A65:A71"/>
    <mergeCell ref="B135:B141"/>
    <mergeCell ref="A72:A78"/>
    <mergeCell ref="B72:B78"/>
    <mergeCell ref="A79:A85"/>
    <mergeCell ref="B79:B85"/>
    <mergeCell ref="A86:A92"/>
    <mergeCell ref="A121:A127"/>
    <mergeCell ref="B121:B127"/>
    <mergeCell ref="A128:A134"/>
    <mergeCell ref="B128:B134"/>
    <mergeCell ref="A135:A141"/>
    <mergeCell ref="A100:A106"/>
    <mergeCell ref="B100:B106"/>
    <mergeCell ref="A107:A113"/>
  </mergeCells>
  <printOptions horizontalCentered="1"/>
  <pageMargins left="0.39370078740157483" right="0.39370078740157483" top="0.35433070866141736" bottom="0.55118110236220474" header="0.27559055118110237" footer="0.27559055118110237"/>
  <pageSetup paperSize="9" scale="75" firstPageNumber="163" fitToHeight="0" orientation="landscape" r:id="rId1"/>
  <headerFooter scaleWithDoc="0"/>
  <ignoredErrors>
    <ignoredError sqref="H26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приложение1</vt:lpstr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2020-01-22T07:44:27Z</cp:lastPrinted>
  <dcterms:created xsi:type="dcterms:W3CDTF">2005-05-11T09:34:44Z</dcterms:created>
  <dcterms:modified xsi:type="dcterms:W3CDTF">2020-01-22T07:44:29Z</dcterms:modified>
</cp:coreProperties>
</file>