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11340" windowHeight="6735" tabRatio="694" activeTab="2"/>
  </bookViews>
  <sheets>
    <sheet name="приложение1" sheetId="60" r:id="rId1"/>
    <sheet name="приложение2" sheetId="51" r:id="rId2"/>
    <sheet name="приложение 3" sheetId="56" r:id="rId3"/>
  </sheets>
  <definedNames>
    <definedName name="_xlnm.Print_Titles" localSheetId="2">'приложение 3'!$5:$6</definedName>
    <definedName name="_xlnm.Print_Titles" localSheetId="1">приложение2!$5:$7</definedName>
  </definedNames>
  <calcPr calcId="145621"/>
</workbook>
</file>

<file path=xl/calcChain.xml><?xml version="1.0" encoding="utf-8"?>
<calcChain xmlns="http://schemas.openxmlformats.org/spreadsheetml/2006/main">
  <c r="E14" i="56" l="1"/>
  <c r="F14" i="56"/>
  <c r="G14" i="56"/>
  <c r="H14" i="56"/>
  <c r="I14" i="56"/>
  <c r="J14" i="56"/>
  <c r="K14" i="56"/>
  <c r="L14" i="56"/>
  <c r="M14" i="56"/>
  <c r="N14" i="56"/>
  <c r="O14" i="56"/>
  <c r="E13" i="56"/>
  <c r="F13" i="56"/>
  <c r="G13" i="56"/>
  <c r="H13" i="56"/>
  <c r="I13" i="56"/>
  <c r="J13" i="56"/>
  <c r="K13" i="56"/>
  <c r="L13" i="56"/>
  <c r="M13" i="56"/>
  <c r="N13" i="56"/>
  <c r="O13" i="56"/>
  <c r="E12" i="56"/>
  <c r="F12" i="56"/>
  <c r="G12" i="56"/>
  <c r="H12" i="56"/>
  <c r="I12" i="56"/>
  <c r="E11" i="56"/>
  <c r="F11" i="56"/>
  <c r="G11" i="56"/>
  <c r="H11" i="56"/>
  <c r="E10" i="56"/>
  <c r="F10" i="56"/>
  <c r="G10" i="56"/>
  <c r="H10" i="56"/>
  <c r="E9" i="56"/>
  <c r="F9" i="56"/>
  <c r="G9" i="56"/>
  <c r="H9" i="56"/>
  <c r="D10" i="56"/>
  <c r="D11" i="56"/>
  <c r="D12" i="56"/>
  <c r="D13" i="56"/>
  <c r="D14" i="56"/>
  <c r="D9" i="56"/>
  <c r="E121" i="56"/>
  <c r="F121" i="56"/>
  <c r="G121" i="56"/>
  <c r="H121" i="56"/>
  <c r="I121" i="56"/>
  <c r="I115" i="56" s="1"/>
  <c r="J121" i="56"/>
  <c r="K121" i="56"/>
  <c r="L121" i="56"/>
  <c r="M121" i="56"/>
  <c r="N121" i="56"/>
  <c r="O121" i="56"/>
  <c r="E120" i="56"/>
  <c r="F120" i="56"/>
  <c r="G120" i="56"/>
  <c r="H120" i="56"/>
  <c r="I120" i="56"/>
  <c r="J120" i="56"/>
  <c r="K120" i="56"/>
  <c r="L120" i="56"/>
  <c r="M120" i="56"/>
  <c r="N120" i="56"/>
  <c r="O120" i="56"/>
  <c r="E119" i="56"/>
  <c r="F119" i="56"/>
  <c r="G119" i="56"/>
  <c r="H119" i="56"/>
  <c r="I119" i="56"/>
  <c r="J119" i="56"/>
  <c r="J12" i="56" s="1"/>
  <c r="K119" i="56"/>
  <c r="K12" i="56" s="1"/>
  <c r="L119" i="56"/>
  <c r="L12" i="56" s="1"/>
  <c r="M119" i="56"/>
  <c r="M12" i="56" s="1"/>
  <c r="N119" i="56"/>
  <c r="N12" i="56" s="1"/>
  <c r="O119" i="56"/>
  <c r="O12" i="56" s="1"/>
  <c r="E118" i="56"/>
  <c r="F118" i="56"/>
  <c r="G118" i="56"/>
  <c r="H118" i="56"/>
  <c r="I118" i="56"/>
  <c r="J118" i="56"/>
  <c r="K118" i="56"/>
  <c r="L118" i="56"/>
  <c r="M118" i="56"/>
  <c r="N118" i="56"/>
  <c r="O118" i="56"/>
  <c r="E117" i="56"/>
  <c r="F117" i="56"/>
  <c r="G117" i="56"/>
  <c r="H117" i="56"/>
  <c r="I117" i="56"/>
  <c r="J117" i="56"/>
  <c r="K117" i="56"/>
  <c r="K10" i="56" s="1"/>
  <c r="L117" i="56"/>
  <c r="L10" i="56" s="1"/>
  <c r="M117" i="56"/>
  <c r="M10" i="56" s="1"/>
  <c r="N117" i="56"/>
  <c r="N10" i="56" s="1"/>
  <c r="O117" i="56"/>
  <c r="O10" i="56" s="1"/>
  <c r="E116" i="56"/>
  <c r="F116" i="56"/>
  <c r="G116" i="56"/>
  <c r="G115" i="56" s="1"/>
  <c r="H116" i="56"/>
  <c r="I116" i="56"/>
  <c r="J116" i="56"/>
  <c r="J9" i="56" s="1"/>
  <c r="K116" i="56"/>
  <c r="K9" i="56" s="1"/>
  <c r="L116" i="56"/>
  <c r="L9" i="56" s="1"/>
  <c r="M116" i="56"/>
  <c r="M9" i="56" s="1"/>
  <c r="N116" i="56"/>
  <c r="N9" i="56" s="1"/>
  <c r="O116" i="56"/>
  <c r="O9" i="56" s="1"/>
  <c r="D117" i="56"/>
  <c r="D118" i="56"/>
  <c r="D119" i="56"/>
  <c r="D120" i="56"/>
  <c r="D121" i="56"/>
  <c r="D116" i="56"/>
  <c r="E115" i="56"/>
  <c r="H115" i="56"/>
  <c r="J130" i="56"/>
  <c r="K130" i="56"/>
  <c r="L130" i="56"/>
  <c r="M130" i="56"/>
  <c r="N130" i="56"/>
  <c r="O130" i="56"/>
  <c r="J123" i="56"/>
  <c r="K123" i="56"/>
  <c r="L123" i="56"/>
  <c r="M123" i="56"/>
  <c r="N123" i="56"/>
  <c r="O123" i="56"/>
  <c r="E130" i="56"/>
  <c r="F130" i="56"/>
  <c r="G130" i="56"/>
  <c r="H130" i="56"/>
  <c r="I130" i="56"/>
  <c r="D130" i="56"/>
  <c r="E123" i="56"/>
  <c r="F123" i="56"/>
  <c r="G123" i="56"/>
  <c r="H123" i="56"/>
  <c r="I123" i="56"/>
  <c r="D123" i="56"/>
  <c r="N115" i="56" l="1"/>
  <c r="K115" i="56"/>
  <c r="M115" i="56"/>
  <c r="J115" i="56"/>
  <c r="L115" i="56"/>
  <c r="F115" i="56"/>
  <c r="O115" i="56"/>
  <c r="D115" i="56"/>
  <c r="J87" i="56"/>
  <c r="K87" i="56"/>
  <c r="L87" i="56"/>
  <c r="M87" i="56"/>
  <c r="N87" i="56"/>
  <c r="O87" i="56"/>
  <c r="E87" i="56"/>
  <c r="F87" i="56"/>
  <c r="D87" i="56"/>
  <c r="J73" i="56"/>
  <c r="K73" i="56"/>
  <c r="L73" i="56"/>
  <c r="M73" i="56"/>
  <c r="N73" i="56"/>
  <c r="O73" i="56"/>
  <c r="K50" i="56"/>
  <c r="L50" i="56"/>
  <c r="M50" i="56"/>
  <c r="N50" i="56"/>
  <c r="O50" i="56"/>
  <c r="K49" i="56"/>
  <c r="L49" i="56"/>
  <c r="M49" i="56"/>
  <c r="N49" i="56"/>
  <c r="O49" i="56"/>
  <c r="K48" i="56"/>
  <c r="L48" i="56"/>
  <c r="M48" i="56"/>
  <c r="N48" i="56"/>
  <c r="O48" i="56"/>
  <c r="K47" i="56"/>
  <c r="L47" i="56"/>
  <c r="M47" i="56"/>
  <c r="N47" i="56"/>
  <c r="O47" i="56"/>
  <c r="K46" i="56"/>
  <c r="L46" i="56"/>
  <c r="M46" i="56"/>
  <c r="N46" i="56"/>
  <c r="O46" i="56"/>
  <c r="K45" i="56"/>
  <c r="L45" i="56"/>
  <c r="M45" i="56"/>
  <c r="N45" i="56"/>
  <c r="O45" i="56"/>
  <c r="K52" i="56"/>
  <c r="L52" i="56"/>
  <c r="M52" i="56"/>
  <c r="N52" i="56"/>
  <c r="O52" i="56"/>
  <c r="K37" i="56"/>
  <c r="L37" i="56"/>
  <c r="M37" i="56"/>
  <c r="N37" i="56"/>
  <c r="O37" i="56"/>
  <c r="K30" i="56"/>
  <c r="L30" i="56"/>
  <c r="M30" i="56"/>
  <c r="N30" i="56"/>
  <c r="O30" i="56"/>
  <c r="K21" i="56"/>
  <c r="L21" i="56"/>
  <c r="M21" i="56"/>
  <c r="N21" i="56"/>
  <c r="O21" i="56"/>
  <c r="K20" i="56"/>
  <c r="L20" i="56"/>
  <c r="M20" i="56"/>
  <c r="N20" i="56"/>
  <c r="O20" i="56"/>
  <c r="K19" i="56"/>
  <c r="L19" i="56"/>
  <c r="M19" i="56"/>
  <c r="N19" i="56"/>
  <c r="O19" i="56"/>
  <c r="K18" i="56"/>
  <c r="K11" i="56" s="1"/>
  <c r="L18" i="56"/>
  <c r="L11" i="56" s="1"/>
  <c r="M18" i="56"/>
  <c r="M11" i="56" s="1"/>
  <c r="N18" i="56"/>
  <c r="N11" i="56" s="1"/>
  <c r="O18" i="56"/>
  <c r="O11" i="56" s="1"/>
  <c r="K17" i="56"/>
  <c r="L17" i="56"/>
  <c r="M17" i="56"/>
  <c r="N17" i="56"/>
  <c r="O17" i="56"/>
  <c r="K16" i="56"/>
  <c r="L16" i="56"/>
  <c r="M16" i="56"/>
  <c r="N16" i="56"/>
  <c r="O16" i="56"/>
  <c r="M15" i="56" l="1"/>
  <c r="K15" i="56"/>
  <c r="M44" i="56"/>
  <c r="K8" i="56"/>
  <c r="N44" i="56"/>
  <c r="K44" i="56"/>
  <c r="O44" i="56"/>
  <c r="L44" i="56"/>
  <c r="N8" i="56"/>
  <c r="O15" i="56"/>
  <c r="L15" i="56"/>
  <c r="N15" i="56"/>
  <c r="M8" i="56"/>
  <c r="I73" i="56"/>
  <c r="H73" i="56"/>
  <c r="L8" i="56" l="1"/>
  <c r="O8" i="56"/>
  <c r="H108" i="56"/>
  <c r="G108" i="56"/>
  <c r="H87" i="56" l="1"/>
  <c r="I87" i="56"/>
  <c r="G87" i="56"/>
  <c r="G59" i="56" l="1"/>
  <c r="F59" i="56" l="1"/>
  <c r="E52" i="56"/>
  <c r="F52" i="56"/>
  <c r="G52" i="56"/>
  <c r="H52" i="56"/>
  <c r="I52" i="56"/>
  <c r="J52" i="56"/>
  <c r="D52" i="56"/>
  <c r="E21" i="56"/>
  <c r="F21" i="56"/>
  <c r="G21" i="56"/>
  <c r="H21" i="56"/>
  <c r="I21" i="56"/>
  <c r="J21" i="56"/>
  <c r="E20" i="56"/>
  <c r="F20" i="56"/>
  <c r="G20" i="56"/>
  <c r="H20" i="56"/>
  <c r="I20" i="56"/>
  <c r="J20" i="56"/>
  <c r="E19" i="56"/>
  <c r="F19" i="56"/>
  <c r="G19" i="56"/>
  <c r="H19" i="56"/>
  <c r="I19" i="56"/>
  <c r="J19" i="56"/>
  <c r="E18" i="56"/>
  <c r="F18" i="56"/>
  <c r="G18" i="56"/>
  <c r="H18" i="56"/>
  <c r="I18" i="56"/>
  <c r="J18" i="56"/>
  <c r="J11" i="56" s="1"/>
  <c r="E17" i="56"/>
  <c r="F17" i="56"/>
  <c r="G17" i="56"/>
  <c r="H17" i="56"/>
  <c r="I17" i="56"/>
  <c r="J17" i="56"/>
  <c r="J10" i="56" s="1"/>
  <c r="E16" i="56"/>
  <c r="F16" i="56"/>
  <c r="G16" i="56"/>
  <c r="H16" i="56"/>
  <c r="I16" i="56"/>
  <c r="J16" i="56"/>
  <c r="D17" i="56"/>
  <c r="D18" i="56"/>
  <c r="D19" i="56"/>
  <c r="D20" i="56"/>
  <c r="D21" i="56"/>
  <c r="D16" i="56"/>
  <c r="D15" i="56" s="1"/>
  <c r="E37" i="56"/>
  <c r="F37" i="56"/>
  <c r="G37" i="56"/>
  <c r="H37" i="56"/>
  <c r="I37" i="56"/>
  <c r="J37" i="56"/>
  <c r="D37" i="56"/>
  <c r="E30" i="56"/>
  <c r="F30" i="56"/>
  <c r="G30" i="56"/>
  <c r="H30" i="56"/>
  <c r="I30" i="56"/>
  <c r="J30" i="56"/>
  <c r="D30" i="56"/>
  <c r="E15" i="56" l="1"/>
  <c r="J15" i="56"/>
  <c r="G15" i="56"/>
  <c r="I15" i="56"/>
  <c r="H15" i="56"/>
  <c r="F15" i="56"/>
  <c r="E50" i="56"/>
  <c r="F50" i="56"/>
  <c r="G50" i="56"/>
  <c r="H50" i="56"/>
  <c r="I50" i="56"/>
  <c r="J50" i="56"/>
  <c r="E49" i="56"/>
  <c r="F49" i="56"/>
  <c r="G49" i="56"/>
  <c r="H49" i="56"/>
  <c r="I49" i="56"/>
  <c r="J49" i="56"/>
  <c r="E48" i="56"/>
  <c r="F48" i="56"/>
  <c r="G48" i="56"/>
  <c r="H48" i="56"/>
  <c r="I48" i="56"/>
  <c r="J48" i="56"/>
  <c r="E47" i="56"/>
  <c r="F47" i="56"/>
  <c r="G47" i="56"/>
  <c r="H47" i="56"/>
  <c r="I47" i="56"/>
  <c r="I11" i="56" s="1"/>
  <c r="J47" i="56"/>
  <c r="E46" i="56"/>
  <c r="F46" i="56"/>
  <c r="G46" i="56"/>
  <c r="H46" i="56"/>
  <c r="I46" i="56"/>
  <c r="I10" i="56" s="1"/>
  <c r="J46" i="56"/>
  <c r="E45" i="56"/>
  <c r="F45" i="56"/>
  <c r="G45" i="56"/>
  <c r="H45" i="56"/>
  <c r="I45" i="56"/>
  <c r="I9" i="56" s="1"/>
  <c r="J45" i="56"/>
  <c r="D46" i="56"/>
  <c r="D47" i="56"/>
  <c r="D48" i="56"/>
  <c r="D49" i="56"/>
  <c r="D50" i="56"/>
  <c r="D45" i="56"/>
  <c r="D44" i="56" l="1"/>
  <c r="J8" i="56" l="1"/>
  <c r="I8" i="56"/>
  <c r="H8" i="56"/>
  <c r="G8" i="56"/>
  <c r="F8" i="56"/>
  <c r="E8" i="56"/>
  <c r="J44" i="56"/>
  <c r="I44" i="56"/>
  <c r="H44" i="56"/>
  <c r="G44" i="56"/>
  <c r="F44" i="56"/>
  <c r="E44" i="56"/>
  <c r="D8" i="56" l="1"/>
</calcChain>
</file>

<file path=xl/sharedStrings.xml><?xml version="1.0" encoding="utf-8"?>
<sst xmlns="http://schemas.openxmlformats.org/spreadsheetml/2006/main" count="613" uniqueCount="318">
  <si>
    <t>в том числе:</t>
  </si>
  <si>
    <t>№ п/п</t>
  </si>
  <si>
    <t>1</t>
  </si>
  <si>
    <t>Наименование показателя (индикатора)</t>
  </si>
  <si>
    <t>Ед. измерения</t>
  </si>
  <si>
    <t>Значения показателя (индикатора) по годам реализации государственной программы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</si>
  <si>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</si>
  <si>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</si>
  <si>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</si>
  <si>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</si>
  <si>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</si>
  <si>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</si>
  <si>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</si>
  <si>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</si>
  <si>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</si>
  <si>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_____________________________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</si>
  <si>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</si>
  <si>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</si>
  <si>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ОСНОВНОЕ МЕРОПРИЯТИЕ 1</t>
  </si>
  <si>
    <t>ОСНОВНОЕ МЕРОПРИЯТИЕ 2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</si>
  <si>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</si>
  <si>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</si>
  <si>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1.1.</t>
  </si>
  <si>
    <t>Граждане, получившие жилые помещения и улучшившие жилищные условия  в рамках подпрограммы</t>
  </si>
  <si>
    <t>семей</t>
  </si>
  <si>
    <t>Ввод в действие общеобразовательных учреждений</t>
  </si>
  <si>
    <t>тыс.мест</t>
  </si>
  <si>
    <t>0</t>
  </si>
  <si>
    <t>Ввод в действие фельдшерско-акушерских пунктов и (или) офисов врачей общей практики в сельской местности</t>
  </si>
  <si>
    <t>единиц</t>
  </si>
  <si>
    <t>Обеспеченность сельского населения фельдшерско-акушерскими пунктами и (или) офисами врачей общей практики</t>
  </si>
  <si>
    <t>единиц на 10 тыс. человек</t>
  </si>
  <si>
    <t>9,1</t>
  </si>
  <si>
    <t>9,2</t>
  </si>
  <si>
    <t>Наличие плоскостных спортивных сооружений в сельской местности</t>
  </si>
  <si>
    <t>тыс.кв.м.</t>
  </si>
  <si>
    <t>Обеспеченность сельского населения плоскостными спортивными сооружениями</t>
  </si>
  <si>
    <t>тыс.кв.м. на 10 тыс. населения</t>
  </si>
  <si>
    <t>Ввод в действие плоскостных спортивных сооружений в сельской местности</t>
  </si>
  <si>
    <t>тыс.кв.м</t>
  </si>
  <si>
    <t>Ввод в действие учреждений культурно-досугового типа в сельской местности</t>
  </si>
  <si>
    <t>Наличие учреждений культурно-досугового типа в сельской местности</t>
  </si>
  <si>
    <t>8,668</t>
  </si>
  <si>
    <t xml:space="preserve">Обеспеченность сельского населения учреждениями культурно-досугового типа </t>
  </si>
  <si>
    <t>мест на 1 тыс. человек</t>
  </si>
  <si>
    <t>180</t>
  </si>
  <si>
    <t>Ввод в действие водопроводных сетей</t>
  </si>
  <si>
    <t>км</t>
  </si>
  <si>
    <t>Протяженность водопроводных сетей</t>
  </si>
  <si>
    <t>Удельная протяженность водопроводных сетей на 1 жителя</t>
  </si>
  <si>
    <t xml:space="preserve">пог. метр </t>
  </si>
  <si>
    <t>Ввод в действие газовых сетей</t>
  </si>
  <si>
    <t>Протяженность газовых сетей</t>
  </si>
  <si>
    <t>Удельная протяженность газовых сетей на 1 жителя</t>
  </si>
  <si>
    <t>Уровень газификации домов сетевым газом</t>
  </si>
  <si>
    <t>Обеспеченность сельского населения питьевой водой</t>
  </si>
  <si>
    <t>%</t>
  </si>
  <si>
    <t>Ввод в действие электрических сетей</t>
  </si>
  <si>
    <t>Протяженность электрических сетей</t>
  </si>
  <si>
    <t>Удельная протяженность электрических сетей на 1 жителя</t>
  </si>
  <si>
    <t>пог.метр.</t>
  </si>
  <si>
    <t>МУНИЦИПАЛЬНАЯ ПОДПРОГРАММА</t>
  </si>
  <si>
    <t>Развитие сети общеобразовательных учреждений в сельской местности</t>
  </si>
  <si>
    <t>ОСНОВНОЕ МЕРОПРИЯТИЕ 3</t>
  </si>
  <si>
    <t>Развитие сети амбулаторно-поликлинических учреждений в сельской местности</t>
  </si>
  <si>
    <t>ОСНОВНОЕ МЕРОПРИЯТИЕ 4</t>
  </si>
  <si>
    <t>Развитие сети плоскостных сооружений в сельской местности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</si>
  <si>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</si>
  <si>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ОСНОВНОЕ МЕРОПРИЯТИЕ 5</t>
  </si>
  <si>
    <t>Развитие учреждений культурно-досуговой деятельности в сельской местности</t>
  </si>
  <si>
    <t>ОСНОВНОЕ МЕРОПРИЯТИЕ 6</t>
  </si>
  <si>
    <t>Развитие водоснабжения в сельской местности</t>
  </si>
  <si>
    <t>ОСНОВНОЕ МЕРОПРИЯТИЕ 7</t>
  </si>
  <si>
    <t>Развитие электроснабжения в сельской местности</t>
  </si>
  <si>
    <t>Развитие газоснабжения в сельской местности</t>
  </si>
  <si>
    <t>ОСНОВНОЕ МЕРОПРИЯТИЕ 8</t>
  </si>
  <si>
    <t>ОСНОВНОЕ МЕРОПРИЯТИЕ 9</t>
  </si>
  <si>
    <t>Основное мероприятие 1: Улучшение жилищных условий граждан, молодых семей и молодых специалистов в сельской местности</t>
  </si>
  <si>
    <t>Улучшение жилищных условий граждан, молодых семей и молодых специалистов в сельской местности</t>
  </si>
  <si>
    <t>Основное мероприятие 2: Развитие сети общеобразовательных учреждений в сельской местности</t>
  </si>
  <si>
    <t>2.1.</t>
  </si>
  <si>
    <t>Основное мероприятие 3: Развитие сети амбулаторно-поликлинических учреждений в сельской местности</t>
  </si>
  <si>
    <t>3.1.</t>
  </si>
  <si>
    <t>3.2.</t>
  </si>
  <si>
    <t>Основное мероприятие 4: Развитие сети плоскостных сооружений в сельской местности</t>
  </si>
  <si>
    <t>4.1.</t>
  </si>
  <si>
    <t>4.2.</t>
  </si>
  <si>
    <t>4.3.</t>
  </si>
  <si>
    <t>Основное мероприятие 5: Развитие учреждений культурно-досуговой деятельности в сельской местности</t>
  </si>
  <si>
    <t>5.1.</t>
  </si>
  <si>
    <t>5.2.</t>
  </si>
  <si>
    <t>5.3.</t>
  </si>
  <si>
    <t>Основное мероприятие 6: Развитие водоснабжения в сельской местности</t>
  </si>
  <si>
    <t>6.1.</t>
  </si>
  <si>
    <t>6.2.</t>
  </si>
  <si>
    <t>6.3.</t>
  </si>
  <si>
    <t>6.4.</t>
  </si>
  <si>
    <t>Основное мероприятие 7: Развитие газоснабжения в сельской местности</t>
  </si>
  <si>
    <t>7.1.</t>
  </si>
  <si>
    <t>7.2.</t>
  </si>
  <si>
    <t>7.3.</t>
  </si>
  <si>
    <t>7.4.</t>
  </si>
  <si>
    <t>Основное мероприятие 8: Развитие электроснабжения в сельской местности</t>
  </si>
  <si>
    <t>8.1.</t>
  </si>
  <si>
    <t>8.2.</t>
  </si>
  <si>
    <t>8.3.</t>
  </si>
  <si>
    <t>29,4</t>
  </si>
  <si>
    <t>22,5</t>
  </si>
  <si>
    <t>318,9</t>
  </si>
  <si>
    <t>6,6</t>
  </si>
  <si>
    <t>6,7</t>
  </si>
  <si>
    <t>86,4</t>
  </si>
  <si>
    <t>86,6</t>
  </si>
  <si>
    <t>-</t>
  </si>
  <si>
    <t>1169,6</t>
  </si>
  <si>
    <t>1175,6</t>
  </si>
  <si>
    <t>24,4</t>
  </si>
  <si>
    <t>24,7</t>
  </si>
  <si>
    <t>89,8</t>
  </si>
  <si>
    <t>89,9</t>
  </si>
  <si>
    <t>90,2</t>
  </si>
  <si>
    <t>90,3</t>
  </si>
  <si>
    <t>2,0</t>
  </si>
  <si>
    <t>767,9</t>
  </si>
  <si>
    <t>769,9</t>
  </si>
  <si>
    <t>16,0</t>
  </si>
  <si>
    <t>16,2</t>
  </si>
  <si>
    <t>9.1.</t>
  </si>
  <si>
    <t>600</t>
  </si>
  <si>
    <t>10562</t>
  </si>
  <si>
    <t>8690</t>
  </si>
  <si>
    <t>22636</t>
  </si>
  <si>
    <t>11096</t>
  </si>
  <si>
    <t>9172</t>
  </si>
  <si>
    <t>626</t>
  </si>
  <si>
    <t>23846</t>
  </si>
  <si>
    <t>22</t>
  </si>
  <si>
    <t>Отдел по экономике и инвестиционным программам;  отдел программ и развития сельских территорий администрации Лискинского муниципального района Воронежской области</t>
  </si>
  <si>
    <t>Ответственный исполнитель муниципальной программы</t>
  </si>
  <si>
    <t>Исполнители муниципальной программы</t>
  </si>
  <si>
    <t>Основные разработчики муниципальной программы</t>
  </si>
  <si>
    <t>Основные мероприятия программы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</si>
  <si>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</si>
  <si>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</si>
  <si>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</si>
  <si>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>Этапы и сроки реализации муниципальной программы</t>
  </si>
  <si>
    <t>Объемы и источники финансирования муниципальной 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</si>
  <si>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программы</t>
  </si>
  <si>
    <t xml:space="preserve">Повышение конкурентоспособности сельскохозяйственной продукции, произведенной в Лискинском муниципальном районе Воронежской области на основе финансовой устойчивости и модернизации сельского хозяйства, а также на основе ускоренного развития приоритетных подотраслей сельского хозяйства; сохранение и воспроизводство используемых в сельскохозяйственном производстве земельных и других природных ресурсов;
Создание комфортных условий жизнедеятельности в сельской местности;
Стимулирование инвестиционной активности в агропромышленном комплексе путем создания благоприятных инфраструктурных условий в сельской местности;
Активизация участия граждан, проживающих в сельской местности, в реализации общественно значимых проектов
</t>
  </si>
  <si>
    <t>Показатель (индикатор) общий для  подпрограммы</t>
  </si>
  <si>
    <t>Индекс производства продукции сельского хозяйства в хозяйствах всех категорий (в сопоставимых ценах)</t>
  </si>
  <si>
    <t>процентов к предыдущему году</t>
  </si>
  <si>
    <t>1.2.</t>
  </si>
  <si>
    <t>Индекс производства продукции растениеводства в хозяйствах всех категорий (в сопоставимых ценах)</t>
  </si>
  <si>
    <t>1.3.</t>
  </si>
  <si>
    <t>Индекс производства продукции животноводства в хозяйствах всех категорий (в сопоставимых ценах)</t>
  </si>
  <si>
    <t>1.4.</t>
  </si>
  <si>
    <t>Индекс производства пищевых продуктов, включая напитки (в сопоставимых ценах)</t>
  </si>
  <si>
    <t>1.5.</t>
  </si>
  <si>
    <t>Индекс физического объема инвестиций в основной капитал сельского хозяйства</t>
  </si>
  <si>
    <t>1.6</t>
  </si>
  <si>
    <t>Рентабельность сельскохозяйственных организаций (с учетом субсидий)</t>
  </si>
  <si>
    <t>процентов</t>
  </si>
  <si>
    <t>1.7.</t>
  </si>
  <si>
    <t>Среднемесячная номинальная заработная плата в сельском хозяйстве (по сельскохозяйственным организациям, не относящимся к субъектам малого предпринимательства)</t>
  </si>
  <si>
    <t>рублей</t>
  </si>
  <si>
    <t>1.1</t>
  </si>
  <si>
    <t>Оказание информационно-консультационных услуг сельскохозяйственным предприятиям Лискинского муниципального района</t>
  </si>
  <si>
    <t>тыс.руб.</t>
  </si>
  <si>
    <t>3286</t>
  </si>
  <si>
    <t>3332</t>
  </si>
  <si>
    <t>Основное мероприятие 2: Развитие подотрасли растениеводства, переработки и реализации продукции растениеводства</t>
  </si>
  <si>
    <t>Производство продукции растениеводства в хозяйствах всех категорий:</t>
  </si>
  <si>
    <t>тонн</t>
  </si>
  <si>
    <t>зерновых и зернобобовых</t>
  </si>
  <si>
    <t>сахарной свеклы</t>
  </si>
  <si>
    <t>картофеля</t>
  </si>
  <si>
    <t>2.2.</t>
  </si>
  <si>
    <t>Площадь закладки многолетних насаждений</t>
  </si>
  <si>
    <t>гектаров</t>
  </si>
  <si>
    <t>2.3.</t>
  </si>
  <si>
    <t>2.4.</t>
  </si>
  <si>
    <t>2.5.</t>
  </si>
  <si>
    <t>2.6.</t>
  </si>
  <si>
    <t>Производство масла подсолнечного нерафинированного и его фракций</t>
  </si>
  <si>
    <t>Производство сахара  белого свекловичного в твердом состоянии</t>
  </si>
  <si>
    <t>Производство плодоовощных консервов</t>
  </si>
  <si>
    <t>тыс. условных банок</t>
  </si>
  <si>
    <t>Производство скота и птицы на убой в хозяйствах всех категорий (в живом весе)</t>
  </si>
  <si>
    <t>3.3.</t>
  </si>
  <si>
    <t>Производство молока в хозяйствах всех категорий</t>
  </si>
  <si>
    <t>3.4.</t>
  </si>
  <si>
    <t>Производство сыров и сырных продуктов</t>
  </si>
  <si>
    <t>3.5.</t>
  </si>
  <si>
    <t>Производство масла сливочного</t>
  </si>
  <si>
    <t>3.6.</t>
  </si>
  <si>
    <t>Маточное поголовье овец и коз в сельскохозяйственных организациях, крестьянских (фермерских) хозяйствах, включая индивидуальных предпринимателей</t>
  </si>
  <si>
    <t xml:space="preserve"> тонн</t>
  </si>
  <si>
    <t>Поголовье  крупного рогатого скота специализированных мясных пород и помесного скота, полученного от скрещивания со специализированными мясными породами, в сельскохозяйственных организациях, крестьянских (фермерских) хозяйствах, включая индивидуальных предпринимателей</t>
  </si>
  <si>
    <t>голов</t>
  </si>
  <si>
    <t>Количество крестьянских (фермерских) хозяйств, начинающих фермеров, осуществивших проекты создания и развития своих хозяйств с помощью государственной поддержки</t>
  </si>
  <si>
    <t xml:space="preserve">Рост применения биологических средств защиты растений и микробиологических удобрений в растениеводстве </t>
  </si>
  <si>
    <t>процентов к 2010 году</t>
  </si>
  <si>
    <t xml:space="preserve">Удельный вес отходов сельскохозяйственного производства, переработанных методами биотехнологии </t>
  </si>
  <si>
    <t>прооцентов</t>
  </si>
  <si>
    <t>Внесение органических удобрений</t>
  </si>
  <si>
    <t>тыс.тонн</t>
  </si>
  <si>
    <t>Защита и сохранение сельскохозяйственных угодий от ветровой эрозии и опустынивания</t>
  </si>
  <si>
    <t>Внесение минеральных удобрений</t>
  </si>
  <si>
    <t>тыс. тонн действующего вещества</t>
  </si>
  <si>
    <t>Сохранение существующих и создание новых рабочих мест</t>
  </si>
  <si>
    <t>чел./мест</t>
  </si>
  <si>
    <t>73250</t>
  </si>
  <si>
    <t>Ввод в действие автомобильных дорог</t>
  </si>
  <si>
    <t>км.</t>
  </si>
  <si>
    <t>Развитие сети автомобильных дорог</t>
  </si>
  <si>
    <t>130</t>
  </si>
  <si>
    <t>150,6</t>
  </si>
  <si>
    <t>27,7</t>
  </si>
  <si>
    <t>32,1</t>
  </si>
  <si>
    <t xml:space="preserve">Основное мероприятие 9: Развитие сети автомобильных дорог </t>
  </si>
  <si>
    <t>1. Стимулирование роста производства основных видов сельскохозяйственной продукции, производства пищевых продуктов;
2. Поддержка малых форм хозяйствования;
3. Повышение уровня рентабельности в сельском хозяйстве для обеспечения его устойчивого развития, повышение качества жизни сельского населения;
4. Стимулирование инновационной деятельности и инновационного развития агропромышленного комплекса;
5. Развитие биотехнологий;
6. Создание условий для эффективного использования земель сельскохозяйственного назначения;
7. Повышение плодородия почв до оптимального уровня в каждой конкретной зоне.
8. Развитие мелиорации сельскохозяйственных земель
9.Удовлетворение потребностей сельского населения, в том числе молодых семей и молодых специалистов, в благоустроенном жилье; 
10.Повышение уровня комплексного обустройства населенных пунктов, расположенных в сельской местности, объектами социальной и инженерной инфраструктуры, автомобильными дорогами общего пользования с твердым покрытием, ведущими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</si>
  <si>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Согласно Порядка по разработке, реализации и оценки эффективности муниципальных программ в Лискинском муниципальном районе Воронежской области в новой редакции, утвержденного постановлением администрации Лискинского муниципального района от 21.03.2016 №159 прилагается: 
</t>
  </si>
  <si>
    <t>Развитие подотрасли растениеводства, переработки и реализации продукции растениеводства</t>
  </si>
  <si>
    <t>Развитие подотрасли животноводства, переработки и реализации продукции растениеводства</t>
  </si>
  <si>
    <t>Субсидии</t>
  </si>
  <si>
    <t>тыс. руб.</t>
  </si>
  <si>
    <t>3.7.</t>
  </si>
  <si>
    <t>0,250</t>
  </si>
  <si>
    <t>8,918</t>
  </si>
  <si>
    <t>186</t>
  </si>
  <si>
    <t>208</t>
  </si>
  <si>
    <t>4787</t>
  </si>
  <si>
    <t>5895,60</t>
  </si>
  <si>
    <t>3878,40</t>
  </si>
  <si>
    <t>630,20</t>
  </si>
  <si>
    <t>15641,5</t>
  </si>
  <si>
    <t>8,8</t>
  </si>
  <si>
    <t>28,5</t>
  </si>
  <si>
    <t>28,6</t>
  </si>
  <si>
    <t>18,6</t>
  </si>
  <si>
    <t>5851,9</t>
  </si>
  <si>
    <t>5548,47</t>
  </si>
  <si>
    <t>3700,52</t>
  </si>
  <si>
    <t>544,37</t>
  </si>
  <si>
    <t>8558,08</t>
  </si>
  <si>
    <t>10</t>
  </si>
  <si>
    <t>9,5</t>
  </si>
  <si>
    <t>170,9</t>
  </si>
  <si>
    <t>3,6</t>
  </si>
  <si>
    <t>41,8</t>
  </si>
  <si>
    <t>174,5</t>
  </si>
  <si>
    <t>42,7</t>
  </si>
  <si>
    <t>5,6</t>
  </si>
  <si>
    <t>13,9</t>
  </si>
  <si>
    <t>337,9</t>
  </si>
  <si>
    <t>94,3</t>
  </si>
  <si>
    <t>6460,1</t>
  </si>
  <si>
    <t>3882,5</t>
  </si>
  <si>
    <t>1452,4</t>
  </si>
  <si>
    <t>344,1</t>
  </si>
  <si>
    <t>8168,26</t>
  </si>
  <si>
    <t>6</t>
  </si>
  <si>
    <t>1,344</t>
  </si>
  <si>
    <t>339</t>
  </si>
  <si>
    <t>95,1</t>
  </si>
  <si>
    <t>Приложение 3
к муниципальной программе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</si>
  <si>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</si>
  <si>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</si>
  <si>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МУНИЦИПАЛЬНАЯ ПРОГРАММА</t>
  </si>
  <si>
    <t>3491,9</t>
  </si>
  <si>
    <t>"Комплексное развитие сельских территорий Лискинского муниципального района Воронежской области"</t>
  </si>
  <si>
    <t>Создание условий для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</si>
  <si>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</si>
  <si>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Приложение 2 
к муниципальной программе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</si>
  <si>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Сведения о показателях (индикаторах) 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
 и их значениях</t>
  </si>
  <si>
    <t>МУНИЦИПАЛЬНАЯ ПРОГРАММА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</si>
  <si>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ПОДПРОГРАММА  "Комплексное развитие сельских территорий Лискинского муниципального района Воронежской области"</t>
  </si>
  <si>
    <t>Основное мероприятие 1: Создание условий для обеспечения доступным и комфортным жильем сельского населения</t>
  </si>
  <si>
    <t>Количество семей, получившие жилые помещения и улучшившие жилищные условия  в рамках подпрограммы</t>
  </si>
  <si>
    <t>Количество семей, получившие жилые помещения и улучшившие жилищные условия по договору найма жилого помещения (без привлечения собственных (заемных) средств граждан  в рамках подпрограммы</t>
  </si>
  <si>
    <t>Основное мероприятие 2: Создание и развитие инфраструктуры на сельских территориях</t>
  </si>
  <si>
    <t>Ввод в действие локальных водопроводов на сельских территориях</t>
  </si>
  <si>
    <t>Количество реализованных проектов по созданию современного облика сельских территорий</t>
  </si>
  <si>
    <t>Количество реализованных проектов по благоустройству сельских территорий</t>
  </si>
  <si>
    <t>4,8</t>
  </si>
  <si>
    <t>5</t>
  </si>
  <si>
    <t>Приложение 1 
к муниципальной программе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</si>
  <si>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ПАСПОРТ
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</si>
  <si>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Отдел программ и развития сельского хозяйства Лискинского муниципального района (по согласованию) сельскохозяйственные организации всех форм собственности, иные хозяйствующие субъекты муниципального района; отдел по экономике и инвестиционным программам; отдел по финансам и бюджетной политике администрации  Лискинского муниципального района Воронежской области </t>
  </si>
  <si>
    <t xml:space="preserve"> I этап реализации: 2014 - 2019 годы
II этап реализации: 2020-2025 годы</t>
  </si>
  <si>
    <t>Приложение №3 - 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</si>
  <si>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 xml:space="preserve"> "Развитие сельского хозяйства Лискинского муниципального района" </t>
  </si>
  <si>
    <t>7052,4</t>
  </si>
  <si>
    <t>2211,7</t>
  </si>
  <si>
    <t>1032,2</t>
  </si>
  <si>
    <t>203,6</t>
  </si>
  <si>
    <t>ПОДПРОГРАММА  «Развитие сельского хозяйства Лискинского муниципального района»</t>
  </si>
  <si>
    <t>Основное мероприятие 4: Поддержка малых форм хозяйствования</t>
  </si>
  <si>
    <t>Основное мероприятие 5: Техническая и технологическая модернизация, инновационное развитие</t>
  </si>
  <si>
    <t>Основное мероприятие 6: Сохранение и восстановление плодородия почв</t>
  </si>
  <si>
    <t>500</t>
  </si>
  <si>
    <t>6552,4</t>
  </si>
  <si>
    <t>Отдел программ и развития сельского хозяйства Лискинского муниципального района (по согласованию) сельскохозяйственные организации всех форм собственности, иные хозяйствующие субъекты муниципального района; отдел по экономике и инвестиционным программам  администрации Лискинского муниципального района Воронежской области</t>
  </si>
  <si>
    <t>Обеспечение реализации программы</t>
  </si>
  <si>
    <t>"Устойчивое развитие сельских территорий Лискинского муниципального района Воронежской области" 
(утратила силу)</t>
  </si>
  <si>
    <t>ПОДПРОГРАММА  "Устойчивое развитие сельских территорий Лискинского муниципального района Воронежской области" (утратила силу)</t>
  </si>
  <si>
    <t>2,2</t>
  </si>
  <si>
    <t>3</t>
  </si>
  <si>
    <t>Основное мероприятие 1: Обеспечение реализации программы</t>
  </si>
  <si>
    <t>Основное мероприятие 3: Развитие подотрасли животноводства, переработки и реализации продукции животноводства</t>
  </si>
  <si>
    <t>Приложение №2 - Сведения о показателях (индикаторах)  муниципальной программы "Развитие сельского хозяйства, производства пищевых продуктов и инфраструктуры агропродовольственного рынка Лискинского муниципального района Воронежской области"</t>
  </si>
  <si>
    <t>6458</t>
  </si>
  <si>
    <t>6958</t>
  </si>
  <si>
    <r>
      <rPr>
        <u/>
        <sz val="12"/>
        <color indexed="8"/>
        <rFont val="Times New Roman"/>
        <family val="1"/>
        <charset val="204"/>
      </rPr>
      <t xml:space="preserve">В рамках подпрограммы "Развитие сельского хозяйства Лискинского муниципального района":
</t>
    </r>
    <r>
      <rPr>
        <sz val="12"/>
        <color indexed="8"/>
        <rFont val="Times New Roman"/>
        <family val="1"/>
        <charset val="204"/>
      </rPr>
      <t xml:space="preserve">1. Обеспечение реализации программы
2. Развитие подотрасли растениеводства, переработки и реализации продукции растениеводства;
3. Развитие подотрасли животноводства, переработки и реализации продукции животноводства;
4. Поддержка малых форм хозяйствования;
5. Техническая и технологическая модернизация, инновационное развитие;
6. Сохранение и восстановление плодородия почв.
</t>
    </r>
    <r>
      <rPr>
        <u/>
        <sz val="12"/>
        <color indexed="8"/>
        <rFont val="Times New Roman"/>
        <family val="1"/>
        <charset val="204"/>
      </rPr>
      <t>В рамках подпрограммы "Комплексное развитие сельских территорий Лискинского муниципального района Воронежской области":</t>
    </r>
    <r>
      <rPr>
        <sz val="12"/>
        <color indexed="8"/>
        <rFont val="Times New Roman"/>
        <family val="1"/>
        <charset val="204"/>
      </rPr>
      <t xml:space="preserve">
1. Создание условий для обеспечения доступным и комфортным жильем сельского населения;
2.Создание и развитие инфраструктуры на сельских территориях.</t>
    </r>
  </si>
  <si>
    <t xml:space="preserve">Индекс производства продукции сельского хозяйства в хозяйствах всех категорий (в сопоставимых ценах); индекс производства продукции растениеводства (в сопоставимых ценах);
индекс производства продукции животноводства (в сопоставимых ценах);
индекс производства пищевых продуктов, включая напитки (в сопоставимых ценах);
индекс физического объема инвестиций в основной капитал сельского хозяйства;
рентабельность сельскохозяйственной организации; среднемесячная номинальная заработная плата в сельском хозяйстве (по сельскохозяйственным организациям, не относящимся к субъектам малого предпринимательства).получение жилых помещений и улучшение жилищных условий 124 семьей в рамках программы;                         ввод в действие общеобразовательных учреждений на 144 мест; ввод в действие 1 фельдшерско-акушерского пункта; 
увеличение обеспеченного фельдшерско-акушерскими пунктами  на 0,4 тыс.кв.м. на 10 тыс. чел.;
ввод в действие 6,3 тыс. кв.метров плоскостных спортивных сооружений;
увеличение обеспеченного плоскостными спортивными сооружениями на 15,3 тыс.кв.м. на 10 тыс. чел.;
ввод в действие 5,652  км распределительных газовых сетей;
увеличение уровня газификации жилых домов (квартир) сетевым газом в сельской местности до 90,5%;
ввод в действие 162,141  км локальных водопроводов; 
увеличение уровня обеспеченности сельского населения питьевой водой до95,3%; ввод в действие 5,3 км электрических сетей;
ввод в действие 4,7485 км. автомобильных дорог.
Количество семей, получившие жилые помещения и улучшившие жилищные условия  в рамках подпрограммы.
Количество семей, получившие жилые помещения и улучшившие жилищные условия по договору найма жилого помещения (без привлечения собственных (заемных) средств граждан  в рамках подпрограммы.
Ввод в действие локальных водопроводов на сельских территориях.
Количество реализованных проектов по созданию современного облика сельских территорий.
Количество реализованных проектов по благоустройству сельских территорий.
</t>
  </si>
  <si>
    <r>
      <t xml:space="preserve">Увеличение объема производства продукции сельского хозяйства в 2025 году по отношению к 2014 году: зерновых - на 107%; сахарной свеклы  - на 117%; молока - на 218,8%.
Решение жилищной проблемы для 124 семей, проживающих в сельской местности и нуждающихся в улучшении жилищных условий;
удовлетворение потребности организаций агропромышленного комплекса и социальной сферы села в молодых специалистах на 38,7%;
повышение уровня социально-инженерного обустройства в сельской местности, в том числе газом – до 90,5%, водой – до 95,3%;
создание условий для улучшения социально-демографической ситуации в сельской местности (прогнозируется увеличение коэффициента рождаемости сельского населения до 13,5 промилле и ожидаемой продолжительности жизни до 72,6 лет);
повышение общественной значимости развития сельских территорий в общенациональных интересах и привлекательности сельской местности для комфортного проживания и приложения труда.
</t>
    </r>
    <r>
      <rPr>
        <u/>
        <sz val="10"/>
        <rFont val="Times New Roman"/>
        <family val="1"/>
        <charset val="204"/>
      </rPr>
      <t>В рамках подпрограммы "Комплексное развитие сельских территорий Лискинского муниципального района Воронежской области":</t>
    </r>
    <r>
      <rPr>
        <sz val="10"/>
        <rFont val="Times New Roman"/>
        <family val="1"/>
        <charset val="204"/>
      </rPr>
      <t xml:space="preserve">
Количество семей, получившие жилые помещения и улучшившие жилищные условия  в рамках подпрограммы - 6.
Количество семей, получившие жилые помещения и улучшившие жилищные условия по договору найма жилого помещения (без привлечения собственных (заемных) средств граждан  в рамках подпрограммы - 43.
Ввод в действие локальных водопроводов на сельских территориях - 42,595 км.
Количество реализованных проектов по созданию современного облика сельских территорий - 17.
Количество реализованных проектов по благоустройству сельских территорий - 0
</t>
    </r>
  </si>
  <si>
    <r>
      <t xml:space="preserve">Всего - 6 359 188,36 тыс. руб., из них средства федерального бюджета - 3 178 266,01 тыс. руб., областного бюджета - 2 791 896,31 тыс. руб., местного бюджета - 266 263,15 тыс.руб., внебюджетные фонды - 40 421,15 тыс. руб., физические лица - 82 341,74 в т.ч.:  
</t>
    </r>
    <r>
      <rPr>
        <b/>
        <u/>
        <sz val="8"/>
        <rFont val="Times New Roman"/>
        <family val="1"/>
        <charset val="204"/>
      </rPr>
      <t xml:space="preserve">2014 г. </t>
    </r>
    <r>
      <rPr>
        <sz val="8"/>
        <rFont val="Times New Roman"/>
        <family val="1"/>
        <charset val="204"/>
      </rPr>
      <t xml:space="preserve">- 105 243,0 тыс. руб., из них средства федерального бюджета -28 403 тыс. руб., областного бюджета - 38 425 тыс. руб., местного бюджета - 9 833 тыс.руб., внебюджетные фонды - 5 946 тыс. руб., физические лица - 22 636 тыс. руб.
</t>
    </r>
    <r>
      <rPr>
        <b/>
        <u/>
        <sz val="8"/>
        <rFont val="Times New Roman"/>
        <family val="1"/>
        <charset val="204"/>
      </rPr>
      <t xml:space="preserve">2015 г. </t>
    </r>
    <r>
      <rPr>
        <sz val="8"/>
        <rFont val="Times New Roman"/>
        <family val="1"/>
        <charset val="204"/>
      </rPr>
      <t xml:space="preserve">- 267 464 тыс.руб., из них средства федерального бюджета - 80 291 тыс. руб., областного бюджета - 130 429 тыс. руб., местного бюджета - 21 794 тыс.руб., внебюджетные фонды - 11 104 тыс. руб., физические лица - 23 846 тыс. руб.
</t>
    </r>
    <r>
      <rPr>
        <b/>
        <u/>
        <sz val="8"/>
        <rFont val="Times New Roman"/>
        <family val="1"/>
        <charset val="204"/>
      </rPr>
      <t xml:space="preserve">2016 г. </t>
    </r>
    <r>
      <rPr>
        <sz val="8"/>
        <rFont val="Times New Roman"/>
        <family val="1"/>
        <charset val="204"/>
      </rPr>
      <t xml:space="preserve">- 967 584,15 тыс.руб.из них средства федерального бюджета - 638 479,50 тыс. руб., областного бюджета - 268 311,4 тыс. руб., местного бюджета - 44 893,3тыс.руб., внебюджетные фонды - 258,45 тыс. руб., физические лица - 15 641,5
</t>
    </r>
    <r>
      <rPr>
        <b/>
        <u/>
        <sz val="8"/>
        <rFont val="Times New Roman"/>
        <family val="1"/>
        <charset val="204"/>
      </rPr>
      <t>2017 г.</t>
    </r>
    <r>
      <rPr>
        <sz val="8"/>
        <rFont val="Times New Roman"/>
        <family val="1"/>
        <charset val="204"/>
      </rPr>
      <t xml:space="preserve"> - 1 614 946,42 тыс.руб., из них средства федерального бюджета - 1 326 773,14 тыс. руб., областного бюджета - 254 162,03 тыс. руб., местного бюджета - 25 453,17тыс.руб., внебюджетные фонды - 0 тыс. руб., физические лица - 8 558,08
</t>
    </r>
    <r>
      <rPr>
        <b/>
        <u/>
        <sz val="8"/>
        <rFont val="Times New Roman"/>
        <family val="1"/>
        <charset val="204"/>
      </rPr>
      <t xml:space="preserve">2018 г. </t>
    </r>
    <r>
      <rPr>
        <sz val="8"/>
        <rFont val="Times New Roman"/>
        <family val="1"/>
        <charset val="204"/>
      </rPr>
      <t xml:space="preserve">- 1 085 943,69 тыс.руб., из них средства федерального бюджета - 955 708,07 тыс. руб., областного бюджета - 102 459,55 тыс. руб., местного бюджета - 19 607,81 тыс.руб., внебюджетные фонды - 0 тыс. руб., физические лица - 8 168,26                                                        
</t>
    </r>
    <r>
      <rPr>
        <b/>
        <u/>
        <sz val="8"/>
        <rFont val="Times New Roman"/>
        <family val="1"/>
        <charset val="204"/>
      </rPr>
      <t>2019 г.</t>
    </r>
    <r>
      <rPr>
        <sz val="8"/>
        <rFont val="Times New Roman"/>
        <family val="1"/>
        <charset val="204"/>
      </rPr>
      <t xml:space="preserve"> -1 929 551,4 тыс.руб. из них средства федерального бюджета - 10 129,9 тыс. руб., областного бюджета - 1 894 798,2 тыс. руб., местного бюджета - 21 131,4 тыс.руб., внебюджетные фонды - 0 тыс. руб., физические лица - 3 491,9                                                     
</t>
    </r>
    <r>
      <rPr>
        <b/>
        <u/>
        <sz val="8"/>
        <rFont val="Times New Roman"/>
        <family val="1"/>
        <charset val="204"/>
      </rPr>
      <t xml:space="preserve">2020 г. </t>
    </r>
    <r>
      <rPr>
        <sz val="8"/>
        <rFont val="Times New Roman"/>
        <family val="1"/>
        <charset val="204"/>
      </rPr>
      <t xml:space="preserve">- 77 860,2 тыс.руб.из них средства федерального бюджета -0 тыс. руб., областного бюджета - 47 439,7 тыс. руб., местного бюджета - 30 420,5 тыс.руб., внебюджетные фонды - 0 тыс. руб., физические лица - 0
2021 г. -8 437,5 тыс.руб. из них средства федерального бюджета - 2 697,81 тыс. руб., областного бюджета - 1 664,09 тыс. руб., местного бюджета - 4 075,6 тыс.руб., внебюджетные фонды - 0 тыс. руб., физические лица - 0
2022 г. - 165 053,2 тыс.руб.из них средства федерального бюджета - 77 870,91 тыс. руб., областного бюджета - 23 474,92 тыс. руб., местного бюджета - 48 537,37 тыс.руб., внебюджетные фонды - 15 170 тыс. руб., физические лица - 0
</t>
    </r>
    <r>
      <rPr>
        <b/>
        <u/>
        <sz val="8"/>
        <rFont val="Times New Roman"/>
        <family val="1"/>
        <charset val="204"/>
      </rPr>
      <t>2023 г.</t>
    </r>
    <r>
      <rPr>
        <sz val="8"/>
        <rFont val="Times New Roman"/>
        <family val="1"/>
        <charset val="204"/>
      </rPr>
      <t xml:space="preserve"> - 57 144,8 тыс.руб.из них средства федерального бюджета - 15 015,27 тыс. руб., областного бюджета - 26 668,53 тыс. руб., местного бюджета - 12 512,2 тыс.руб., внебюджетные фонды -2 948,8 тыс. руб., физические лица - 0
</t>
    </r>
    <r>
      <rPr>
        <b/>
        <u/>
        <sz val="8"/>
        <rFont val="Times New Roman"/>
        <family val="1"/>
        <charset val="204"/>
      </rPr>
      <t>2024 г.</t>
    </r>
    <r>
      <rPr>
        <sz val="8"/>
        <rFont val="Times New Roman"/>
        <family val="1"/>
        <charset val="204"/>
      </rPr>
      <t xml:space="preserve"> - 43 418 тыс.руб. из них средства федерального бюджета - 23 505,21 тыс. руб., областного бюджета - 2 427,81 тыс. руб., местного бюджета - 15 037,48 тыс.руб., внебюджетные фонды - 2 447,5 тыс. руб., физические лица - 0
</t>
    </r>
    <r>
      <rPr>
        <b/>
        <u/>
        <sz val="8"/>
        <rFont val="Times New Roman"/>
        <family val="1"/>
        <charset val="204"/>
      </rPr>
      <t>2025 г.</t>
    </r>
    <r>
      <rPr>
        <sz val="8"/>
        <rFont val="Times New Roman"/>
        <family val="1"/>
        <charset val="204"/>
      </rPr>
      <t xml:space="preserve"> - 36 542 тыс.руб. из них средства федерального бюджета - 19 392,2 тыс. руб., областного бюджета - 1 636,08 тыс. руб., местного бюджета - 12 967,32 тыс.руб., внебюджетные фонды - 2 546,4 тыс. руб., физические лица - 0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</si>
</sst>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0.000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8.5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8" fillId="0" borderId="0" applyFont="0" applyFill="0" applyBorder="0" applyAlignment="0" applyProtection="0"/>
  </cellStyleXfs>
  <cellXfs count="188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0" xfId="0" applyFont="1"/>
    <xf numFmtId="0" fontId="0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/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0" fontId="0" fillId="0" borderId="0" xfId="0" applyFont="1" applyBorder="1"/>
    <xf numFmtId="0" fontId="2" fillId="0" borderId="0" xfId="0" applyFont="1" applyAlignment="1">
      <alignment horizontal="right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7" fillId="5" borderId="2" xfId="0" applyFont="1" applyFill="1" applyBorder="1" applyAlignment="1">
      <alignment horizontal="left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left" wrapText="1"/>
    </xf>
    <xf numFmtId="0" fontId="7" fillId="5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7" fillId="6" borderId="2" xfId="0" applyFont="1" applyFill="1" applyBorder="1" applyAlignment="1">
      <alignment horizontal="left" wrapText="1"/>
    </xf>
    <xf numFmtId="0" fontId="10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left" wrapText="1"/>
    </xf>
    <xf numFmtId="0" fontId="7" fillId="6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right" wrapText="1"/>
    </xf>
    <xf numFmtId="49" fontId="2" fillId="2" borderId="7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165" fontId="2" fillId="0" borderId="1" xfId="0" applyNumberFormat="1" applyFont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wrapText="1"/>
    </xf>
    <xf numFmtId="4" fontId="2" fillId="2" borderId="11" xfId="0" applyNumberFormat="1" applyFont="1" applyFill="1" applyBorder="1" applyAlignment="1">
      <alignment horizontal="right" wrapText="1"/>
    </xf>
    <xf numFmtId="4" fontId="2" fillId="2" borderId="2" xfId="0" applyNumberFormat="1" applyFont="1" applyFill="1" applyBorder="1" applyAlignment="1">
      <alignment horizontal="right" wrapText="1"/>
    </xf>
    <xf numFmtId="4" fontId="9" fillId="5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center" vertical="top"/>
    </xf>
    <xf numFmtId="0" fontId="12" fillId="0" borderId="1" xfId="0" applyNumberFormat="1" applyFont="1" applyBorder="1" applyAlignment="1">
      <alignment horizontal="left" vertical="top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" fontId="9" fillId="5" borderId="7" xfId="0" applyNumberFormat="1" applyFont="1" applyFill="1" applyBorder="1" applyAlignment="1">
      <alignment horizontal="right" vertical="top" wrapText="1"/>
    </xf>
    <xf numFmtId="49" fontId="2" fillId="2" borderId="7" xfId="0" applyNumberFormat="1" applyFont="1" applyFill="1" applyBorder="1" applyAlignment="1">
      <alignment horizontal="right" vertical="top" wrapText="1"/>
    </xf>
    <xf numFmtId="49" fontId="2" fillId="0" borderId="7" xfId="0" applyNumberFormat="1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 vertical="top" wrapText="1"/>
    </xf>
    <xf numFmtId="0" fontId="2" fillId="2" borderId="7" xfId="0" applyFont="1" applyFill="1" applyBorder="1"/>
    <xf numFmtId="0" fontId="2" fillId="0" borderId="7" xfId="0" applyFont="1" applyBorder="1"/>
    <xf numFmtId="0" fontId="2" fillId="3" borderId="1" xfId="0" applyFont="1" applyFill="1" applyBorder="1" applyAlignment="1">
      <alignment vertical="center" wrapText="1"/>
    </xf>
    <xf numFmtId="2" fontId="9" fillId="5" borderId="2" xfId="0" applyNumberFormat="1" applyFont="1" applyFill="1" applyBorder="1" applyAlignment="1">
      <alignment horizontal="right" wrapText="1"/>
    </xf>
    <xf numFmtId="2" fontId="9" fillId="5" borderId="11" xfId="0" applyNumberFormat="1" applyFont="1" applyFill="1" applyBorder="1" applyAlignment="1">
      <alignment horizontal="right" wrapText="1"/>
    </xf>
    <xf numFmtId="2" fontId="9" fillId="5" borderId="1" xfId="0" applyNumberFormat="1" applyFont="1" applyFill="1" applyBorder="1" applyAlignment="1">
      <alignment horizontal="right" vertical="top" wrapText="1"/>
    </xf>
    <xf numFmtId="2" fontId="9" fillId="5" borderId="7" xfId="0" applyNumberFormat="1" applyFont="1" applyFill="1" applyBorder="1" applyAlignment="1">
      <alignment horizontal="right" vertical="top" wrapText="1"/>
    </xf>
    <xf numFmtId="4" fontId="9" fillId="6" borderId="2" xfId="0" applyNumberFormat="1" applyFont="1" applyFill="1" applyBorder="1" applyAlignment="1">
      <alignment horizontal="right" vertical="center" wrapText="1"/>
    </xf>
    <xf numFmtId="4" fontId="9" fillId="6" borderId="11" xfId="0" applyNumberFormat="1" applyFont="1" applyFill="1" applyBorder="1" applyAlignment="1">
      <alignment horizontal="right" vertical="center" wrapText="1"/>
    </xf>
    <xf numFmtId="4" fontId="9" fillId="6" borderId="1" xfId="0" applyNumberFormat="1" applyFont="1" applyFill="1" applyBorder="1" applyAlignment="1">
      <alignment horizontal="right" vertical="center" wrapText="1"/>
    </xf>
    <xf numFmtId="2" fontId="9" fillId="5" borderId="1" xfId="0" applyNumberFormat="1" applyFont="1" applyFill="1" applyBorder="1" applyAlignment="1">
      <alignment horizontal="right" wrapText="1"/>
    </xf>
    <xf numFmtId="0" fontId="7" fillId="5" borderId="1" xfId="0" applyFont="1" applyFill="1" applyBorder="1" applyAlignment="1">
      <alignment horizontal="left" wrapText="1"/>
    </xf>
    <xf numFmtId="49" fontId="2" fillId="3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9" fillId="5" borderId="1" xfId="0" applyFont="1" applyFill="1" applyBorder="1"/>
    <xf numFmtId="4" fontId="9" fillId="5" borderId="1" xfId="0" applyNumberFormat="1" applyFont="1" applyFill="1" applyBorder="1"/>
    <xf numFmtId="4" fontId="2" fillId="0" borderId="1" xfId="0" applyNumberFormat="1" applyFont="1" applyBorder="1"/>
    <xf numFmtId="4" fontId="2" fillId="2" borderId="1" xfId="0" applyNumberFormat="1" applyFont="1" applyFill="1" applyBorder="1"/>
    <xf numFmtId="0" fontId="0" fillId="0" borderId="1" xfId="0" applyBorder="1"/>
    <xf numFmtId="0" fontId="3" fillId="0" borderId="1" xfId="0" applyNumberFormat="1" applyFont="1" applyBorder="1" applyAlignment="1">
      <alignment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center" wrapText="1"/>
    </xf>
    <xf numFmtId="4" fontId="2" fillId="3" borderId="0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wrapText="1"/>
    </xf>
    <xf numFmtId="0" fontId="9" fillId="4" borderId="8" xfId="0" applyFont="1" applyFill="1" applyBorder="1" applyAlignment="1">
      <alignment horizontal="center" wrapText="1"/>
    </xf>
    <xf numFmtId="0" fontId="9" fillId="4" borderId="4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wrapText="1"/>
    </xf>
    <xf numFmtId="0" fontId="9" fillId="5" borderId="8" xfId="0" applyFont="1" applyFill="1" applyBorder="1" applyAlignment="1">
      <alignment horizontal="center" wrapText="1"/>
    </xf>
    <xf numFmtId="0" fontId="9" fillId="5" borderId="4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49" fontId="9" fillId="7" borderId="7" xfId="0" applyNumberFormat="1" applyFont="1" applyFill="1" applyBorder="1" applyAlignment="1">
      <alignment horizontal="left" vertical="center" wrapText="1"/>
    </xf>
    <xf numFmtId="49" fontId="9" fillId="7" borderId="8" xfId="0" applyNumberFormat="1" applyFont="1" applyFill="1" applyBorder="1" applyAlignment="1">
      <alignment horizontal="left" vertical="center" wrapText="1"/>
    </xf>
    <xf numFmtId="49" fontId="9" fillId="7" borderId="4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left" vertical="center" wrapText="1"/>
    </xf>
    <xf numFmtId="49" fontId="9" fillId="5" borderId="2" xfId="0" applyNumberFormat="1" applyFont="1" applyFill="1" applyBorder="1" applyAlignment="1">
      <alignment horizontal="left" vertical="center"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5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2" xfId="0" applyNumberFormat="1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15" fillId="3" borderId="1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0"/>
  <sheetViews>
    <sheetView view="pageBreakPreview" zoomScale="75" zoomScaleSheetLayoutView="75" workbookViewId="0">
      <selection activeCell="A11" sqref="A11"/>
    </sheetView>
  </sheetViews>
  <sheetFormatPr defaultRowHeight="12.75" x14ac:dyDescent="0.2"/>
  <cols>
    <col min="1" max="1" width="21.85546875" customWidth="1"/>
    <col min="2" max="2" width="78" customWidth="1"/>
  </cols>
  <sheetData>
    <row r="1" spans="1:2" ht="81" customHeight="1" x14ac:dyDescent="0.25">
      <c r="A1" s="12"/>
      <c r="B1" s="35" t="s">
        <v>287</v>
      </c>
    </row>
    <row r="2" spans="1:2" ht="83.25" customHeight="1" x14ac:dyDescent="0.2">
      <c r="A2" s="134" t="s">
        <v>288</v>
      </c>
      <c r="B2" s="134"/>
    </row>
    <row r="3" spans="1:2" ht="99" customHeight="1" x14ac:dyDescent="0.2">
      <c r="A3" s="1" t="s">
        <v>138</v>
      </c>
      <c r="B3" s="57" t="s">
        <v>303</v>
      </c>
    </row>
    <row r="4" spans="1:2" s="3" customFormat="1" ht="111.75" customHeight="1" x14ac:dyDescent="0.2">
      <c r="A4" s="1" t="s">
        <v>139</v>
      </c>
      <c r="B4" s="57" t="s">
        <v>289</v>
      </c>
    </row>
    <row r="5" spans="1:2" s="3" customFormat="1" ht="48.75" customHeight="1" x14ac:dyDescent="0.2">
      <c r="A5" s="1" t="s">
        <v>140</v>
      </c>
      <c r="B5" s="57" t="s">
        <v>137</v>
      </c>
    </row>
    <row r="6" spans="1:2" s="3" customFormat="1" ht="286.5" customHeight="1" x14ac:dyDescent="0.2">
      <c r="A6" s="36" t="s">
        <v>141</v>
      </c>
      <c r="B6" s="57" t="s">
        <v>314</v>
      </c>
    </row>
    <row r="7" spans="1:2" s="9" customFormat="1" ht="244.5" customHeight="1" x14ac:dyDescent="0.2">
      <c r="A7" s="1" t="s">
        <v>142</v>
      </c>
      <c r="B7" s="58" t="s">
        <v>148</v>
      </c>
    </row>
    <row r="8" spans="1:2" s="15" customFormat="1" ht="292.5" customHeight="1" x14ac:dyDescent="0.2">
      <c r="A8" s="1" t="s">
        <v>143</v>
      </c>
      <c r="B8" s="126" t="s">
        <v>221</v>
      </c>
    </row>
    <row r="9" spans="1:2" s="15" customFormat="1" ht="373.5" customHeight="1" x14ac:dyDescent="0.2">
      <c r="A9" s="1" t="s">
        <v>144</v>
      </c>
      <c r="B9" s="95" t="s">
        <v>315</v>
      </c>
    </row>
    <row r="10" spans="1:2" s="3" customFormat="1" ht="30.75" customHeight="1" x14ac:dyDescent="0.2">
      <c r="A10" s="1" t="s">
        <v>145</v>
      </c>
      <c r="B10" s="59" t="s">
        <v>290</v>
      </c>
    </row>
    <row r="11" spans="1:2" s="3" customFormat="1" ht="409.6" customHeight="1" x14ac:dyDescent="0.2">
      <c r="A11" s="1" t="s">
        <v>146</v>
      </c>
      <c r="B11" s="187" t="s">
        <v>317</v>
      </c>
    </row>
    <row r="12" spans="1:2" s="19" customFormat="1" ht="384" customHeight="1" x14ac:dyDescent="0.2">
      <c r="A12" s="1" t="s">
        <v>147</v>
      </c>
      <c r="B12" s="127" t="s">
        <v>316</v>
      </c>
    </row>
    <row r="13" spans="1:2" s="19" customFormat="1" ht="31.5" x14ac:dyDescent="0.25">
      <c r="A13" s="37" t="s">
        <v>15</v>
      </c>
      <c r="B13" s="2"/>
    </row>
    <row r="14" spans="1:2" s="19" customFormat="1" ht="48.75" customHeight="1" x14ac:dyDescent="0.2">
      <c r="A14" s="135" t="s">
        <v>222</v>
      </c>
      <c r="B14" s="135"/>
    </row>
    <row r="15" spans="1:2" s="19" customFormat="1" ht="51" customHeight="1" x14ac:dyDescent="0.2">
      <c r="A15" s="135" t="s">
        <v>311</v>
      </c>
      <c r="B15" s="135"/>
    </row>
    <row r="16" spans="1:2" s="19" customFormat="1" ht="85.5" customHeight="1" x14ac:dyDescent="0.2">
      <c r="A16" s="135" t="s">
        <v>291</v>
      </c>
      <c r="B16" s="135"/>
    </row>
    <row r="17" spans="1:2" s="19" customFormat="1" ht="15.75" x14ac:dyDescent="0.25">
      <c r="A17" s="37"/>
      <c r="B17" s="2"/>
    </row>
    <row r="18" spans="1:2" ht="15.75" x14ac:dyDescent="0.25">
      <c r="A18" s="38"/>
      <c r="B18" s="2"/>
    </row>
    <row r="19" spans="1:2" ht="15.75" x14ac:dyDescent="0.25">
      <c r="A19" s="38"/>
      <c r="B19" s="39"/>
    </row>
    <row r="20" spans="1:2" x14ac:dyDescent="0.2">
      <c r="B20" s="20"/>
    </row>
  </sheetData>
  <mergeCells count="4">
    <mergeCell ref="A2:B2"/>
    <mergeCell ref="A14:B14"/>
    <mergeCell ref="A15:B15"/>
    <mergeCell ref="A16:B16"/>
  </mergeCells>
  <printOptions horizontalCentered="1"/>
  <pageMargins left="0.19685039370078741" right="0" top="0.15748031496062992" bottom="0.15748031496062992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88"/>
  <sheetViews>
    <sheetView topLeftCell="B85" zoomScaleSheetLayoutView="100" workbookViewId="0">
      <selection activeCell="H93" sqref="H93"/>
    </sheetView>
  </sheetViews>
  <sheetFormatPr defaultRowHeight="15.75" x14ac:dyDescent="0.25"/>
  <cols>
    <col min="1" max="1" width="8.28515625" style="2" customWidth="1"/>
    <col min="2" max="2" width="37.85546875" style="27" customWidth="1"/>
    <col min="3" max="3" width="23.7109375" style="2" customWidth="1"/>
    <col min="4" max="4" width="14.42578125" style="2" customWidth="1"/>
    <col min="5" max="6" width="7.42578125" style="2" customWidth="1"/>
    <col min="7" max="7" width="8.42578125" style="2" customWidth="1"/>
    <col min="8" max="8" width="10.85546875" style="2" customWidth="1"/>
    <col min="9" max="9" width="7.42578125" style="2" customWidth="1"/>
    <col min="10" max="10" width="8.140625" style="2" customWidth="1"/>
    <col min="11" max="11" width="10.140625" customWidth="1"/>
  </cols>
  <sheetData>
    <row r="1" spans="1:16" ht="66" customHeight="1" x14ac:dyDescent="0.25">
      <c r="A1" s="25"/>
      <c r="B1" s="26"/>
      <c r="C1" s="12"/>
      <c r="D1" s="12"/>
      <c r="E1" s="138" t="s">
        <v>274</v>
      </c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</row>
    <row r="2" spans="1:16" ht="11.25" customHeight="1" x14ac:dyDescent="0.25">
      <c r="A2" s="25"/>
      <c r="B2" s="26"/>
      <c r="C2" s="12"/>
      <c r="D2" s="12"/>
      <c r="E2" s="13"/>
      <c r="F2" s="13"/>
      <c r="G2" s="13"/>
      <c r="H2" s="13"/>
      <c r="I2" s="16"/>
    </row>
    <row r="3" spans="1:16" s="3" customFormat="1" ht="46.5" customHeight="1" x14ac:dyDescent="0.2">
      <c r="A3" s="139" t="s">
        <v>275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1"/>
    </row>
    <row r="4" spans="1:16" ht="16.5" customHeight="1" x14ac:dyDescent="0.2">
      <c r="A4" s="142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43"/>
    </row>
    <row r="5" spans="1:16" s="3" customFormat="1" ht="45" customHeight="1" x14ac:dyDescent="0.2">
      <c r="A5" s="136" t="s">
        <v>1</v>
      </c>
      <c r="B5" s="136" t="s">
        <v>3</v>
      </c>
      <c r="C5" s="136" t="s">
        <v>14</v>
      </c>
      <c r="D5" s="136" t="s">
        <v>4</v>
      </c>
      <c r="E5" s="144" t="s">
        <v>5</v>
      </c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6"/>
    </row>
    <row r="6" spans="1:16" s="3" customFormat="1" x14ac:dyDescent="0.25">
      <c r="A6" s="137"/>
      <c r="B6" s="137"/>
      <c r="C6" s="137"/>
      <c r="D6" s="137"/>
      <c r="E6" s="23">
        <v>2014</v>
      </c>
      <c r="F6" s="23">
        <v>2015</v>
      </c>
      <c r="G6" s="23">
        <v>2016</v>
      </c>
      <c r="H6" s="23">
        <v>2017</v>
      </c>
      <c r="I6" s="22">
        <v>2018</v>
      </c>
      <c r="J6" s="23">
        <v>2019</v>
      </c>
      <c r="K6" s="45">
        <v>2020</v>
      </c>
      <c r="L6" s="49">
        <v>2021</v>
      </c>
      <c r="M6" s="49">
        <v>2022</v>
      </c>
      <c r="N6" s="49">
        <v>2023</v>
      </c>
      <c r="O6" s="49">
        <v>2024</v>
      </c>
      <c r="P6" s="49">
        <v>2025</v>
      </c>
    </row>
    <row r="7" spans="1:16" s="9" customFormat="1" x14ac:dyDescent="0.2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40">
        <v>11</v>
      </c>
      <c r="L7" s="98">
        <v>12</v>
      </c>
      <c r="M7" s="98">
        <v>13</v>
      </c>
      <c r="N7" s="98">
        <v>14</v>
      </c>
      <c r="O7" s="98">
        <v>15</v>
      </c>
      <c r="P7" s="98">
        <v>16</v>
      </c>
    </row>
    <row r="8" spans="1:16" s="9" customFormat="1" ht="32.25" customHeight="1" x14ac:dyDescent="0.25">
      <c r="A8" s="147" t="s">
        <v>276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9"/>
    </row>
    <row r="9" spans="1:16" s="9" customFormat="1" ht="15" customHeight="1" x14ac:dyDescent="0.25">
      <c r="A9" s="150" t="s">
        <v>297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2"/>
    </row>
    <row r="10" spans="1:16" s="9" customFormat="1" ht="32.25" customHeight="1" x14ac:dyDescent="0.2">
      <c r="A10" s="30" t="s">
        <v>2</v>
      </c>
      <c r="B10" s="34" t="s">
        <v>149</v>
      </c>
      <c r="C10" s="30"/>
      <c r="D10" s="24"/>
      <c r="E10" s="24"/>
      <c r="F10" s="30"/>
      <c r="G10" s="24"/>
      <c r="H10" s="30"/>
      <c r="I10" s="30"/>
      <c r="J10" s="29"/>
      <c r="K10" s="44"/>
      <c r="L10" s="107"/>
      <c r="M10" s="107"/>
      <c r="N10" s="107"/>
      <c r="O10" s="107"/>
      <c r="P10" s="107"/>
    </row>
    <row r="11" spans="1:16" s="9" customFormat="1" ht="47.25" customHeight="1" x14ac:dyDescent="0.2">
      <c r="A11" s="30" t="s">
        <v>22</v>
      </c>
      <c r="B11" s="62" t="s">
        <v>150</v>
      </c>
      <c r="C11" s="30"/>
      <c r="D11" s="63" t="s">
        <v>151</v>
      </c>
      <c r="E11" s="63">
        <v>102.1</v>
      </c>
      <c r="F11" s="63">
        <v>101.5</v>
      </c>
      <c r="G11" s="63">
        <v>100.5</v>
      </c>
      <c r="H11" s="63">
        <v>100.5</v>
      </c>
      <c r="I11" s="63">
        <v>100.6</v>
      </c>
      <c r="J11" s="63">
        <v>100.5</v>
      </c>
      <c r="K11" s="63">
        <v>100.6</v>
      </c>
      <c r="L11" s="129">
        <v>100.6</v>
      </c>
      <c r="M11" s="129">
        <v>100.7</v>
      </c>
      <c r="N11" s="129">
        <v>100.7</v>
      </c>
      <c r="O11" s="129">
        <v>100.8</v>
      </c>
      <c r="P11" s="129">
        <v>100.9</v>
      </c>
    </row>
    <row r="12" spans="1:16" s="9" customFormat="1" ht="47.25" customHeight="1" x14ac:dyDescent="0.2">
      <c r="A12" s="30" t="s">
        <v>152</v>
      </c>
      <c r="B12" s="62" t="s">
        <v>153</v>
      </c>
      <c r="C12" s="30"/>
      <c r="D12" s="63" t="s">
        <v>151</v>
      </c>
      <c r="E12" s="63">
        <v>100.8</v>
      </c>
      <c r="F12" s="63">
        <v>100.8</v>
      </c>
      <c r="G12" s="63">
        <v>100.9</v>
      </c>
      <c r="H12" s="63">
        <v>100.6</v>
      </c>
      <c r="I12" s="63">
        <v>101.3</v>
      </c>
      <c r="J12" s="63">
        <v>101.1</v>
      </c>
      <c r="K12" s="63">
        <v>101.6</v>
      </c>
      <c r="L12" s="129">
        <v>101.7</v>
      </c>
      <c r="M12" s="129">
        <v>101.7</v>
      </c>
      <c r="N12" s="129">
        <v>101.8</v>
      </c>
      <c r="O12" s="129">
        <v>101.8</v>
      </c>
      <c r="P12" s="129">
        <v>101.8</v>
      </c>
    </row>
    <row r="13" spans="1:16" s="9" customFormat="1" ht="46.5" customHeight="1" x14ac:dyDescent="0.2">
      <c r="A13" s="30" t="s">
        <v>154</v>
      </c>
      <c r="B13" s="62" t="s">
        <v>155</v>
      </c>
      <c r="C13" s="30"/>
      <c r="D13" s="63" t="s">
        <v>151</v>
      </c>
      <c r="E13" s="63">
        <v>102.4</v>
      </c>
      <c r="F13" s="63">
        <v>101.7</v>
      </c>
      <c r="G13" s="63">
        <v>100.3</v>
      </c>
      <c r="H13" s="63">
        <v>100.4</v>
      </c>
      <c r="I13" s="63">
        <v>100.4</v>
      </c>
      <c r="J13" s="63">
        <v>100.4</v>
      </c>
      <c r="K13" s="63">
        <v>100.4</v>
      </c>
      <c r="L13" s="129">
        <v>100.4</v>
      </c>
      <c r="M13" s="129">
        <v>100.5</v>
      </c>
      <c r="N13" s="129">
        <v>100.6</v>
      </c>
      <c r="O13" s="129">
        <v>100.7</v>
      </c>
      <c r="P13" s="129">
        <v>100.8</v>
      </c>
    </row>
    <row r="14" spans="1:16" s="9" customFormat="1" ht="48" customHeight="1" x14ac:dyDescent="0.2">
      <c r="A14" s="30" t="s">
        <v>156</v>
      </c>
      <c r="B14" s="62" t="s">
        <v>157</v>
      </c>
      <c r="C14" s="30"/>
      <c r="D14" s="63" t="s">
        <v>151</v>
      </c>
      <c r="E14" s="63">
        <v>101.4</v>
      </c>
      <c r="F14" s="63">
        <v>102.1</v>
      </c>
      <c r="G14" s="63">
        <v>102.5</v>
      </c>
      <c r="H14" s="63">
        <v>100.2</v>
      </c>
      <c r="I14" s="63">
        <v>100</v>
      </c>
      <c r="J14" s="63">
        <v>100</v>
      </c>
      <c r="K14" s="63">
        <v>100</v>
      </c>
      <c r="L14" s="63">
        <v>100</v>
      </c>
      <c r="M14" s="63">
        <v>100</v>
      </c>
      <c r="N14" s="63">
        <v>100</v>
      </c>
      <c r="O14" s="63">
        <v>100</v>
      </c>
      <c r="P14" s="63">
        <v>100</v>
      </c>
    </row>
    <row r="15" spans="1:16" s="9" customFormat="1" ht="31.5" customHeight="1" x14ac:dyDescent="0.2">
      <c r="A15" s="30" t="s">
        <v>158</v>
      </c>
      <c r="B15" s="62" t="s">
        <v>159</v>
      </c>
      <c r="C15" s="30"/>
      <c r="D15" s="63" t="s">
        <v>151</v>
      </c>
      <c r="E15" s="63">
        <v>99.3</v>
      </c>
      <c r="F15" s="63">
        <v>80.599999999999994</v>
      </c>
      <c r="G15" s="63">
        <v>93</v>
      </c>
      <c r="H15" s="63">
        <v>88.5</v>
      </c>
      <c r="I15" s="63">
        <v>100.7</v>
      </c>
      <c r="J15" s="63">
        <v>100.5</v>
      </c>
      <c r="K15" s="63">
        <v>100.2</v>
      </c>
      <c r="L15" s="63">
        <v>100.2</v>
      </c>
      <c r="M15" s="63">
        <v>100.3</v>
      </c>
      <c r="N15" s="63">
        <v>100.3</v>
      </c>
      <c r="O15" s="63">
        <v>100.4</v>
      </c>
      <c r="P15" s="63">
        <v>100.4</v>
      </c>
    </row>
    <row r="16" spans="1:16" s="9" customFormat="1" ht="31.5" customHeight="1" x14ac:dyDescent="0.2">
      <c r="A16" s="30" t="s">
        <v>160</v>
      </c>
      <c r="B16" s="62" t="s">
        <v>161</v>
      </c>
      <c r="C16" s="30"/>
      <c r="D16" s="63" t="s">
        <v>162</v>
      </c>
      <c r="E16" s="63">
        <v>13.5</v>
      </c>
      <c r="F16" s="63">
        <v>13.6</v>
      </c>
      <c r="G16" s="63">
        <v>12.8</v>
      </c>
      <c r="H16" s="63">
        <v>11.2</v>
      </c>
      <c r="I16" s="63">
        <v>11.3</v>
      </c>
      <c r="J16" s="63">
        <v>11.4</v>
      </c>
      <c r="K16" s="63">
        <v>11.6</v>
      </c>
      <c r="L16" s="63">
        <v>11.6</v>
      </c>
      <c r="M16" s="63">
        <v>11.6</v>
      </c>
      <c r="N16" s="63">
        <v>11.7</v>
      </c>
      <c r="O16" s="63">
        <v>11.8</v>
      </c>
      <c r="P16" s="63">
        <v>11.8</v>
      </c>
    </row>
    <row r="17" spans="1:16" s="9" customFormat="1" ht="76.5" customHeight="1" x14ac:dyDescent="0.2">
      <c r="A17" s="30" t="s">
        <v>163</v>
      </c>
      <c r="B17" s="62" t="s">
        <v>164</v>
      </c>
      <c r="C17" s="30"/>
      <c r="D17" s="63" t="s">
        <v>165</v>
      </c>
      <c r="E17" s="63">
        <v>23102</v>
      </c>
      <c r="F17" s="63">
        <v>24263</v>
      </c>
      <c r="G17" s="63">
        <v>25566</v>
      </c>
      <c r="H17" s="63">
        <v>26917</v>
      </c>
      <c r="I17" s="63">
        <v>27787</v>
      </c>
      <c r="J17" s="63">
        <v>33818</v>
      </c>
      <c r="K17" s="63">
        <v>35972</v>
      </c>
      <c r="L17" s="63">
        <v>36100</v>
      </c>
      <c r="M17" s="63">
        <v>36950</v>
      </c>
      <c r="N17" s="63">
        <v>37200</v>
      </c>
      <c r="O17" s="63">
        <v>37920</v>
      </c>
      <c r="P17" s="63">
        <v>38100</v>
      </c>
    </row>
    <row r="18" spans="1:16" s="9" customFormat="1" ht="18" customHeight="1" x14ac:dyDescent="0.2">
      <c r="A18" s="156" t="s">
        <v>309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8"/>
    </row>
    <row r="19" spans="1:16" s="9" customFormat="1" ht="61.5" customHeight="1" x14ac:dyDescent="0.2">
      <c r="A19" s="64" t="s">
        <v>166</v>
      </c>
      <c r="B19" s="65" t="s">
        <v>167</v>
      </c>
      <c r="C19" s="66"/>
      <c r="D19" s="130" t="s">
        <v>168</v>
      </c>
      <c r="E19" s="131" t="s">
        <v>169</v>
      </c>
      <c r="F19" s="131" t="s">
        <v>170</v>
      </c>
      <c r="G19" s="131" t="s">
        <v>232</v>
      </c>
      <c r="H19" s="131" t="s">
        <v>241</v>
      </c>
      <c r="I19" s="131" t="s">
        <v>257</v>
      </c>
      <c r="J19" s="131" t="s">
        <v>293</v>
      </c>
      <c r="K19" s="131" t="s">
        <v>313</v>
      </c>
      <c r="L19" s="128">
        <v>2000</v>
      </c>
      <c r="M19" s="128">
        <v>2000</v>
      </c>
      <c r="N19" s="128">
        <v>2000</v>
      </c>
      <c r="O19" s="128">
        <v>2000</v>
      </c>
      <c r="P19" s="128">
        <v>2000</v>
      </c>
    </row>
    <row r="20" spans="1:16" s="9" customFormat="1" ht="21.75" customHeight="1" x14ac:dyDescent="0.2">
      <c r="A20" s="156" t="s">
        <v>171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8"/>
    </row>
    <row r="21" spans="1:16" s="9" customFormat="1" ht="47.25" customHeight="1" x14ac:dyDescent="0.2">
      <c r="A21" s="30" t="s">
        <v>80</v>
      </c>
      <c r="B21" s="62" t="s">
        <v>172</v>
      </c>
      <c r="C21" s="63"/>
      <c r="D21" s="63" t="s">
        <v>173</v>
      </c>
      <c r="E21" s="47"/>
      <c r="F21" s="30"/>
      <c r="G21" s="24"/>
      <c r="H21" s="30"/>
      <c r="I21" s="30"/>
      <c r="J21" s="29"/>
      <c r="K21" s="60"/>
      <c r="L21" s="107"/>
      <c r="M21" s="107"/>
      <c r="N21" s="107"/>
      <c r="O21" s="107"/>
      <c r="P21" s="107"/>
    </row>
    <row r="22" spans="1:16" s="9" customFormat="1" ht="17.25" customHeight="1" x14ac:dyDescent="0.2">
      <c r="A22" s="30"/>
      <c r="B22" s="62" t="s">
        <v>174</v>
      </c>
      <c r="C22" s="63"/>
      <c r="D22" s="63" t="s">
        <v>173</v>
      </c>
      <c r="E22" s="67">
        <v>133211</v>
      </c>
      <c r="F22" s="67">
        <v>134686</v>
      </c>
      <c r="G22" s="67">
        <v>136571</v>
      </c>
      <c r="H22" s="67">
        <v>137890</v>
      </c>
      <c r="I22" s="67">
        <v>138758</v>
      </c>
      <c r="J22" s="67">
        <v>140546</v>
      </c>
      <c r="K22" s="67">
        <v>131948</v>
      </c>
      <c r="L22" s="132">
        <v>142423</v>
      </c>
      <c r="M22" s="132">
        <v>142433</v>
      </c>
      <c r="N22" s="132">
        <v>142451</v>
      </c>
      <c r="O22" s="132">
        <v>142460</v>
      </c>
      <c r="P22" s="132">
        <v>142490</v>
      </c>
    </row>
    <row r="23" spans="1:16" s="9" customFormat="1" ht="15.75" customHeight="1" x14ac:dyDescent="0.2">
      <c r="A23" s="30"/>
      <c r="B23" s="62" t="s">
        <v>175</v>
      </c>
      <c r="C23" s="63"/>
      <c r="D23" s="63" t="s">
        <v>173</v>
      </c>
      <c r="E23" s="67">
        <v>204400</v>
      </c>
      <c r="F23" s="67">
        <v>208900</v>
      </c>
      <c r="G23" s="67">
        <v>165000</v>
      </c>
      <c r="H23" s="67">
        <v>217200</v>
      </c>
      <c r="I23" s="67">
        <v>221800</v>
      </c>
      <c r="J23" s="67">
        <v>226400</v>
      </c>
      <c r="K23" s="67">
        <v>146811</v>
      </c>
      <c r="L23" s="132">
        <v>240000</v>
      </c>
      <c r="M23" s="132">
        <v>240000</v>
      </c>
      <c r="N23" s="132">
        <v>240000</v>
      </c>
      <c r="O23" s="132">
        <v>240000</v>
      </c>
      <c r="P23" s="132">
        <v>240000</v>
      </c>
    </row>
    <row r="24" spans="1:16" s="9" customFormat="1" ht="17.25" customHeight="1" x14ac:dyDescent="0.2">
      <c r="A24" s="30"/>
      <c r="B24" s="62" t="s">
        <v>176</v>
      </c>
      <c r="C24" s="63"/>
      <c r="D24" s="63" t="s">
        <v>173</v>
      </c>
      <c r="E24" s="67">
        <v>39800</v>
      </c>
      <c r="F24" s="67">
        <v>40000</v>
      </c>
      <c r="G24" s="67">
        <v>40200</v>
      </c>
      <c r="H24" s="67">
        <v>40300</v>
      </c>
      <c r="I24" s="67">
        <v>40500</v>
      </c>
      <c r="J24" s="67">
        <v>40700</v>
      </c>
      <c r="K24" s="67">
        <v>30200</v>
      </c>
      <c r="L24" s="132">
        <v>30100</v>
      </c>
      <c r="M24" s="132">
        <v>30050</v>
      </c>
      <c r="N24" s="132">
        <v>30010</v>
      </c>
      <c r="O24" s="132">
        <v>30000</v>
      </c>
      <c r="P24" s="132">
        <v>30000</v>
      </c>
    </row>
    <row r="25" spans="1:16" s="9" customFormat="1" ht="32.25" customHeight="1" x14ac:dyDescent="0.2">
      <c r="A25" s="30" t="s">
        <v>177</v>
      </c>
      <c r="B25" s="62" t="s">
        <v>178</v>
      </c>
      <c r="C25" s="63"/>
      <c r="D25" s="63" t="s">
        <v>179</v>
      </c>
      <c r="E25" s="67">
        <v>60</v>
      </c>
      <c r="F25" s="67">
        <v>60</v>
      </c>
      <c r="G25" s="67">
        <v>70</v>
      </c>
      <c r="H25" s="67">
        <v>60</v>
      </c>
      <c r="I25" s="67">
        <v>60</v>
      </c>
      <c r="J25" s="67">
        <v>60</v>
      </c>
      <c r="K25" s="67">
        <v>60</v>
      </c>
      <c r="L25" s="129">
        <v>80</v>
      </c>
      <c r="M25" s="129">
        <v>80</v>
      </c>
      <c r="N25" s="129">
        <v>80</v>
      </c>
      <c r="O25" s="129">
        <v>80</v>
      </c>
      <c r="P25" s="129">
        <v>80</v>
      </c>
    </row>
    <row r="26" spans="1:16" s="9" customFormat="1" ht="32.25" customHeight="1" x14ac:dyDescent="0.2">
      <c r="A26" s="30" t="s">
        <v>180</v>
      </c>
      <c r="B26" s="62" t="s">
        <v>184</v>
      </c>
      <c r="C26" s="63"/>
      <c r="D26" s="67" t="s">
        <v>173</v>
      </c>
      <c r="E26" s="62">
        <v>55535</v>
      </c>
      <c r="F26" s="62">
        <v>55535</v>
      </c>
      <c r="G26" s="62">
        <v>55535</v>
      </c>
      <c r="H26" s="62">
        <v>55535</v>
      </c>
      <c r="I26" s="62">
        <v>55535</v>
      </c>
      <c r="J26" s="62">
        <v>55535</v>
      </c>
      <c r="K26" s="62">
        <v>55535</v>
      </c>
      <c r="L26" s="62">
        <v>55535</v>
      </c>
      <c r="M26" s="62">
        <v>55535</v>
      </c>
      <c r="N26" s="62">
        <v>55535</v>
      </c>
      <c r="O26" s="62">
        <v>55535</v>
      </c>
      <c r="P26" s="62">
        <v>55535</v>
      </c>
    </row>
    <row r="27" spans="1:16" s="9" customFormat="1" ht="32.25" customHeight="1" x14ac:dyDescent="0.2">
      <c r="A27" s="30" t="s">
        <v>181</v>
      </c>
      <c r="B27" s="62" t="s">
        <v>185</v>
      </c>
      <c r="C27" s="63"/>
      <c r="D27" s="63" t="s">
        <v>173</v>
      </c>
      <c r="E27" s="67">
        <v>73400</v>
      </c>
      <c r="F27" s="67">
        <v>77300</v>
      </c>
      <c r="G27" s="67">
        <v>79000</v>
      </c>
      <c r="H27" s="67">
        <v>80000</v>
      </c>
      <c r="I27" s="67">
        <v>80000</v>
      </c>
      <c r="J27" s="67">
        <v>80000</v>
      </c>
      <c r="K27" s="67">
        <v>80000</v>
      </c>
      <c r="L27" s="129">
        <v>90000</v>
      </c>
      <c r="M27" s="129">
        <v>90000</v>
      </c>
      <c r="N27" s="129">
        <v>90000</v>
      </c>
      <c r="O27" s="129">
        <v>90000</v>
      </c>
      <c r="P27" s="129">
        <v>90000</v>
      </c>
    </row>
    <row r="28" spans="1:16" s="9" customFormat="1" ht="32.25" customHeight="1" x14ac:dyDescent="0.2">
      <c r="A28" s="30" t="s">
        <v>182</v>
      </c>
      <c r="B28" s="62" t="s">
        <v>186</v>
      </c>
      <c r="C28" s="63"/>
      <c r="D28" s="63" t="s">
        <v>187</v>
      </c>
      <c r="E28" s="67">
        <v>18677</v>
      </c>
      <c r="F28" s="67">
        <v>19773</v>
      </c>
      <c r="G28" s="67">
        <v>20937</v>
      </c>
      <c r="H28" s="67">
        <v>22115</v>
      </c>
      <c r="I28" s="67">
        <v>23346</v>
      </c>
      <c r="J28" s="67">
        <v>24552</v>
      </c>
      <c r="K28" s="67">
        <v>15670</v>
      </c>
      <c r="L28" s="129">
        <v>15770</v>
      </c>
      <c r="M28" s="129">
        <v>15790</v>
      </c>
      <c r="N28" s="129">
        <v>15810</v>
      </c>
      <c r="O28" s="129">
        <v>15840</v>
      </c>
      <c r="P28" s="129">
        <v>15850</v>
      </c>
    </row>
    <row r="29" spans="1:16" s="9" customFormat="1" ht="19.5" customHeight="1" x14ac:dyDescent="0.2">
      <c r="A29" s="30" t="s">
        <v>183</v>
      </c>
      <c r="B29" s="62" t="s">
        <v>225</v>
      </c>
      <c r="C29" s="63"/>
      <c r="D29" s="63" t="s">
        <v>226</v>
      </c>
      <c r="E29" s="67"/>
      <c r="F29" s="67"/>
      <c r="G29" s="94">
        <v>272557.2</v>
      </c>
      <c r="H29" s="67">
        <v>52793.72</v>
      </c>
      <c r="I29" s="67">
        <v>18206</v>
      </c>
      <c r="J29" s="67">
        <v>96043</v>
      </c>
      <c r="K29" s="67"/>
      <c r="L29" s="107"/>
      <c r="M29" s="107"/>
      <c r="N29" s="107"/>
      <c r="O29" s="107"/>
      <c r="P29" s="107"/>
    </row>
    <row r="30" spans="1:16" s="9" customFormat="1" ht="18.75" customHeight="1" x14ac:dyDescent="0.2">
      <c r="A30" s="156" t="s">
        <v>310</v>
      </c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8"/>
    </row>
    <row r="31" spans="1:16" s="9" customFormat="1" ht="32.25" customHeight="1" x14ac:dyDescent="0.2">
      <c r="A31" s="30" t="s">
        <v>82</v>
      </c>
      <c r="B31" s="62" t="s">
        <v>188</v>
      </c>
      <c r="C31" s="30"/>
      <c r="D31" s="67" t="s">
        <v>173</v>
      </c>
      <c r="E31" s="67">
        <v>109542</v>
      </c>
      <c r="F31" s="67">
        <v>110181</v>
      </c>
      <c r="G31" s="67">
        <v>110206</v>
      </c>
      <c r="H31" s="67">
        <v>111297</v>
      </c>
      <c r="I31" s="67">
        <v>114012</v>
      </c>
      <c r="J31" s="67">
        <v>115788</v>
      </c>
      <c r="K31" s="67">
        <v>112100</v>
      </c>
      <c r="L31" s="129">
        <v>107500</v>
      </c>
      <c r="M31" s="129">
        <v>107600</v>
      </c>
      <c r="N31" s="129">
        <v>107700</v>
      </c>
      <c r="O31" s="129">
        <v>107800</v>
      </c>
      <c r="P31" s="129">
        <v>107900</v>
      </c>
    </row>
    <row r="32" spans="1:16" s="9" customFormat="1" ht="32.25" customHeight="1" x14ac:dyDescent="0.2">
      <c r="A32" s="30" t="s">
        <v>83</v>
      </c>
      <c r="B32" s="62" t="s">
        <v>190</v>
      </c>
      <c r="C32" s="30"/>
      <c r="D32" s="67" t="s">
        <v>173</v>
      </c>
      <c r="E32" s="67">
        <v>107422</v>
      </c>
      <c r="F32" s="67">
        <v>108410</v>
      </c>
      <c r="G32" s="67">
        <v>121766</v>
      </c>
      <c r="H32" s="67">
        <v>133483</v>
      </c>
      <c r="I32" s="67">
        <v>160000</v>
      </c>
      <c r="J32" s="67">
        <v>200000</v>
      </c>
      <c r="K32" s="67">
        <v>224946</v>
      </c>
      <c r="L32" s="129">
        <v>228000</v>
      </c>
      <c r="M32" s="129">
        <v>229000</v>
      </c>
      <c r="N32" s="129">
        <v>230000</v>
      </c>
      <c r="O32" s="129">
        <v>232000</v>
      </c>
      <c r="P32" s="129">
        <v>235000</v>
      </c>
    </row>
    <row r="33" spans="1:16" s="9" customFormat="1" ht="32.25" customHeight="1" x14ac:dyDescent="0.2">
      <c r="A33" s="30" t="s">
        <v>189</v>
      </c>
      <c r="B33" s="62" t="s">
        <v>192</v>
      </c>
      <c r="C33" s="30"/>
      <c r="D33" s="67"/>
      <c r="E33" s="67">
        <v>6850</v>
      </c>
      <c r="F33" s="67">
        <v>6900</v>
      </c>
      <c r="G33" s="67">
        <v>6950</v>
      </c>
      <c r="H33" s="67">
        <v>7000</v>
      </c>
      <c r="I33" s="67">
        <v>7000</v>
      </c>
      <c r="J33" s="67">
        <v>7500</v>
      </c>
      <c r="K33" s="67">
        <v>7500</v>
      </c>
      <c r="L33" s="129">
        <v>7500</v>
      </c>
      <c r="M33" s="129">
        <v>7600</v>
      </c>
      <c r="N33" s="129">
        <v>7800</v>
      </c>
      <c r="O33" s="129">
        <v>8000</v>
      </c>
      <c r="P33" s="129">
        <v>8200</v>
      </c>
    </row>
    <row r="34" spans="1:16" s="9" customFormat="1" ht="17.25" customHeight="1" x14ac:dyDescent="0.2">
      <c r="A34" s="30" t="s">
        <v>191</v>
      </c>
      <c r="B34" s="62" t="s">
        <v>194</v>
      </c>
      <c r="C34" s="30"/>
      <c r="D34" s="67" t="s">
        <v>173</v>
      </c>
      <c r="E34" s="67">
        <v>603</v>
      </c>
      <c r="F34" s="67">
        <v>635</v>
      </c>
      <c r="G34" s="67">
        <v>304</v>
      </c>
      <c r="H34" s="67">
        <v>702</v>
      </c>
      <c r="I34" s="67">
        <v>306</v>
      </c>
      <c r="J34" s="67">
        <v>100</v>
      </c>
      <c r="K34" s="67">
        <v>113</v>
      </c>
      <c r="L34" s="129">
        <v>117</v>
      </c>
      <c r="M34" s="129">
        <v>120</v>
      </c>
      <c r="N34" s="129">
        <v>121</v>
      </c>
      <c r="O34" s="129">
        <v>122</v>
      </c>
      <c r="P34" s="129">
        <v>123</v>
      </c>
    </row>
    <row r="35" spans="1:16" s="9" customFormat="1" ht="32.25" customHeight="1" x14ac:dyDescent="0.2">
      <c r="A35" s="30" t="s">
        <v>193</v>
      </c>
      <c r="B35" s="62" t="s">
        <v>196</v>
      </c>
      <c r="C35" s="30"/>
      <c r="D35" s="67" t="s">
        <v>197</v>
      </c>
      <c r="E35" s="67">
        <v>350</v>
      </c>
      <c r="F35" s="67">
        <v>370</v>
      </c>
      <c r="G35" s="67">
        <v>390</v>
      </c>
      <c r="H35" s="67">
        <v>450</v>
      </c>
      <c r="I35" s="67">
        <v>450</v>
      </c>
      <c r="J35" s="67">
        <v>470</v>
      </c>
      <c r="K35" s="67">
        <v>40</v>
      </c>
      <c r="L35" s="67">
        <v>40</v>
      </c>
      <c r="M35" s="67">
        <v>40</v>
      </c>
      <c r="N35" s="67">
        <v>40</v>
      </c>
      <c r="O35" s="67">
        <v>40</v>
      </c>
      <c r="P35" s="67">
        <v>40</v>
      </c>
    </row>
    <row r="36" spans="1:16" s="9" customFormat="1" ht="19.5" customHeight="1" x14ac:dyDescent="0.2">
      <c r="A36" s="30" t="s">
        <v>195</v>
      </c>
      <c r="B36" s="62" t="s">
        <v>225</v>
      </c>
      <c r="C36" s="63"/>
      <c r="D36" s="63" t="s">
        <v>226</v>
      </c>
      <c r="E36" s="67"/>
      <c r="F36" s="67"/>
      <c r="G36" s="94">
        <v>503838.5</v>
      </c>
      <c r="H36" s="67">
        <v>1504774.96</v>
      </c>
      <c r="I36" s="67">
        <v>986568</v>
      </c>
      <c r="J36" s="67">
        <v>1772073</v>
      </c>
      <c r="K36" s="67"/>
      <c r="L36" s="107"/>
      <c r="M36" s="107"/>
      <c r="N36" s="107"/>
      <c r="O36" s="107"/>
      <c r="P36" s="107"/>
    </row>
    <row r="37" spans="1:16" s="9" customFormat="1" ht="136.5" customHeight="1" x14ac:dyDescent="0.2">
      <c r="A37" s="30" t="s">
        <v>227</v>
      </c>
      <c r="B37" s="62" t="s">
        <v>198</v>
      </c>
      <c r="C37" s="68"/>
      <c r="D37" s="69" t="s">
        <v>199</v>
      </c>
      <c r="E37" s="69">
        <v>625</v>
      </c>
      <c r="F37" s="69">
        <v>636</v>
      </c>
      <c r="G37" s="69">
        <v>645</v>
      </c>
      <c r="H37" s="69">
        <v>656</v>
      </c>
      <c r="I37" s="69">
        <v>661</v>
      </c>
      <c r="J37" s="69">
        <v>669</v>
      </c>
      <c r="K37" s="69">
        <v>670</v>
      </c>
      <c r="L37" s="69">
        <v>450</v>
      </c>
      <c r="M37" s="69">
        <v>450</v>
      </c>
      <c r="N37" s="69">
        <v>450</v>
      </c>
      <c r="O37" s="69">
        <v>450</v>
      </c>
      <c r="P37" s="69">
        <v>450</v>
      </c>
    </row>
    <row r="38" spans="1:16" s="9" customFormat="1" ht="18" customHeight="1" x14ac:dyDescent="0.2">
      <c r="A38" s="156" t="s">
        <v>298</v>
      </c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8"/>
    </row>
    <row r="39" spans="1:16" s="9" customFormat="1" ht="76.5" customHeight="1" x14ac:dyDescent="0.2">
      <c r="A39" s="30" t="s">
        <v>85</v>
      </c>
      <c r="B39" s="62" t="s">
        <v>200</v>
      </c>
      <c r="C39" s="68"/>
      <c r="D39" s="67" t="s">
        <v>29</v>
      </c>
      <c r="E39" s="69"/>
      <c r="F39" s="69"/>
      <c r="G39" s="69"/>
      <c r="H39" s="69"/>
      <c r="I39" s="69"/>
      <c r="J39" s="69">
        <v>4</v>
      </c>
      <c r="K39" s="69"/>
      <c r="L39" s="107"/>
      <c r="M39" s="107"/>
      <c r="N39" s="107"/>
      <c r="O39" s="107"/>
      <c r="P39" s="107"/>
    </row>
    <row r="40" spans="1:16" s="9" customFormat="1" ht="20.25" customHeight="1" x14ac:dyDescent="0.2">
      <c r="A40" s="156" t="s">
        <v>299</v>
      </c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8"/>
    </row>
    <row r="41" spans="1:16" s="9" customFormat="1" ht="46.5" customHeight="1" x14ac:dyDescent="0.2">
      <c r="A41" s="30" t="s">
        <v>89</v>
      </c>
      <c r="B41" s="62" t="s">
        <v>201</v>
      </c>
      <c r="C41" s="68"/>
      <c r="D41" s="63" t="s">
        <v>202</v>
      </c>
      <c r="E41" s="69"/>
      <c r="F41" s="67">
        <v>27.1</v>
      </c>
      <c r="G41" s="67">
        <v>27.3</v>
      </c>
      <c r="H41" s="67">
        <v>27.9</v>
      </c>
      <c r="I41" s="67">
        <v>28.9</v>
      </c>
      <c r="J41" s="67">
        <v>30.3</v>
      </c>
      <c r="K41" s="67">
        <v>32.200000000000003</v>
      </c>
      <c r="L41" s="67">
        <v>32.200000000000003</v>
      </c>
      <c r="M41" s="67">
        <v>32.200000000000003</v>
      </c>
      <c r="N41" s="67">
        <v>32.200000000000003</v>
      </c>
      <c r="O41" s="67">
        <v>32.200000000000003</v>
      </c>
      <c r="P41" s="67">
        <v>32.200000000000003</v>
      </c>
    </row>
    <row r="42" spans="1:16" s="9" customFormat="1" ht="60.75" customHeight="1" x14ac:dyDescent="0.2">
      <c r="A42" s="30" t="s">
        <v>90</v>
      </c>
      <c r="B42" s="62" t="s">
        <v>203</v>
      </c>
      <c r="C42" s="68"/>
      <c r="D42" s="67" t="s">
        <v>204</v>
      </c>
      <c r="E42" s="69"/>
      <c r="F42" s="67">
        <v>10</v>
      </c>
      <c r="G42" s="67">
        <v>10.5</v>
      </c>
      <c r="H42" s="67">
        <v>10.7</v>
      </c>
      <c r="I42" s="67">
        <v>10.9</v>
      </c>
      <c r="J42" s="67">
        <v>11.2</v>
      </c>
      <c r="K42" s="67">
        <v>11.5</v>
      </c>
      <c r="L42" s="67">
        <v>11.5</v>
      </c>
      <c r="M42" s="67">
        <v>11.5</v>
      </c>
      <c r="N42" s="67">
        <v>11.5</v>
      </c>
      <c r="O42" s="67">
        <v>11.5</v>
      </c>
      <c r="P42" s="67">
        <v>11.5</v>
      </c>
    </row>
    <row r="43" spans="1:16" s="9" customFormat="1" ht="19.5" customHeight="1" x14ac:dyDescent="0.2">
      <c r="A43" s="156" t="s">
        <v>300</v>
      </c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8"/>
    </row>
    <row r="44" spans="1:16" s="9" customFormat="1" ht="16.5" customHeight="1" x14ac:dyDescent="0.2">
      <c r="A44" s="32" t="s">
        <v>93</v>
      </c>
      <c r="B44" s="62" t="s">
        <v>205</v>
      </c>
      <c r="C44" s="67"/>
      <c r="D44" s="67" t="s">
        <v>206</v>
      </c>
      <c r="E44" s="67">
        <v>389</v>
      </c>
      <c r="F44" s="67">
        <v>392</v>
      </c>
      <c r="G44" s="67">
        <v>396</v>
      </c>
      <c r="H44" s="67">
        <v>399</v>
      </c>
      <c r="I44" s="67">
        <v>403</v>
      </c>
      <c r="J44" s="67">
        <v>406</v>
      </c>
      <c r="K44" s="67">
        <v>411</v>
      </c>
      <c r="L44" s="67">
        <v>411</v>
      </c>
      <c r="M44" s="67">
        <v>411</v>
      </c>
      <c r="N44" s="67">
        <v>411</v>
      </c>
      <c r="O44" s="67">
        <v>411</v>
      </c>
      <c r="P44" s="67">
        <v>411</v>
      </c>
    </row>
    <row r="45" spans="1:16" s="9" customFormat="1" ht="45.75" customHeight="1" x14ac:dyDescent="0.2">
      <c r="A45" s="61" t="s">
        <v>94</v>
      </c>
      <c r="B45" s="62" t="s">
        <v>207</v>
      </c>
      <c r="C45" s="67"/>
      <c r="D45" s="67" t="s">
        <v>179</v>
      </c>
      <c r="E45" s="67">
        <v>100</v>
      </c>
      <c r="F45" s="67" t="s">
        <v>113</v>
      </c>
      <c r="G45" s="67">
        <v>100</v>
      </c>
      <c r="H45" s="67">
        <v>100</v>
      </c>
      <c r="I45" s="67">
        <v>100</v>
      </c>
      <c r="J45" s="67">
        <v>100</v>
      </c>
      <c r="K45" s="67">
        <v>100</v>
      </c>
      <c r="L45" s="67">
        <v>100</v>
      </c>
      <c r="M45" s="67">
        <v>100</v>
      </c>
      <c r="N45" s="67">
        <v>100</v>
      </c>
      <c r="O45" s="67">
        <v>100</v>
      </c>
      <c r="P45" s="67">
        <v>100</v>
      </c>
    </row>
    <row r="46" spans="1:16" s="9" customFormat="1" ht="32.25" customHeight="1" x14ac:dyDescent="0.2">
      <c r="A46" s="61" t="s">
        <v>95</v>
      </c>
      <c r="B46" s="62" t="s">
        <v>208</v>
      </c>
      <c r="C46" s="63"/>
      <c r="D46" s="63" t="s">
        <v>209</v>
      </c>
      <c r="E46" s="67">
        <v>9.1999999999999993</v>
      </c>
      <c r="F46" s="67">
        <v>9.6999999999999993</v>
      </c>
      <c r="G46" s="67">
        <v>10.199999999999999</v>
      </c>
      <c r="H46" s="67">
        <v>10.8</v>
      </c>
      <c r="I46" s="67">
        <v>10.9</v>
      </c>
      <c r="J46" s="67">
        <v>10.9</v>
      </c>
      <c r="K46" s="67">
        <v>10.9</v>
      </c>
      <c r="L46" s="67">
        <v>10.9</v>
      </c>
      <c r="M46" s="67">
        <v>10.9</v>
      </c>
      <c r="N46" s="67">
        <v>10.9</v>
      </c>
      <c r="O46" s="67">
        <v>10.9</v>
      </c>
      <c r="P46" s="67">
        <v>10.9</v>
      </c>
    </row>
    <row r="47" spans="1:16" s="9" customFormat="1" ht="32.25" customHeight="1" x14ac:dyDescent="0.2">
      <c r="A47" s="61" t="s">
        <v>96</v>
      </c>
      <c r="B47" s="62" t="s">
        <v>210</v>
      </c>
      <c r="C47" s="67"/>
      <c r="D47" s="67" t="s">
        <v>211</v>
      </c>
      <c r="E47" s="67">
        <v>40</v>
      </c>
      <c r="F47" s="67">
        <v>70</v>
      </c>
      <c r="G47" s="67">
        <v>50</v>
      </c>
      <c r="H47" s="67">
        <v>20</v>
      </c>
      <c r="I47" s="67" t="s">
        <v>113</v>
      </c>
      <c r="J47" s="67">
        <v>220</v>
      </c>
      <c r="K47" s="67">
        <v>112</v>
      </c>
      <c r="L47" s="129">
        <v>20</v>
      </c>
      <c r="M47" s="129">
        <v>20</v>
      </c>
      <c r="N47" s="129">
        <v>20</v>
      </c>
      <c r="O47" s="129">
        <v>20</v>
      </c>
      <c r="P47" s="129">
        <v>20</v>
      </c>
    </row>
    <row r="48" spans="1:16" s="3" customFormat="1" ht="19.5" customHeight="1" x14ac:dyDescent="0.2">
      <c r="A48" s="153" t="s">
        <v>306</v>
      </c>
      <c r="B48" s="154"/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5"/>
    </row>
    <row r="49" spans="1:16" s="15" customFormat="1" ht="31.5" x14ac:dyDescent="0.2">
      <c r="A49" s="28" t="s">
        <v>2</v>
      </c>
      <c r="B49" s="21" t="s">
        <v>16</v>
      </c>
      <c r="C49" s="28"/>
      <c r="D49" s="24"/>
      <c r="E49" s="24"/>
      <c r="F49" s="28"/>
      <c r="G49" s="24"/>
      <c r="H49" s="28"/>
      <c r="I49" s="28"/>
      <c r="J49" s="29"/>
      <c r="K49" s="44"/>
      <c r="L49" s="44"/>
      <c r="M49" s="44"/>
      <c r="N49" s="44"/>
      <c r="O49" s="44"/>
      <c r="P49" s="44"/>
    </row>
    <row r="50" spans="1:16" s="15" customFormat="1" ht="15.75" customHeight="1" x14ac:dyDescent="0.2">
      <c r="A50" s="156" t="s">
        <v>77</v>
      </c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8"/>
    </row>
    <row r="51" spans="1:16" s="15" customFormat="1" ht="63" x14ac:dyDescent="0.2">
      <c r="A51" s="30" t="s">
        <v>22</v>
      </c>
      <c r="B51" s="34" t="s">
        <v>23</v>
      </c>
      <c r="C51" s="30"/>
      <c r="D51" s="42" t="s">
        <v>24</v>
      </c>
      <c r="E51" s="24">
        <v>22</v>
      </c>
      <c r="F51" s="30" t="s">
        <v>136</v>
      </c>
      <c r="G51" s="24">
        <v>11</v>
      </c>
      <c r="H51" s="30" t="s">
        <v>246</v>
      </c>
      <c r="I51" s="43" t="s">
        <v>262</v>
      </c>
      <c r="J51" s="29">
        <v>4</v>
      </c>
      <c r="K51" s="41"/>
      <c r="L51" s="44"/>
      <c r="M51" s="44"/>
      <c r="N51" s="44"/>
      <c r="O51" s="44"/>
      <c r="P51" s="44"/>
    </row>
    <row r="52" spans="1:16" s="15" customFormat="1" ht="15.75" customHeight="1" x14ac:dyDescent="0.2">
      <c r="A52" s="156" t="s">
        <v>79</v>
      </c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8"/>
    </row>
    <row r="53" spans="1:16" s="15" customFormat="1" ht="31.5" x14ac:dyDescent="0.2">
      <c r="A53" s="30" t="s">
        <v>80</v>
      </c>
      <c r="B53" s="34" t="s">
        <v>25</v>
      </c>
      <c r="C53" s="30"/>
      <c r="D53" s="42" t="s">
        <v>26</v>
      </c>
      <c r="E53" s="47" t="s">
        <v>27</v>
      </c>
      <c r="F53" s="30" t="s">
        <v>27</v>
      </c>
      <c r="G53" s="24">
        <v>0.14399999999999999</v>
      </c>
      <c r="H53" s="30" t="s">
        <v>27</v>
      </c>
      <c r="I53" s="43" t="s">
        <v>27</v>
      </c>
      <c r="J53" s="29">
        <v>0</v>
      </c>
      <c r="K53" s="41"/>
      <c r="L53" s="44"/>
      <c r="M53" s="44"/>
      <c r="N53" s="44"/>
      <c r="O53" s="44"/>
      <c r="P53" s="44"/>
    </row>
    <row r="54" spans="1:16" s="15" customFormat="1" ht="15.75" customHeight="1" x14ac:dyDescent="0.2">
      <c r="A54" s="156" t="s">
        <v>81</v>
      </c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8"/>
    </row>
    <row r="55" spans="1:16" s="15" customFormat="1" ht="63" x14ac:dyDescent="0.2">
      <c r="A55" s="30" t="s">
        <v>82</v>
      </c>
      <c r="B55" s="34" t="s">
        <v>28</v>
      </c>
      <c r="C55" s="30"/>
      <c r="D55" s="42" t="s">
        <v>29</v>
      </c>
      <c r="E55" s="47" t="s">
        <v>27</v>
      </c>
      <c r="F55" s="30" t="s">
        <v>2</v>
      </c>
      <c r="G55" s="24">
        <v>0</v>
      </c>
      <c r="H55" s="30" t="s">
        <v>27</v>
      </c>
      <c r="I55" s="43" t="s">
        <v>27</v>
      </c>
      <c r="J55" s="29">
        <v>0</v>
      </c>
      <c r="K55" s="46"/>
      <c r="L55" s="44"/>
      <c r="M55" s="44"/>
      <c r="N55" s="44"/>
      <c r="O55" s="44"/>
      <c r="P55" s="44"/>
    </row>
    <row r="56" spans="1:16" s="15" customFormat="1" ht="63" x14ac:dyDescent="0.2">
      <c r="A56" s="30" t="s">
        <v>83</v>
      </c>
      <c r="B56" s="34" t="s">
        <v>30</v>
      </c>
      <c r="C56" s="30"/>
      <c r="D56" s="42" t="s">
        <v>31</v>
      </c>
      <c r="E56" s="47" t="s">
        <v>32</v>
      </c>
      <c r="F56" s="30" t="s">
        <v>33</v>
      </c>
      <c r="G56" s="24">
        <v>9.1999999999999993</v>
      </c>
      <c r="H56" s="30" t="s">
        <v>247</v>
      </c>
      <c r="I56" s="43" t="s">
        <v>247</v>
      </c>
      <c r="J56" s="29">
        <v>9.5</v>
      </c>
      <c r="K56" s="46"/>
      <c r="L56" s="44"/>
      <c r="M56" s="44"/>
      <c r="N56" s="44"/>
      <c r="O56" s="44"/>
      <c r="P56" s="44"/>
    </row>
    <row r="57" spans="1:16" s="15" customFormat="1" ht="15.75" customHeight="1" x14ac:dyDescent="0.2">
      <c r="A57" s="156" t="s">
        <v>84</v>
      </c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8"/>
    </row>
    <row r="58" spans="1:16" s="15" customFormat="1" ht="31.5" x14ac:dyDescent="0.2">
      <c r="A58" s="30" t="s">
        <v>85</v>
      </c>
      <c r="B58" s="34" t="s">
        <v>34</v>
      </c>
      <c r="C58" s="30"/>
      <c r="D58" s="42" t="s">
        <v>39</v>
      </c>
      <c r="E58" s="47" t="s">
        <v>216</v>
      </c>
      <c r="F58" s="30" t="s">
        <v>217</v>
      </c>
      <c r="G58" s="24">
        <v>152.4</v>
      </c>
      <c r="H58" s="30" t="s">
        <v>248</v>
      </c>
      <c r="I58" s="43" t="s">
        <v>251</v>
      </c>
      <c r="J58" s="43" t="s">
        <v>251</v>
      </c>
      <c r="K58" s="43"/>
      <c r="L58" s="44"/>
      <c r="M58" s="44"/>
      <c r="N58" s="44"/>
      <c r="O58" s="44"/>
      <c r="P58" s="44"/>
    </row>
    <row r="59" spans="1:16" s="15" customFormat="1" ht="47.25" x14ac:dyDescent="0.2">
      <c r="A59" s="30" t="s">
        <v>86</v>
      </c>
      <c r="B59" s="34" t="s">
        <v>38</v>
      </c>
      <c r="C59" s="30"/>
      <c r="D59" s="42" t="s">
        <v>35</v>
      </c>
      <c r="E59" s="47" t="s">
        <v>27</v>
      </c>
      <c r="F59" s="30" t="s">
        <v>27</v>
      </c>
      <c r="G59" s="24">
        <v>0</v>
      </c>
      <c r="H59" s="30" t="s">
        <v>249</v>
      </c>
      <c r="I59" s="43" t="s">
        <v>263</v>
      </c>
      <c r="J59" s="29">
        <v>0</v>
      </c>
      <c r="K59" s="46"/>
      <c r="L59" s="44"/>
      <c r="M59" s="44"/>
      <c r="N59" s="44"/>
      <c r="O59" s="44"/>
      <c r="P59" s="44"/>
    </row>
    <row r="60" spans="1:16" s="15" customFormat="1" ht="47.25" x14ac:dyDescent="0.2">
      <c r="A60" s="30" t="s">
        <v>87</v>
      </c>
      <c r="B60" s="34" t="s">
        <v>36</v>
      </c>
      <c r="C60" s="30"/>
      <c r="D60" s="42" t="s">
        <v>37</v>
      </c>
      <c r="E60" s="47" t="s">
        <v>218</v>
      </c>
      <c r="F60" s="30" t="s">
        <v>219</v>
      </c>
      <c r="G60" s="24">
        <v>32.700000000000003</v>
      </c>
      <c r="H60" s="30" t="s">
        <v>250</v>
      </c>
      <c r="I60" s="43" t="s">
        <v>252</v>
      </c>
      <c r="J60" s="29">
        <v>42.9</v>
      </c>
      <c r="K60" s="46"/>
      <c r="L60" s="44"/>
      <c r="M60" s="44"/>
      <c r="N60" s="44"/>
      <c r="O60" s="44"/>
      <c r="P60" s="44"/>
    </row>
    <row r="61" spans="1:16" s="15" customFormat="1" ht="15.75" customHeight="1" x14ac:dyDescent="0.2">
      <c r="A61" s="156" t="s">
        <v>88</v>
      </c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8"/>
    </row>
    <row r="62" spans="1:16" s="15" customFormat="1" ht="45.75" customHeight="1" x14ac:dyDescent="0.2">
      <c r="A62" s="30" t="s">
        <v>89</v>
      </c>
      <c r="B62" s="34" t="s">
        <v>40</v>
      </c>
      <c r="C62" s="30"/>
      <c r="D62" s="42" t="s">
        <v>26</v>
      </c>
      <c r="E62" s="47" t="s">
        <v>27</v>
      </c>
      <c r="F62" s="30" t="s">
        <v>27</v>
      </c>
      <c r="G62" s="24">
        <v>0</v>
      </c>
      <c r="H62" s="30" t="s">
        <v>228</v>
      </c>
      <c r="I62" s="43" t="s">
        <v>27</v>
      </c>
      <c r="J62" s="29">
        <v>0</v>
      </c>
      <c r="K62" s="46"/>
      <c r="L62" s="44"/>
      <c r="M62" s="44"/>
      <c r="N62" s="44"/>
      <c r="O62" s="44"/>
      <c r="P62" s="44"/>
    </row>
    <row r="63" spans="1:16" s="15" customFormat="1" ht="45.75" customHeight="1" x14ac:dyDescent="0.2">
      <c r="A63" s="30" t="s">
        <v>90</v>
      </c>
      <c r="B63" s="34" t="s">
        <v>41</v>
      </c>
      <c r="C63" s="30"/>
      <c r="D63" s="42" t="s">
        <v>26</v>
      </c>
      <c r="E63" s="47" t="s">
        <v>42</v>
      </c>
      <c r="F63" s="30" t="s">
        <v>42</v>
      </c>
      <c r="G63" s="30" t="s">
        <v>42</v>
      </c>
      <c r="H63" s="30" t="s">
        <v>229</v>
      </c>
      <c r="I63" s="30" t="s">
        <v>229</v>
      </c>
      <c r="J63" s="30" t="s">
        <v>229</v>
      </c>
      <c r="K63" s="30"/>
      <c r="L63" s="44"/>
      <c r="M63" s="44"/>
      <c r="N63" s="44"/>
      <c r="O63" s="44"/>
      <c r="P63" s="44"/>
    </row>
    <row r="64" spans="1:16" s="15" customFormat="1" ht="45.75" customHeight="1" x14ac:dyDescent="0.2">
      <c r="A64" s="30" t="s">
        <v>91</v>
      </c>
      <c r="B64" s="34" t="s">
        <v>43</v>
      </c>
      <c r="C64" s="30"/>
      <c r="D64" s="42" t="s">
        <v>44</v>
      </c>
      <c r="E64" s="47" t="s">
        <v>45</v>
      </c>
      <c r="F64" s="30" t="s">
        <v>45</v>
      </c>
      <c r="G64" s="30" t="s">
        <v>230</v>
      </c>
      <c r="H64" s="30" t="s">
        <v>231</v>
      </c>
      <c r="I64" s="30" t="s">
        <v>231</v>
      </c>
      <c r="J64" s="30" t="s">
        <v>231</v>
      </c>
      <c r="K64" s="30"/>
      <c r="L64" s="44"/>
      <c r="M64" s="44"/>
      <c r="N64" s="44"/>
      <c r="O64" s="44"/>
      <c r="P64" s="44"/>
    </row>
    <row r="65" spans="1:16" s="15" customFormat="1" ht="17.25" customHeight="1" x14ac:dyDescent="0.2">
      <c r="A65" s="156" t="s">
        <v>92</v>
      </c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8"/>
    </row>
    <row r="66" spans="1:16" s="15" customFormat="1" ht="30" customHeight="1" x14ac:dyDescent="0.2">
      <c r="A66" s="30" t="s">
        <v>93</v>
      </c>
      <c r="B66" s="34" t="s">
        <v>46</v>
      </c>
      <c r="C66" s="30"/>
      <c r="D66" s="42" t="s">
        <v>47</v>
      </c>
      <c r="E66" s="47" t="s">
        <v>106</v>
      </c>
      <c r="F66" s="30" t="s">
        <v>107</v>
      </c>
      <c r="G66" s="24">
        <v>31.082000000000001</v>
      </c>
      <c r="H66" s="30" t="s">
        <v>253</v>
      </c>
      <c r="I66" s="43" t="s">
        <v>254</v>
      </c>
      <c r="J66" s="29">
        <v>16.440000000000001</v>
      </c>
      <c r="K66" s="46"/>
      <c r="L66" s="44"/>
      <c r="M66" s="44"/>
      <c r="N66" s="44"/>
      <c r="O66" s="44"/>
      <c r="P66" s="44"/>
    </row>
    <row r="67" spans="1:16" s="15" customFormat="1" ht="24" customHeight="1" x14ac:dyDescent="0.2">
      <c r="A67" s="30" t="s">
        <v>94</v>
      </c>
      <c r="B67" s="34" t="s">
        <v>48</v>
      </c>
      <c r="C67" s="30"/>
      <c r="D67" s="42" t="s">
        <v>47</v>
      </c>
      <c r="E67" s="47" t="s">
        <v>108</v>
      </c>
      <c r="F67" s="30" t="s">
        <v>108</v>
      </c>
      <c r="G67" s="24">
        <v>332.3</v>
      </c>
      <c r="H67" s="30" t="s">
        <v>255</v>
      </c>
      <c r="I67" s="43" t="s">
        <v>264</v>
      </c>
      <c r="J67" s="43" t="s">
        <v>264</v>
      </c>
      <c r="K67" s="43"/>
      <c r="L67" s="44"/>
      <c r="M67" s="44"/>
      <c r="N67" s="44"/>
      <c r="O67" s="44"/>
      <c r="P67" s="44"/>
    </row>
    <row r="68" spans="1:16" s="15" customFormat="1" ht="30" customHeight="1" x14ac:dyDescent="0.2">
      <c r="A68" s="30" t="s">
        <v>95</v>
      </c>
      <c r="B68" s="34" t="s">
        <v>49</v>
      </c>
      <c r="C68" s="30"/>
      <c r="D68" s="42" t="s">
        <v>50</v>
      </c>
      <c r="E68" s="47" t="s">
        <v>109</v>
      </c>
      <c r="F68" s="30" t="s">
        <v>110</v>
      </c>
      <c r="G68" s="24">
        <v>8.6999999999999993</v>
      </c>
      <c r="H68" s="30" t="s">
        <v>237</v>
      </c>
      <c r="I68" s="43" t="s">
        <v>237</v>
      </c>
      <c r="J68" s="29">
        <v>8.9</v>
      </c>
      <c r="K68" s="46"/>
      <c r="L68" s="44"/>
      <c r="M68" s="44"/>
      <c r="N68" s="44"/>
      <c r="O68" s="44"/>
      <c r="P68" s="44"/>
    </row>
    <row r="69" spans="1:16" s="15" customFormat="1" ht="30" customHeight="1" x14ac:dyDescent="0.2">
      <c r="A69" s="30" t="s">
        <v>96</v>
      </c>
      <c r="B69" s="34" t="s">
        <v>55</v>
      </c>
      <c r="C69" s="30"/>
      <c r="D69" s="42" t="s">
        <v>56</v>
      </c>
      <c r="E69" s="47" t="s">
        <v>111</v>
      </c>
      <c r="F69" s="30" t="s">
        <v>112</v>
      </c>
      <c r="G69" s="24">
        <v>92.5</v>
      </c>
      <c r="H69" s="30" t="s">
        <v>256</v>
      </c>
      <c r="I69" s="43" t="s">
        <v>265</v>
      </c>
      <c r="J69" s="29">
        <v>95.2</v>
      </c>
      <c r="K69" s="46"/>
      <c r="L69" s="44"/>
      <c r="M69" s="44"/>
      <c r="N69" s="44"/>
      <c r="O69" s="44"/>
      <c r="P69" s="44"/>
    </row>
    <row r="70" spans="1:16" s="15" customFormat="1" ht="18.75" customHeight="1" x14ac:dyDescent="0.2">
      <c r="A70" s="156" t="s">
        <v>97</v>
      </c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8"/>
    </row>
    <row r="71" spans="1:16" s="15" customFormat="1" ht="18" customHeight="1" x14ac:dyDescent="0.2">
      <c r="A71" s="30" t="s">
        <v>98</v>
      </c>
      <c r="B71" s="34" t="s">
        <v>51</v>
      </c>
      <c r="C71" s="30"/>
      <c r="D71" s="42" t="s">
        <v>47</v>
      </c>
      <c r="E71" s="47" t="s">
        <v>113</v>
      </c>
      <c r="F71" s="30" t="s">
        <v>113</v>
      </c>
      <c r="G71" s="24">
        <v>5.6520000000000001</v>
      </c>
      <c r="H71" s="30" t="s">
        <v>113</v>
      </c>
      <c r="I71" s="43" t="s">
        <v>113</v>
      </c>
      <c r="J71" s="29" t="s">
        <v>113</v>
      </c>
      <c r="K71" s="46"/>
      <c r="L71" s="44"/>
      <c r="M71" s="44"/>
      <c r="N71" s="44"/>
      <c r="O71" s="44"/>
      <c r="P71" s="44"/>
    </row>
    <row r="72" spans="1:16" s="15" customFormat="1" ht="21" customHeight="1" x14ac:dyDescent="0.2">
      <c r="A72" s="30" t="s">
        <v>99</v>
      </c>
      <c r="B72" s="34" t="s">
        <v>52</v>
      </c>
      <c r="C72" s="30"/>
      <c r="D72" s="42" t="s">
        <v>47</v>
      </c>
      <c r="E72" s="47" t="s">
        <v>114</v>
      </c>
      <c r="F72" s="30" t="s">
        <v>115</v>
      </c>
      <c r="G72" s="51">
        <v>1177.4000000000001</v>
      </c>
      <c r="H72" s="51">
        <v>1180</v>
      </c>
      <c r="I72" s="51">
        <v>1181</v>
      </c>
      <c r="J72" s="51">
        <v>1181</v>
      </c>
      <c r="K72" s="51"/>
      <c r="L72" s="44"/>
      <c r="M72" s="44"/>
      <c r="N72" s="44"/>
      <c r="O72" s="44"/>
      <c r="P72" s="44"/>
    </row>
    <row r="73" spans="1:16" s="15" customFormat="1" ht="33.75" customHeight="1" x14ac:dyDescent="0.2">
      <c r="A73" s="30" t="s">
        <v>100</v>
      </c>
      <c r="B73" s="34" t="s">
        <v>53</v>
      </c>
      <c r="C73" s="30"/>
      <c r="D73" s="42" t="s">
        <v>50</v>
      </c>
      <c r="E73" s="47" t="s">
        <v>116</v>
      </c>
      <c r="F73" s="30" t="s">
        <v>117</v>
      </c>
      <c r="G73" s="51">
        <v>28.4</v>
      </c>
      <c r="H73" s="30" t="s">
        <v>238</v>
      </c>
      <c r="I73" s="43" t="s">
        <v>239</v>
      </c>
      <c r="J73" s="29">
        <v>28.7</v>
      </c>
      <c r="K73" s="46"/>
      <c r="L73" s="44"/>
      <c r="M73" s="44"/>
      <c r="N73" s="44"/>
      <c r="O73" s="44"/>
      <c r="P73" s="44"/>
    </row>
    <row r="74" spans="1:16" s="15" customFormat="1" ht="30" customHeight="1" x14ac:dyDescent="0.2">
      <c r="A74" s="30" t="s">
        <v>101</v>
      </c>
      <c r="B74" s="34" t="s">
        <v>54</v>
      </c>
      <c r="C74" s="30"/>
      <c r="D74" s="42" t="s">
        <v>56</v>
      </c>
      <c r="E74" s="47" t="s">
        <v>118</v>
      </c>
      <c r="F74" s="30" t="s">
        <v>119</v>
      </c>
      <c r="G74" s="51">
        <v>90</v>
      </c>
      <c r="H74" s="30" t="s">
        <v>120</v>
      </c>
      <c r="I74" s="43" t="s">
        <v>121</v>
      </c>
      <c r="J74" s="29">
        <v>90.4</v>
      </c>
      <c r="K74" s="46"/>
      <c r="L74" s="44"/>
      <c r="M74" s="44"/>
      <c r="N74" s="44"/>
      <c r="O74" s="44"/>
      <c r="P74" s="44"/>
    </row>
    <row r="75" spans="1:16" s="15" customFormat="1" ht="19.5" customHeight="1" x14ac:dyDescent="0.2">
      <c r="A75" s="156" t="s">
        <v>102</v>
      </c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8"/>
    </row>
    <row r="76" spans="1:16" s="15" customFormat="1" ht="18.75" customHeight="1" x14ac:dyDescent="0.2">
      <c r="A76" s="30" t="s">
        <v>103</v>
      </c>
      <c r="B76" s="34" t="s">
        <v>57</v>
      </c>
      <c r="C76" s="30"/>
      <c r="D76" s="42" t="s">
        <v>47</v>
      </c>
      <c r="E76" s="47" t="s">
        <v>113</v>
      </c>
      <c r="F76" s="30" t="s">
        <v>122</v>
      </c>
      <c r="G76" s="51" t="s">
        <v>113</v>
      </c>
      <c r="H76" s="30" t="s">
        <v>113</v>
      </c>
      <c r="I76" s="43" t="s">
        <v>113</v>
      </c>
      <c r="J76" s="29" t="s">
        <v>113</v>
      </c>
      <c r="K76" s="46"/>
      <c r="L76" s="44"/>
      <c r="M76" s="44"/>
      <c r="N76" s="44"/>
      <c r="O76" s="44"/>
      <c r="P76" s="44"/>
    </row>
    <row r="77" spans="1:16" s="15" customFormat="1" ht="17.25" customHeight="1" x14ac:dyDescent="0.2">
      <c r="A77" s="30" t="s">
        <v>104</v>
      </c>
      <c r="B77" s="34" t="s">
        <v>58</v>
      </c>
      <c r="C77" s="30"/>
      <c r="D77" s="42" t="s">
        <v>47</v>
      </c>
      <c r="E77" s="47" t="s">
        <v>123</v>
      </c>
      <c r="F77" s="30" t="s">
        <v>124</v>
      </c>
      <c r="G77" s="24">
        <v>769.9</v>
      </c>
      <c r="H77" s="30" t="s">
        <v>124</v>
      </c>
      <c r="I77" s="43" t="s">
        <v>124</v>
      </c>
      <c r="J77" s="29">
        <v>769.9</v>
      </c>
      <c r="K77" s="46"/>
      <c r="L77" s="44"/>
      <c r="M77" s="44"/>
      <c r="N77" s="44"/>
      <c r="O77" s="44"/>
      <c r="P77" s="44"/>
    </row>
    <row r="78" spans="1:16" s="15" customFormat="1" ht="33" customHeight="1" x14ac:dyDescent="0.2">
      <c r="A78" s="30" t="s">
        <v>105</v>
      </c>
      <c r="B78" s="34" t="s">
        <v>59</v>
      </c>
      <c r="C78" s="30"/>
      <c r="D78" s="42" t="s">
        <v>60</v>
      </c>
      <c r="E78" s="47" t="s">
        <v>125</v>
      </c>
      <c r="F78" s="30" t="s">
        <v>126</v>
      </c>
      <c r="G78" s="24">
        <v>18.600000000000001</v>
      </c>
      <c r="H78" s="30" t="s">
        <v>240</v>
      </c>
      <c r="I78" s="43" t="s">
        <v>240</v>
      </c>
      <c r="J78" s="50">
        <v>18.600000000000001</v>
      </c>
      <c r="K78" s="52"/>
      <c r="L78" s="44"/>
      <c r="M78" s="44"/>
      <c r="N78" s="44"/>
      <c r="O78" s="44"/>
      <c r="P78" s="44"/>
    </row>
    <row r="79" spans="1:16" s="19" customFormat="1" ht="15.75" customHeight="1" x14ac:dyDescent="0.2">
      <c r="A79" s="156" t="s">
        <v>220</v>
      </c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8"/>
    </row>
    <row r="80" spans="1:16" ht="31.5" x14ac:dyDescent="0.25">
      <c r="A80" s="80" t="s">
        <v>127</v>
      </c>
      <c r="B80" s="81" t="s">
        <v>213</v>
      </c>
      <c r="C80" s="79"/>
      <c r="D80" s="80" t="s">
        <v>214</v>
      </c>
      <c r="E80" s="80"/>
      <c r="F80" s="88">
        <v>2.7324999999999999</v>
      </c>
      <c r="G80" s="80"/>
      <c r="H80" s="80"/>
      <c r="I80" s="80">
        <v>2.016</v>
      </c>
      <c r="J80" s="80"/>
      <c r="K80" s="82"/>
      <c r="L80" s="125"/>
      <c r="M80" s="125"/>
      <c r="N80" s="125"/>
      <c r="O80" s="125"/>
      <c r="P80" s="125"/>
    </row>
    <row r="81" spans="1:16" x14ac:dyDescent="0.25">
      <c r="A81" s="150" t="s">
        <v>277</v>
      </c>
      <c r="B81" s="151"/>
      <c r="C81" s="151"/>
      <c r="D81" s="151"/>
      <c r="E81" s="151"/>
      <c r="F81" s="151"/>
      <c r="G81" s="151"/>
      <c r="H81" s="151"/>
      <c r="I81" s="151"/>
      <c r="J81" s="151"/>
      <c r="K81" s="151"/>
      <c r="L81" s="151"/>
      <c r="M81" s="151"/>
      <c r="N81" s="151"/>
      <c r="O81" s="151"/>
      <c r="P81" s="152"/>
    </row>
    <row r="82" spans="1:16" x14ac:dyDescent="0.2">
      <c r="A82" s="156" t="s">
        <v>278</v>
      </c>
      <c r="B82" s="157"/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8"/>
    </row>
    <row r="83" spans="1:16" ht="63" x14ac:dyDescent="0.25">
      <c r="A83" s="30" t="s">
        <v>22</v>
      </c>
      <c r="B83" s="34" t="s">
        <v>279</v>
      </c>
      <c r="C83" s="30"/>
      <c r="D83" s="42" t="s">
        <v>24</v>
      </c>
      <c r="E83" s="79"/>
      <c r="F83" s="79"/>
      <c r="G83" s="79"/>
      <c r="H83" s="79"/>
      <c r="I83" s="79"/>
      <c r="J83" s="79"/>
      <c r="K83" s="80">
        <v>1</v>
      </c>
      <c r="L83" s="80">
        <v>1</v>
      </c>
      <c r="M83" s="80">
        <v>1</v>
      </c>
      <c r="N83" s="80">
        <v>1</v>
      </c>
      <c r="O83" s="80">
        <v>1</v>
      </c>
      <c r="P83" s="80">
        <v>1</v>
      </c>
    </row>
    <row r="84" spans="1:16" ht="110.25" x14ac:dyDescent="0.25">
      <c r="A84" s="30" t="s">
        <v>152</v>
      </c>
      <c r="B84" s="34" t="s">
        <v>280</v>
      </c>
      <c r="C84" s="30"/>
      <c r="D84" s="42" t="s">
        <v>24</v>
      </c>
      <c r="E84" s="79"/>
      <c r="F84" s="79"/>
      <c r="G84" s="79"/>
      <c r="H84" s="79"/>
      <c r="I84" s="79"/>
      <c r="J84" s="79"/>
      <c r="K84" s="80">
        <v>28</v>
      </c>
      <c r="L84" s="80">
        <v>0</v>
      </c>
      <c r="M84" s="80">
        <v>6</v>
      </c>
      <c r="N84" s="80">
        <v>9</v>
      </c>
      <c r="O84" s="80">
        <v>0</v>
      </c>
      <c r="P84" s="80">
        <v>0</v>
      </c>
    </row>
    <row r="85" spans="1:16" x14ac:dyDescent="0.2">
      <c r="A85" s="156" t="s">
        <v>281</v>
      </c>
      <c r="B85" s="157"/>
      <c r="C85" s="157"/>
      <c r="D85" s="157"/>
      <c r="E85" s="157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8"/>
    </row>
    <row r="86" spans="1:16" ht="47.25" x14ac:dyDescent="0.25">
      <c r="A86" s="30" t="s">
        <v>80</v>
      </c>
      <c r="B86" s="34" t="s">
        <v>282</v>
      </c>
      <c r="C86" s="30"/>
      <c r="D86" s="42" t="s">
        <v>214</v>
      </c>
      <c r="E86" s="79"/>
      <c r="F86" s="79"/>
      <c r="G86" s="79"/>
      <c r="H86" s="79"/>
      <c r="I86" s="79"/>
      <c r="J86" s="79"/>
      <c r="K86" s="47" t="s">
        <v>27</v>
      </c>
      <c r="L86" s="30" t="s">
        <v>27</v>
      </c>
      <c r="M86" s="24">
        <v>33.215000000000003</v>
      </c>
      <c r="N86" s="30" t="s">
        <v>307</v>
      </c>
      <c r="O86" s="43" t="s">
        <v>285</v>
      </c>
      <c r="P86" s="29">
        <v>2.38</v>
      </c>
    </row>
    <row r="87" spans="1:16" ht="47.25" x14ac:dyDescent="0.25">
      <c r="A87" s="30" t="s">
        <v>177</v>
      </c>
      <c r="B87" s="34" t="s">
        <v>283</v>
      </c>
      <c r="C87" s="30"/>
      <c r="D87" s="42" t="s">
        <v>29</v>
      </c>
      <c r="E87" s="79"/>
      <c r="F87" s="79"/>
      <c r="G87" s="79"/>
      <c r="H87" s="79"/>
      <c r="I87" s="79"/>
      <c r="J87" s="79"/>
      <c r="K87" s="47" t="s">
        <v>27</v>
      </c>
      <c r="L87" s="30" t="s">
        <v>2</v>
      </c>
      <c r="M87" s="24">
        <v>3</v>
      </c>
      <c r="N87" s="30" t="s">
        <v>308</v>
      </c>
      <c r="O87" s="43" t="s">
        <v>286</v>
      </c>
      <c r="P87" s="29">
        <v>5</v>
      </c>
    </row>
    <row r="88" spans="1:16" ht="47.25" x14ac:dyDescent="0.25">
      <c r="A88" s="30" t="s">
        <v>180</v>
      </c>
      <c r="B88" s="34" t="s">
        <v>284</v>
      </c>
      <c r="C88" s="30"/>
      <c r="D88" s="42" t="s">
        <v>29</v>
      </c>
      <c r="E88" s="79"/>
      <c r="F88" s="79"/>
      <c r="G88" s="79"/>
      <c r="H88" s="79"/>
      <c r="I88" s="79"/>
      <c r="J88" s="79"/>
      <c r="K88" s="47" t="s">
        <v>27</v>
      </c>
      <c r="L88" s="30" t="s">
        <v>27</v>
      </c>
      <c r="M88" s="24">
        <v>0</v>
      </c>
      <c r="N88" s="30" t="s">
        <v>27</v>
      </c>
      <c r="O88" s="43" t="s">
        <v>27</v>
      </c>
      <c r="P88" s="29">
        <v>0</v>
      </c>
    </row>
  </sheetData>
  <mergeCells count="28">
    <mergeCell ref="A81:P81"/>
    <mergeCell ref="A82:P82"/>
    <mergeCell ref="A85:P85"/>
    <mergeCell ref="A52:P52"/>
    <mergeCell ref="A54:P54"/>
    <mergeCell ref="A57:P57"/>
    <mergeCell ref="A61:P61"/>
    <mergeCell ref="A65:P65"/>
    <mergeCell ref="A70:P70"/>
    <mergeCell ref="A75:P75"/>
    <mergeCell ref="A79:P79"/>
    <mergeCell ref="A8:P8"/>
    <mergeCell ref="A9:P9"/>
    <mergeCell ref="A48:P48"/>
    <mergeCell ref="A50:P50"/>
    <mergeCell ref="A18:P18"/>
    <mergeCell ref="A20:P20"/>
    <mergeCell ref="A30:P30"/>
    <mergeCell ref="A38:P38"/>
    <mergeCell ref="A40:P40"/>
    <mergeCell ref="A43:P43"/>
    <mergeCell ref="A5:A6"/>
    <mergeCell ref="B5:B6"/>
    <mergeCell ref="D5:D6"/>
    <mergeCell ref="C5:C6"/>
    <mergeCell ref="E1:P1"/>
    <mergeCell ref="A3:P4"/>
    <mergeCell ref="E5:P5"/>
  </mergeCells>
  <pageMargins left="0.39370078740157483" right="0.39370078740157483" top="0.55118110236220474" bottom="0.55118110236220474" header="0" footer="0"/>
  <pageSetup paperSize="9" scale="74" firstPageNumber="163" fitToHeight="0" orientation="landscape" r:id="rId1"/>
  <headerFooter scaleWithDoc="0"/>
  <ignoredErrors>
    <ignoredError sqref="E56 E64:F64 E69:F69 E74:J74 E72 F72 F78 E77:E78 E55 E53:F53 H53:I53 H55:I55 G56 E59 E62:F62 E63:F63 E66:F66 F76 J76 F77 J62 G64 G63 E67:F67 E68:F68 E73:F73 I63:J63 I64:J6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136"/>
  <sheetViews>
    <sheetView tabSelected="1" topLeftCell="C1" zoomScaleNormal="100" zoomScaleSheetLayoutView="85" workbookViewId="0">
      <selection activeCell="Q12" sqref="Q12"/>
    </sheetView>
  </sheetViews>
  <sheetFormatPr defaultRowHeight="12.75" x14ac:dyDescent="0.2"/>
  <cols>
    <col min="1" max="1" width="18.7109375" customWidth="1"/>
    <col min="2" max="2" width="35.7109375" customWidth="1"/>
    <col min="3" max="3" width="21.7109375" customWidth="1"/>
    <col min="4" max="4" width="11" customWidth="1"/>
    <col min="5" max="5" width="11.42578125" customWidth="1"/>
    <col min="6" max="6" width="12.28515625" customWidth="1"/>
    <col min="7" max="7" width="12.85546875" customWidth="1"/>
    <col min="8" max="8" width="13.42578125" customWidth="1"/>
    <col min="9" max="9" width="13.7109375" customWidth="1"/>
    <col min="10" max="10" width="11.28515625" customWidth="1"/>
    <col min="11" max="11" width="11.28515625" bestFit="1" customWidth="1"/>
    <col min="12" max="13" width="11.28515625" customWidth="1"/>
    <col min="14" max="15" width="10.140625" bestFit="1" customWidth="1"/>
    <col min="16" max="16" width="13.140625" bestFit="1" customWidth="1"/>
  </cols>
  <sheetData>
    <row r="1" spans="1:16" ht="48" customHeight="1" x14ac:dyDescent="0.25">
      <c r="B1" s="2"/>
      <c r="C1" s="2"/>
      <c r="D1" s="2"/>
      <c r="E1" s="138" t="s">
        <v>266</v>
      </c>
      <c r="F1" s="138"/>
      <c r="G1" s="138"/>
      <c r="H1" s="138"/>
      <c r="I1" s="138"/>
      <c r="J1" s="138"/>
      <c r="K1" s="138"/>
      <c r="L1" s="138"/>
      <c r="M1" s="138"/>
      <c r="N1" s="138"/>
      <c r="O1" s="138"/>
    </row>
    <row r="2" spans="1:16" ht="15.75" x14ac:dyDescent="0.25">
      <c r="A2" s="6"/>
      <c r="B2" s="10"/>
      <c r="C2" s="11"/>
      <c r="D2" s="11"/>
      <c r="E2" s="11"/>
      <c r="F2" s="11"/>
      <c r="G2" s="2"/>
    </row>
    <row r="3" spans="1:16" s="3" customFormat="1" ht="33.75" customHeight="1" x14ac:dyDescent="0.2">
      <c r="A3" s="178" t="s">
        <v>267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</row>
    <row r="4" spans="1:16" x14ac:dyDescent="0.2">
      <c r="A4" s="5"/>
      <c r="B4" s="7"/>
      <c r="C4" s="4"/>
      <c r="D4" s="4"/>
      <c r="E4" s="4"/>
      <c r="F4" s="4"/>
      <c r="G4" s="4"/>
    </row>
    <row r="5" spans="1:16" s="15" customFormat="1" ht="30.75" customHeight="1" x14ac:dyDescent="0.2">
      <c r="A5" s="171" t="s">
        <v>6</v>
      </c>
      <c r="B5" s="170" t="s">
        <v>17</v>
      </c>
      <c r="C5" s="172" t="s">
        <v>11</v>
      </c>
      <c r="D5" s="144" t="s">
        <v>20</v>
      </c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6"/>
    </row>
    <row r="6" spans="1:16" s="3" customFormat="1" ht="15.75" x14ac:dyDescent="0.2">
      <c r="A6" s="171"/>
      <c r="B6" s="170"/>
      <c r="C6" s="172"/>
      <c r="D6" s="17">
        <v>2014</v>
      </c>
      <c r="E6" s="17">
        <v>2015</v>
      </c>
      <c r="F6" s="18">
        <v>2016</v>
      </c>
      <c r="G6" s="49">
        <v>2017</v>
      </c>
      <c r="H6" s="49">
        <v>2018</v>
      </c>
      <c r="I6" s="49">
        <v>2019</v>
      </c>
      <c r="J6" s="99">
        <v>2020</v>
      </c>
      <c r="K6" s="49">
        <v>2021</v>
      </c>
      <c r="L6" s="49">
        <v>2022</v>
      </c>
      <c r="M6" s="49">
        <v>2023</v>
      </c>
      <c r="N6" s="49">
        <v>2024</v>
      </c>
      <c r="O6" s="49">
        <v>2025</v>
      </c>
    </row>
    <row r="7" spans="1:16" s="9" customFormat="1" ht="15.75" x14ac:dyDescent="0.2">
      <c r="A7" s="48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48">
        <v>9</v>
      </c>
      <c r="J7" s="96">
        <v>10</v>
      </c>
      <c r="K7" s="97">
        <v>11</v>
      </c>
      <c r="L7" s="97">
        <v>12</v>
      </c>
      <c r="M7" s="97">
        <v>13</v>
      </c>
      <c r="N7" s="97">
        <v>14</v>
      </c>
      <c r="O7" s="97">
        <v>15</v>
      </c>
    </row>
    <row r="8" spans="1:16" s="9" customFormat="1" ht="15.75" x14ac:dyDescent="0.2">
      <c r="A8" s="179" t="s">
        <v>269</v>
      </c>
      <c r="B8" s="181" t="s">
        <v>268</v>
      </c>
      <c r="C8" s="70" t="s">
        <v>10</v>
      </c>
      <c r="D8" s="112">
        <f>SUM(D9:D14)</f>
        <v>105243</v>
      </c>
      <c r="E8" s="112">
        <f t="shared" ref="E8:O8" si="0">SUM(E9:E14)</f>
        <v>267464</v>
      </c>
      <c r="F8" s="112">
        <f t="shared" si="0"/>
        <v>967584.15</v>
      </c>
      <c r="G8" s="112">
        <f t="shared" si="0"/>
        <v>1614946.4200000002</v>
      </c>
      <c r="H8" s="112">
        <f t="shared" si="0"/>
        <v>1085943.69</v>
      </c>
      <c r="I8" s="112">
        <f t="shared" si="0"/>
        <v>1929551.3999999997</v>
      </c>
      <c r="J8" s="113">
        <f t="shared" si="0"/>
        <v>77860.2</v>
      </c>
      <c r="K8" s="113">
        <f t="shared" si="0"/>
        <v>8437.5</v>
      </c>
      <c r="L8" s="113">
        <f t="shared" si="0"/>
        <v>165053.20000000001</v>
      </c>
      <c r="M8" s="113">
        <f t="shared" si="0"/>
        <v>57144.800000000003</v>
      </c>
      <c r="N8" s="113">
        <f t="shared" si="0"/>
        <v>43418</v>
      </c>
      <c r="O8" s="114">
        <f t="shared" si="0"/>
        <v>36542</v>
      </c>
      <c r="P8" s="133"/>
    </row>
    <row r="9" spans="1:16" s="9" customFormat="1" ht="15.75" x14ac:dyDescent="0.2">
      <c r="A9" s="179"/>
      <c r="B9" s="182"/>
      <c r="C9" s="71" t="s">
        <v>12</v>
      </c>
      <c r="D9" s="112">
        <f>SUM(D16+D45+D116)</f>
        <v>28403</v>
      </c>
      <c r="E9" s="112">
        <f t="shared" ref="E9:O9" si="1">SUM(E16+E45+E116)</f>
        <v>80291</v>
      </c>
      <c r="F9" s="112">
        <f t="shared" si="1"/>
        <v>638479.5</v>
      </c>
      <c r="G9" s="112">
        <f t="shared" si="1"/>
        <v>1326773.1400000001</v>
      </c>
      <c r="H9" s="112">
        <f t="shared" si="1"/>
        <v>955708.07</v>
      </c>
      <c r="I9" s="112">
        <f t="shared" si="1"/>
        <v>10129.9</v>
      </c>
      <c r="J9" s="112">
        <f t="shared" si="1"/>
        <v>0</v>
      </c>
      <c r="K9" s="112">
        <f t="shared" si="1"/>
        <v>2697.81</v>
      </c>
      <c r="L9" s="112">
        <f t="shared" si="1"/>
        <v>77870.91</v>
      </c>
      <c r="M9" s="112">
        <f t="shared" si="1"/>
        <v>15015.27</v>
      </c>
      <c r="N9" s="112">
        <f t="shared" si="1"/>
        <v>23505.21</v>
      </c>
      <c r="O9" s="112">
        <f t="shared" si="1"/>
        <v>19392.2</v>
      </c>
      <c r="P9" s="133"/>
    </row>
    <row r="10" spans="1:16" s="9" customFormat="1" ht="15.75" x14ac:dyDescent="0.2">
      <c r="A10" s="179"/>
      <c r="B10" s="182"/>
      <c r="C10" s="72" t="s">
        <v>7</v>
      </c>
      <c r="D10" s="112">
        <f t="shared" ref="D10:O14" si="2">SUM(D17+D46+D117)</f>
        <v>38425</v>
      </c>
      <c r="E10" s="112">
        <f t="shared" si="2"/>
        <v>130429</v>
      </c>
      <c r="F10" s="112">
        <f t="shared" si="2"/>
        <v>268311.40000000002</v>
      </c>
      <c r="G10" s="112">
        <f t="shared" si="2"/>
        <v>254162.03</v>
      </c>
      <c r="H10" s="112">
        <f t="shared" si="2"/>
        <v>102459.55</v>
      </c>
      <c r="I10" s="112">
        <f t="shared" si="2"/>
        <v>1894798.2</v>
      </c>
      <c r="J10" s="112">
        <f t="shared" si="2"/>
        <v>47439.7</v>
      </c>
      <c r="K10" s="112">
        <f t="shared" si="2"/>
        <v>1664.09</v>
      </c>
      <c r="L10" s="112">
        <f t="shared" si="2"/>
        <v>23474.92</v>
      </c>
      <c r="M10" s="112">
        <f t="shared" si="2"/>
        <v>26668.53</v>
      </c>
      <c r="N10" s="112">
        <f t="shared" si="2"/>
        <v>2427.81</v>
      </c>
      <c r="O10" s="112">
        <f t="shared" si="2"/>
        <v>1636.08</v>
      </c>
      <c r="P10" s="133"/>
    </row>
    <row r="11" spans="1:16" s="9" customFormat="1" ht="15.75" x14ac:dyDescent="0.2">
      <c r="A11" s="179"/>
      <c r="B11" s="182"/>
      <c r="C11" s="72" t="s">
        <v>8</v>
      </c>
      <c r="D11" s="112">
        <f t="shared" si="2"/>
        <v>9833</v>
      </c>
      <c r="E11" s="112">
        <f t="shared" si="2"/>
        <v>21794</v>
      </c>
      <c r="F11" s="112">
        <f t="shared" si="2"/>
        <v>44893.3</v>
      </c>
      <c r="G11" s="112">
        <f t="shared" si="2"/>
        <v>25453.17</v>
      </c>
      <c r="H11" s="112">
        <f t="shared" si="2"/>
        <v>19607.810000000001</v>
      </c>
      <c r="I11" s="112">
        <f t="shared" si="2"/>
        <v>21131.4</v>
      </c>
      <c r="J11" s="112">
        <f t="shared" si="2"/>
        <v>30420.5</v>
      </c>
      <c r="K11" s="112">
        <f t="shared" si="2"/>
        <v>4075.6</v>
      </c>
      <c r="L11" s="112">
        <f t="shared" si="2"/>
        <v>48537.37</v>
      </c>
      <c r="M11" s="112">
        <f t="shared" si="2"/>
        <v>12512.199999999999</v>
      </c>
      <c r="N11" s="112">
        <f t="shared" si="2"/>
        <v>15037.48</v>
      </c>
      <c r="O11" s="112">
        <f t="shared" si="2"/>
        <v>12967.32</v>
      </c>
      <c r="P11" s="133"/>
    </row>
    <row r="12" spans="1:16" s="9" customFormat="1" ht="15.75" x14ac:dyDescent="0.2">
      <c r="A12" s="179"/>
      <c r="B12" s="182"/>
      <c r="C12" s="73" t="s">
        <v>21</v>
      </c>
      <c r="D12" s="112">
        <f t="shared" si="2"/>
        <v>5946</v>
      </c>
      <c r="E12" s="112">
        <f t="shared" si="2"/>
        <v>11104</v>
      </c>
      <c r="F12" s="112">
        <f t="shared" si="2"/>
        <v>258.45</v>
      </c>
      <c r="G12" s="112">
        <f t="shared" si="2"/>
        <v>0</v>
      </c>
      <c r="H12" s="112">
        <f t="shared" si="2"/>
        <v>0</v>
      </c>
      <c r="I12" s="112">
        <f t="shared" si="2"/>
        <v>0</v>
      </c>
      <c r="J12" s="112">
        <f t="shared" si="2"/>
        <v>0</v>
      </c>
      <c r="K12" s="112">
        <f t="shared" si="2"/>
        <v>0</v>
      </c>
      <c r="L12" s="112">
        <f t="shared" si="2"/>
        <v>15170</v>
      </c>
      <c r="M12" s="112">
        <f t="shared" si="2"/>
        <v>2948.8</v>
      </c>
      <c r="N12" s="112">
        <f t="shared" si="2"/>
        <v>2447.5</v>
      </c>
      <c r="O12" s="112">
        <f t="shared" si="2"/>
        <v>2546.4</v>
      </c>
      <c r="P12" s="133"/>
    </row>
    <row r="13" spans="1:16" s="9" customFormat="1" ht="15.75" x14ac:dyDescent="0.2">
      <c r="A13" s="179"/>
      <c r="B13" s="182"/>
      <c r="C13" s="72" t="s">
        <v>67</v>
      </c>
      <c r="D13" s="112">
        <f t="shared" si="2"/>
        <v>0</v>
      </c>
      <c r="E13" s="112">
        <f t="shared" si="2"/>
        <v>0</v>
      </c>
      <c r="F13" s="112">
        <f t="shared" si="2"/>
        <v>0</v>
      </c>
      <c r="G13" s="112">
        <f t="shared" si="2"/>
        <v>0</v>
      </c>
      <c r="H13" s="112">
        <f t="shared" si="2"/>
        <v>0</v>
      </c>
      <c r="I13" s="112">
        <f t="shared" si="2"/>
        <v>0</v>
      </c>
      <c r="J13" s="112">
        <f t="shared" si="2"/>
        <v>0</v>
      </c>
      <c r="K13" s="112">
        <f t="shared" si="2"/>
        <v>0</v>
      </c>
      <c r="L13" s="112">
        <f t="shared" si="2"/>
        <v>0</v>
      </c>
      <c r="M13" s="112">
        <f t="shared" si="2"/>
        <v>0</v>
      </c>
      <c r="N13" s="112">
        <f t="shared" si="2"/>
        <v>0</v>
      </c>
      <c r="O13" s="112">
        <f t="shared" si="2"/>
        <v>0</v>
      </c>
      <c r="P13" s="133"/>
    </row>
    <row r="14" spans="1:16" s="9" customFormat="1" ht="15.75" x14ac:dyDescent="0.2">
      <c r="A14" s="180"/>
      <c r="B14" s="183"/>
      <c r="C14" s="72" t="s">
        <v>13</v>
      </c>
      <c r="D14" s="112">
        <f t="shared" si="2"/>
        <v>22636</v>
      </c>
      <c r="E14" s="112">
        <f t="shared" si="2"/>
        <v>23846</v>
      </c>
      <c r="F14" s="112">
        <f t="shared" si="2"/>
        <v>15641.5</v>
      </c>
      <c r="G14" s="112">
        <f t="shared" si="2"/>
        <v>8558.08</v>
      </c>
      <c r="H14" s="112">
        <f t="shared" si="2"/>
        <v>8168.26</v>
      </c>
      <c r="I14" s="112">
        <f t="shared" si="2"/>
        <v>3491.9</v>
      </c>
      <c r="J14" s="112">
        <f t="shared" si="2"/>
        <v>0</v>
      </c>
      <c r="K14" s="112">
        <f t="shared" si="2"/>
        <v>0</v>
      </c>
      <c r="L14" s="112">
        <f t="shared" si="2"/>
        <v>0</v>
      </c>
      <c r="M14" s="112">
        <f t="shared" si="2"/>
        <v>0</v>
      </c>
      <c r="N14" s="112">
        <f t="shared" si="2"/>
        <v>0</v>
      </c>
      <c r="O14" s="112">
        <f t="shared" si="2"/>
        <v>0</v>
      </c>
      <c r="P14" s="133"/>
    </row>
    <row r="15" spans="1:16" s="9" customFormat="1" ht="15.75" x14ac:dyDescent="0.2">
      <c r="A15" s="173" t="s">
        <v>61</v>
      </c>
      <c r="B15" s="175" t="s">
        <v>292</v>
      </c>
      <c r="C15" s="53" t="s">
        <v>10</v>
      </c>
      <c r="D15" s="93">
        <f>SUM(D16:D21)</f>
        <v>3286</v>
      </c>
      <c r="E15" s="93">
        <f t="shared" ref="E15:O15" si="3">SUM(E16:E21)</f>
        <v>3332</v>
      </c>
      <c r="F15" s="93">
        <f t="shared" si="3"/>
        <v>781182.70000000007</v>
      </c>
      <c r="G15" s="93">
        <f t="shared" si="3"/>
        <v>1563420.5799999998</v>
      </c>
      <c r="H15" s="93">
        <f t="shared" si="3"/>
        <v>1011234.1</v>
      </c>
      <c r="I15" s="93">
        <f t="shared" si="3"/>
        <v>1875168.4</v>
      </c>
      <c r="J15" s="100">
        <f t="shared" si="3"/>
        <v>6958</v>
      </c>
      <c r="K15" s="100">
        <f t="shared" si="3"/>
        <v>2000</v>
      </c>
      <c r="L15" s="100">
        <f t="shared" si="3"/>
        <v>2000</v>
      </c>
      <c r="M15" s="100">
        <f t="shared" si="3"/>
        <v>2000</v>
      </c>
      <c r="N15" s="100">
        <f t="shared" si="3"/>
        <v>2000</v>
      </c>
      <c r="O15" s="93">
        <f t="shared" si="3"/>
        <v>2000</v>
      </c>
    </row>
    <row r="16" spans="1:16" s="9" customFormat="1" ht="15.75" x14ac:dyDescent="0.2">
      <c r="A16" s="173"/>
      <c r="B16" s="176"/>
      <c r="C16" s="54" t="s">
        <v>12</v>
      </c>
      <c r="D16" s="93">
        <f>SUM(D24+D31+D38)</f>
        <v>0</v>
      </c>
      <c r="E16" s="93">
        <f t="shared" ref="E16:O16" si="4">SUM(E24+E31+E38)</f>
        <v>0</v>
      </c>
      <c r="F16" s="93">
        <f t="shared" si="4"/>
        <v>605892.30000000005</v>
      </c>
      <c r="G16" s="93">
        <f t="shared" si="4"/>
        <v>1319983.77</v>
      </c>
      <c r="H16" s="93">
        <f t="shared" si="4"/>
        <v>926943</v>
      </c>
      <c r="I16" s="93">
        <f t="shared" si="4"/>
        <v>0</v>
      </c>
      <c r="J16" s="100">
        <f t="shared" si="4"/>
        <v>0</v>
      </c>
      <c r="K16" s="100">
        <f t="shared" si="4"/>
        <v>0</v>
      </c>
      <c r="L16" s="100">
        <f t="shared" si="4"/>
        <v>0</v>
      </c>
      <c r="M16" s="100">
        <f t="shared" si="4"/>
        <v>0</v>
      </c>
      <c r="N16" s="100">
        <f t="shared" si="4"/>
        <v>0</v>
      </c>
      <c r="O16" s="93">
        <f t="shared" si="4"/>
        <v>0</v>
      </c>
    </row>
    <row r="17" spans="1:15" s="9" customFormat="1" ht="15.75" x14ac:dyDescent="0.2">
      <c r="A17" s="173"/>
      <c r="B17" s="176"/>
      <c r="C17" s="55" t="s">
        <v>7</v>
      </c>
      <c r="D17" s="93">
        <f t="shared" ref="D17:O21" si="5">SUM(D25+D32+D39)</f>
        <v>0</v>
      </c>
      <c r="E17" s="93">
        <f t="shared" si="5"/>
        <v>0</v>
      </c>
      <c r="F17" s="93">
        <f t="shared" si="5"/>
        <v>170503.4</v>
      </c>
      <c r="G17" s="93">
        <f t="shared" si="5"/>
        <v>237584.91</v>
      </c>
      <c r="H17" s="93">
        <f t="shared" si="5"/>
        <v>77831</v>
      </c>
      <c r="I17" s="93">
        <f t="shared" si="5"/>
        <v>1868616</v>
      </c>
      <c r="J17" s="100">
        <f t="shared" si="5"/>
        <v>500</v>
      </c>
      <c r="K17" s="100">
        <f t="shared" si="5"/>
        <v>0</v>
      </c>
      <c r="L17" s="100">
        <f t="shared" si="5"/>
        <v>0</v>
      </c>
      <c r="M17" s="100">
        <f t="shared" si="5"/>
        <v>0</v>
      </c>
      <c r="N17" s="100">
        <f t="shared" si="5"/>
        <v>0</v>
      </c>
      <c r="O17" s="93">
        <f t="shared" si="5"/>
        <v>0</v>
      </c>
    </row>
    <row r="18" spans="1:15" s="9" customFormat="1" ht="15.75" x14ac:dyDescent="0.2">
      <c r="A18" s="173"/>
      <c r="B18" s="176"/>
      <c r="C18" s="55" t="s">
        <v>8</v>
      </c>
      <c r="D18" s="93">
        <f t="shared" si="5"/>
        <v>3286</v>
      </c>
      <c r="E18" s="93">
        <f t="shared" si="5"/>
        <v>3332</v>
      </c>
      <c r="F18" s="93">
        <f t="shared" si="5"/>
        <v>4787</v>
      </c>
      <c r="G18" s="93">
        <f t="shared" si="5"/>
        <v>5851.9</v>
      </c>
      <c r="H18" s="93">
        <f t="shared" si="5"/>
        <v>6460.1</v>
      </c>
      <c r="I18" s="93">
        <f t="shared" si="5"/>
        <v>6552.4</v>
      </c>
      <c r="J18" s="100">
        <f t="shared" si="5"/>
        <v>6458</v>
      </c>
      <c r="K18" s="100">
        <f t="shared" si="5"/>
        <v>2000</v>
      </c>
      <c r="L18" s="100">
        <f t="shared" si="5"/>
        <v>2000</v>
      </c>
      <c r="M18" s="100">
        <f t="shared" si="5"/>
        <v>2000</v>
      </c>
      <c r="N18" s="100">
        <f t="shared" si="5"/>
        <v>2000</v>
      </c>
      <c r="O18" s="93">
        <f t="shared" si="5"/>
        <v>2000</v>
      </c>
    </row>
    <row r="19" spans="1:15" s="9" customFormat="1" ht="15.75" x14ac:dyDescent="0.2">
      <c r="A19" s="173"/>
      <c r="B19" s="176"/>
      <c r="C19" s="56" t="s">
        <v>21</v>
      </c>
      <c r="D19" s="93">
        <f t="shared" si="5"/>
        <v>0</v>
      </c>
      <c r="E19" s="93">
        <f t="shared" si="5"/>
        <v>0</v>
      </c>
      <c r="F19" s="93">
        <f t="shared" si="5"/>
        <v>0</v>
      </c>
      <c r="G19" s="93">
        <f t="shared" si="5"/>
        <v>0</v>
      </c>
      <c r="H19" s="93">
        <f t="shared" si="5"/>
        <v>0</v>
      </c>
      <c r="I19" s="93">
        <f t="shared" si="5"/>
        <v>0</v>
      </c>
      <c r="J19" s="100">
        <f t="shared" si="5"/>
        <v>0</v>
      </c>
      <c r="K19" s="100">
        <f t="shared" si="5"/>
        <v>0</v>
      </c>
      <c r="L19" s="100">
        <f t="shared" si="5"/>
        <v>0</v>
      </c>
      <c r="M19" s="100">
        <f t="shared" si="5"/>
        <v>0</v>
      </c>
      <c r="N19" s="100">
        <f t="shared" si="5"/>
        <v>0</v>
      </c>
      <c r="O19" s="93">
        <f t="shared" si="5"/>
        <v>0</v>
      </c>
    </row>
    <row r="20" spans="1:15" s="9" customFormat="1" ht="15.75" x14ac:dyDescent="0.2">
      <c r="A20" s="173"/>
      <c r="B20" s="176"/>
      <c r="C20" s="55" t="s">
        <v>67</v>
      </c>
      <c r="D20" s="93">
        <f t="shared" si="5"/>
        <v>0</v>
      </c>
      <c r="E20" s="93">
        <f t="shared" si="5"/>
        <v>0</v>
      </c>
      <c r="F20" s="93">
        <f t="shared" si="5"/>
        <v>0</v>
      </c>
      <c r="G20" s="93">
        <f t="shared" si="5"/>
        <v>0</v>
      </c>
      <c r="H20" s="93">
        <f t="shared" si="5"/>
        <v>0</v>
      </c>
      <c r="I20" s="93">
        <f t="shared" si="5"/>
        <v>0</v>
      </c>
      <c r="J20" s="100">
        <f t="shared" si="5"/>
        <v>0</v>
      </c>
      <c r="K20" s="100">
        <f t="shared" si="5"/>
        <v>0</v>
      </c>
      <c r="L20" s="100">
        <f t="shared" si="5"/>
        <v>0</v>
      </c>
      <c r="M20" s="100">
        <f t="shared" si="5"/>
        <v>0</v>
      </c>
      <c r="N20" s="100">
        <f t="shared" si="5"/>
        <v>0</v>
      </c>
      <c r="O20" s="93">
        <f t="shared" si="5"/>
        <v>0</v>
      </c>
    </row>
    <row r="21" spans="1:15" s="9" customFormat="1" ht="15.75" x14ac:dyDescent="0.2">
      <c r="A21" s="174"/>
      <c r="B21" s="177"/>
      <c r="C21" s="55" t="s">
        <v>13</v>
      </c>
      <c r="D21" s="93">
        <f t="shared" si="5"/>
        <v>0</v>
      </c>
      <c r="E21" s="93">
        <f t="shared" si="5"/>
        <v>0</v>
      </c>
      <c r="F21" s="93">
        <f t="shared" si="5"/>
        <v>0</v>
      </c>
      <c r="G21" s="93">
        <f t="shared" si="5"/>
        <v>0</v>
      </c>
      <c r="H21" s="93">
        <f t="shared" si="5"/>
        <v>0</v>
      </c>
      <c r="I21" s="93">
        <f t="shared" si="5"/>
        <v>0</v>
      </c>
      <c r="J21" s="100">
        <f t="shared" si="5"/>
        <v>0</v>
      </c>
      <c r="K21" s="100">
        <f t="shared" si="5"/>
        <v>0</v>
      </c>
      <c r="L21" s="100">
        <f t="shared" si="5"/>
        <v>0</v>
      </c>
      <c r="M21" s="100">
        <f t="shared" si="5"/>
        <v>0</v>
      </c>
      <c r="N21" s="100">
        <f t="shared" si="5"/>
        <v>0</v>
      </c>
      <c r="O21" s="93">
        <f t="shared" si="5"/>
        <v>0</v>
      </c>
    </row>
    <row r="22" spans="1:15" s="9" customFormat="1" ht="15.75" x14ac:dyDescent="0.25">
      <c r="A22" s="65" t="s">
        <v>0</v>
      </c>
      <c r="B22" s="64"/>
      <c r="C22" s="76"/>
      <c r="D22" s="83"/>
      <c r="E22" s="83"/>
      <c r="F22" s="83"/>
      <c r="G22" s="83"/>
      <c r="H22" s="83"/>
      <c r="I22" s="83"/>
      <c r="J22" s="84"/>
      <c r="K22" s="107"/>
      <c r="L22" s="107"/>
      <c r="M22" s="107"/>
      <c r="N22" s="107"/>
      <c r="O22" s="107"/>
    </row>
    <row r="23" spans="1:15" s="9" customFormat="1" ht="15.75" x14ac:dyDescent="0.2">
      <c r="A23" s="164" t="s">
        <v>18</v>
      </c>
      <c r="B23" s="167" t="s">
        <v>304</v>
      </c>
      <c r="C23" s="74" t="s">
        <v>10</v>
      </c>
      <c r="D23" s="87" t="s">
        <v>169</v>
      </c>
      <c r="E23" s="87" t="s">
        <v>170</v>
      </c>
      <c r="F23" s="87" t="s">
        <v>232</v>
      </c>
      <c r="G23" s="87" t="s">
        <v>241</v>
      </c>
      <c r="H23" s="87" t="s">
        <v>257</v>
      </c>
      <c r="I23" s="87" t="s">
        <v>293</v>
      </c>
      <c r="J23" s="101" t="s">
        <v>313</v>
      </c>
      <c r="K23" s="107">
        <v>2000</v>
      </c>
      <c r="L23" s="107">
        <v>2000</v>
      </c>
      <c r="M23" s="107">
        <v>2000</v>
      </c>
      <c r="N23" s="107">
        <v>2000</v>
      </c>
      <c r="O23" s="107">
        <v>2000</v>
      </c>
    </row>
    <row r="24" spans="1:15" s="9" customFormat="1" ht="15.75" x14ac:dyDescent="0.25">
      <c r="A24" s="165"/>
      <c r="B24" s="168"/>
      <c r="C24" s="75" t="s">
        <v>12</v>
      </c>
      <c r="D24" s="84"/>
      <c r="E24" s="83"/>
      <c r="F24" s="83"/>
      <c r="G24" s="83"/>
      <c r="H24" s="83"/>
      <c r="I24" s="83"/>
      <c r="J24" s="84"/>
      <c r="K24" s="107"/>
      <c r="L24" s="107"/>
      <c r="M24" s="107"/>
      <c r="N24" s="107"/>
      <c r="O24" s="107"/>
    </row>
    <row r="25" spans="1:15" s="9" customFormat="1" ht="15.75" x14ac:dyDescent="0.25">
      <c r="A25" s="165"/>
      <c r="B25" s="168"/>
      <c r="C25" s="76" t="s">
        <v>7</v>
      </c>
      <c r="D25" s="84"/>
      <c r="E25" s="83"/>
      <c r="F25" s="83"/>
      <c r="G25" s="83"/>
      <c r="H25" s="83"/>
      <c r="I25" s="83" t="s">
        <v>301</v>
      </c>
      <c r="J25" s="84" t="s">
        <v>301</v>
      </c>
      <c r="K25" s="107"/>
      <c r="L25" s="107"/>
      <c r="M25" s="107"/>
      <c r="N25" s="107"/>
      <c r="O25" s="107"/>
    </row>
    <row r="26" spans="1:15" s="9" customFormat="1" ht="15.75" x14ac:dyDescent="0.2">
      <c r="A26" s="165"/>
      <c r="B26" s="168"/>
      <c r="C26" s="76" t="s">
        <v>8</v>
      </c>
      <c r="D26" s="87" t="s">
        <v>169</v>
      </c>
      <c r="E26" s="87" t="s">
        <v>170</v>
      </c>
      <c r="F26" s="87" t="s">
        <v>232</v>
      </c>
      <c r="G26" s="87" t="s">
        <v>241</v>
      </c>
      <c r="H26" s="87" t="s">
        <v>257</v>
      </c>
      <c r="I26" s="87" t="s">
        <v>302</v>
      </c>
      <c r="J26" s="101" t="s">
        <v>312</v>
      </c>
      <c r="K26" s="107">
        <v>2000</v>
      </c>
      <c r="L26" s="107">
        <v>2000</v>
      </c>
      <c r="M26" s="107">
        <v>2000</v>
      </c>
      <c r="N26" s="107">
        <v>2000</v>
      </c>
      <c r="O26" s="107">
        <v>2000</v>
      </c>
    </row>
    <row r="27" spans="1:15" s="9" customFormat="1" ht="15.75" x14ac:dyDescent="0.25">
      <c r="A27" s="165"/>
      <c r="B27" s="168"/>
      <c r="C27" s="77" t="s">
        <v>21</v>
      </c>
      <c r="D27" s="84"/>
      <c r="E27" s="83"/>
      <c r="F27" s="83"/>
      <c r="G27" s="83"/>
      <c r="H27" s="83"/>
      <c r="I27" s="83"/>
      <c r="J27" s="84"/>
      <c r="K27" s="107"/>
      <c r="L27" s="107"/>
      <c r="M27" s="107"/>
      <c r="N27" s="107"/>
      <c r="O27" s="107"/>
    </row>
    <row r="28" spans="1:15" s="9" customFormat="1" ht="15.75" x14ac:dyDescent="0.25">
      <c r="A28" s="165"/>
      <c r="B28" s="168"/>
      <c r="C28" s="76" t="s">
        <v>9</v>
      </c>
      <c r="D28" s="84"/>
      <c r="E28" s="83"/>
      <c r="F28" s="83"/>
      <c r="G28" s="83"/>
      <c r="H28" s="83"/>
      <c r="I28" s="83"/>
      <c r="J28" s="84"/>
      <c r="K28" s="107"/>
      <c r="L28" s="107"/>
      <c r="M28" s="107"/>
      <c r="N28" s="107"/>
      <c r="O28" s="107"/>
    </row>
    <row r="29" spans="1:15" s="9" customFormat="1" ht="15.75" x14ac:dyDescent="0.25">
      <c r="A29" s="166"/>
      <c r="B29" s="169"/>
      <c r="C29" s="76" t="s">
        <v>13</v>
      </c>
      <c r="D29" s="84"/>
      <c r="E29" s="83"/>
      <c r="F29" s="83"/>
      <c r="G29" s="83"/>
      <c r="H29" s="83"/>
      <c r="I29" s="83"/>
      <c r="J29" s="84"/>
      <c r="K29" s="107"/>
      <c r="L29" s="107"/>
      <c r="M29" s="107"/>
      <c r="N29" s="107"/>
      <c r="O29" s="107"/>
    </row>
    <row r="30" spans="1:15" s="9" customFormat="1" ht="15.75" x14ac:dyDescent="0.25">
      <c r="A30" s="164" t="s">
        <v>19</v>
      </c>
      <c r="B30" s="167" t="s">
        <v>223</v>
      </c>
      <c r="C30" s="74" t="s">
        <v>10</v>
      </c>
      <c r="D30" s="91">
        <f>SUM(D31:D36)</f>
        <v>0</v>
      </c>
      <c r="E30" s="91">
        <f t="shared" ref="E30:O30" si="6">SUM(E31:E36)</f>
        <v>0</v>
      </c>
      <c r="F30" s="91">
        <f t="shared" si="6"/>
        <v>272557.2</v>
      </c>
      <c r="G30" s="91">
        <f t="shared" si="6"/>
        <v>52793.72</v>
      </c>
      <c r="H30" s="91">
        <f t="shared" si="6"/>
        <v>18206</v>
      </c>
      <c r="I30" s="91">
        <f t="shared" si="6"/>
        <v>96043</v>
      </c>
      <c r="J30" s="91">
        <f t="shared" si="6"/>
        <v>0</v>
      </c>
      <c r="K30" s="91">
        <f t="shared" si="6"/>
        <v>0</v>
      </c>
      <c r="L30" s="91">
        <f t="shared" si="6"/>
        <v>0</v>
      </c>
      <c r="M30" s="91">
        <f t="shared" si="6"/>
        <v>0</v>
      </c>
      <c r="N30" s="91">
        <f t="shared" si="6"/>
        <v>0</v>
      </c>
      <c r="O30" s="91">
        <f t="shared" si="6"/>
        <v>0</v>
      </c>
    </row>
    <row r="31" spans="1:15" s="9" customFormat="1" ht="15.75" x14ac:dyDescent="0.25">
      <c r="A31" s="165"/>
      <c r="B31" s="168"/>
      <c r="C31" s="75" t="s">
        <v>12</v>
      </c>
      <c r="D31" s="89">
        <v>0</v>
      </c>
      <c r="E31" s="90">
        <v>0</v>
      </c>
      <c r="F31" s="90">
        <v>221896.3</v>
      </c>
      <c r="G31" s="90">
        <v>38656.74</v>
      </c>
      <c r="H31" s="90">
        <v>12676</v>
      </c>
      <c r="I31" s="90">
        <v>0</v>
      </c>
      <c r="J31" s="89">
        <v>0</v>
      </c>
      <c r="K31" s="107"/>
      <c r="L31" s="107"/>
      <c r="M31" s="107"/>
      <c r="N31" s="107"/>
      <c r="O31" s="107"/>
    </row>
    <row r="32" spans="1:15" s="9" customFormat="1" ht="15.75" x14ac:dyDescent="0.25">
      <c r="A32" s="165"/>
      <c r="B32" s="168"/>
      <c r="C32" s="76" t="s">
        <v>7</v>
      </c>
      <c r="D32" s="89"/>
      <c r="E32" s="90"/>
      <c r="F32" s="90">
        <v>50660.9</v>
      </c>
      <c r="G32" s="90">
        <v>14136.98</v>
      </c>
      <c r="H32" s="90">
        <v>5530</v>
      </c>
      <c r="I32" s="90">
        <v>96043</v>
      </c>
      <c r="J32" s="89"/>
      <c r="K32" s="107"/>
      <c r="L32" s="107"/>
      <c r="M32" s="107"/>
      <c r="N32" s="107"/>
      <c r="O32" s="107"/>
    </row>
    <row r="33" spans="1:15" s="9" customFormat="1" ht="15.75" x14ac:dyDescent="0.25">
      <c r="A33" s="165"/>
      <c r="B33" s="168"/>
      <c r="C33" s="76" t="s">
        <v>8</v>
      </c>
      <c r="D33" s="89"/>
      <c r="E33" s="89"/>
      <c r="F33" s="89"/>
      <c r="G33" s="89"/>
      <c r="H33" s="89"/>
      <c r="I33" s="89"/>
      <c r="J33" s="89"/>
      <c r="K33" s="107"/>
      <c r="L33" s="107"/>
      <c r="M33" s="107"/>
      <c r="N33" s="107"/>
      <c r="O33" s="107"/>
    </row>
    <row r="34" spans="1:15" s="9" customFormat="1" ht="15.75" x14ac:dyDescent="0.25">
      <c r="A34" s="165"/>
      <c r="B34" s="168"/>
      <c r="C34" s="77" t="s">
        <v>21</v>
      </c>
      <c r="D34" s="89"/>
      <c r="E34" s="90"/>
      <c r="F34" s="90"/>
      <c r="G34" s="90"/>
      <c r="H34" s="90"/>
      <c r="I34" s="90"/>
      <c r="J34" s="89"/>
      <c r="K34" s="107"/>
      <c r="L34" s="107"/>
      <c r="M34" s="107"/>
      <c r="N34" s="107"/>
      <c r="O34" s="107"/>
    </row>
    <row r="35" spans="1:15" s="9" customFormat="1" ht="15.75" x14ac:dyDescent="0.25">
      <c r="A35" s="165"/>
      <c r="B35" s="168"/>
      <c r="C35" s="76" t="s">
        <v>9</v>
      </c>
      <c r="D35" s="89"/>
      <c r="E35" s="90"/>
      <c r="F35" s="90"/>
      <c r="G35" s="90"/>
      <c r="H35" s="90"/>
      <c r="I35" s="90"/>
      <c r="J35" s="89"/>
      <c r="K35" s="107"/>
      <c r="L35" s="107"/>
      <c r="M35" s="107"/>
      <c r="N35" s="107"/>
      <c r="O35" s="107"/>
    </row>
    <row r="36" spans="1:15" s="9" customFormat="1" ht="15.75" x14ac:dyDescent="0.25">
      <c r="A36" s="166"/>
      <c r="B36" s="169"/>
      <c r="C36" s="76" t="s">
        <v>13</v>
      </c>
      <c r="D36" s="89"/>
      <c r="E36" s="90"/>
      <c r="F36" s="90"/>
      <c r="G36" s="90"/>
      <c r="H36" s="90"/>
      <c r="I36" s="90"/>
      <c r="J36" s="89"/>
      <c r="K36" s="107"/>
      <c r="L36" s="107"/>
      <c r="M36" s="107"/>
      <c r="N36" s="107"/>
      <c r="O36" s="107"/>
    </row>
    <row r="37" spans="1:15" s="9" customFormat="1" ht="15.75" x14ac:dyDescent="0.25">
      <c r="A37" s="164" t="s">
        <v>63</v>
      </c>
      <c r="B37" s="167" t="s">
        <v>224</v>
      </c>
      <c r="C37" s="74" t="s">
        <v>10</v>
      </c>
      <c r="D37" s="91">
        <f>SUM(D38:D43)</f>
        <v>0</v>
      </c>
      <c r="E37" s="91">
        <f t="shared" ref="E37:O37" si="7">SUM(E38:E43)</f>
        <v>0</v>
      </c>
      <c r="F37" s="91">
        <f t="shared" si="7"/>
        <v>503838.5</v>
      </c>
      <c r="G37" s="91">
        <f t="shared" si="7"/>
        <v>1504774.96</v>
      </c>
      <c r="H37" s="91">
        <f t="shared" si="7"/>
        <v>986568</v>
      </c>
      <c r="I37" s="91">
        <f t="shared" si="7"/>
        <v>1772073</v>
      </c>
      <c r="J37" s="91">
        <f t="shared" si="7"/>
        <v>0</v>
      </c>
      <c r="K37" s="91">
        <f t="shared" si="7"/>
        <v>0</v>
      </c>
      <c r="L37" s="91">
        <f t="shared" si="7"/>
        <v>0</v>
      </c>
      <c r="M37" s="91">
        <f t="shared" si="7"/>
        <v>0</v>
      </c>
      <c r="N37" s="91">
        <f t="shared" si="7"/>
        <v>0</v>
      </c>
      <c r="O37" s="91">
        <f t="shared" si="7"/>
        <v>0</v>
      </c>
    </row>
    <row r="38" spans="1:15" s="9" customFormat="1" ht="15.75" x14ac:dyDescent="0.25">
      <c r="A38" s="165"/>
      <c r="B38" s="168"/>
      <c r="C38" s="75" t="s">
        <v>12</v>
      </c>
      <c r="D38" s="91">
        <v>0</v>
      </c>
      <c r="E38" s="92">
        <v>0</v>
      </c>
      <c r="F38" s="92">
        <v>383996</v>
      </c>
      <c r="G38" s="92">
        <v>1281327.03</v>
      </c>
      <c r="H38" s="92">
        <v>914267</v>
      </c>
      <c r="I38" s="92">
        <v>0</v>
      </c>
      <c r="J38" s="91">
        <v>0</v>
      </c>
      <c r="K38" s="107"/>
      <c r="L38" s="107"/>
      <c r="M38" s="107"/>
      <c r="N38" s="107"/>
      <c r="O38" s="107"/>
    </row>
    <row r="39" spans="1:15" s="9" customFormat="1" ht="15.75" x14ac:dyDescent="0.25">
      <c r="A39" s="165"/>
      <c r="B39" s="168"/>
      <c r="C39" s="76" t="s">
        <v>7</v>
      </c>
      <c r="D39" s="91"/>
      <c r="E39" s="92"/>
      <c r="F39" s="92">
        <v>119842.5</v>
      </c>
      <c r="G39" s="92">
        <v>223447.93</v>
      </c>
      <c r="H39" s="92">
        <v>72301</v>
      </c>
      <c r="I39" s="92">
        <v>1772073</v>
      </c>
      <c r="J39" s="91"/>
      <c r="K39" s="107"/>
      <c r="L39" s="107"/>
      <c r="M39" s="107"/>
      <c r="N39" s="107"/>
      <c r="O39" s="107"/>
    </row>
    <row r="40" spans="1:15" s="9" customFormat="1" ht="15.75" x14ac:dyDescent="0.25">
      <c r="A40" s="165"/>
      <c r="B40" s="168"/>
      <c r="C40" s="76" t="s">
        <v>8</v>
      </c>
      <c r="D40" s="91"/>
      <c r="E40" s="92"/>
      <c r="F40" s="92"/>
      <c r="G40" s="92"/>
      <c r="H40" s="92"/>
      <c r="I40" s="92"/>
      <c r="J40" s="91"/>
      <c r="K40" s="107"/>
      <c r="L40" s="107"/>
      <c r="M40" s="107"/>
      <c r="N40" s="107"/>
      <c r="O40" s="107"/>
    </row>
    <row r="41" spans="1:15" s="9" customFormat="1" ht="15.75" x14ac:dyDescent="0.25">
      <c r="A41" s="165"/>
      <c r="B41" s="168"/>
      <c r="C41" s="77" t="s">
        <v>21</v>
      </c>
      <c r="D41" s="91"/>
      <c r="E41" s="92"/>
      <c r="F41" s="92"/>
      <c r="G41" s="92"/>
      <c r="H41" s="92"/>
      <c r="I41" s="92"/>
      <c r="J41" s="91"/>
      <c r="K41" s="107"/>
      <c r="L41" s="107"/>
      <c r="M41" s="107"/>
      <c r="N41" s="107"/>
      <c r="O41" s="107"/>
    </row>
    <row r="42" spans="1:15" s="9" customFormat="1" ht="15.75" x14ac:dyDescent="0.25">
      <c r="A42" s="165"/>
      <c r="B42" s="168"/>
      <c r="C42" s="76" t="s">
        <v>9</v>
      </c>
      <c r="D42" s="91"/>
      <c r="E42" s="92"/>
      <c r="F42" s="92"/>
      <c r="G42" s="92"/>
      <c r="H42" s="92"/>
      <c r="I42" s="92"/>
      <c r="J42" s="91"/>
      <c r="K42" s="107"/>
      <c r="L42" s="107"/>
      <c r="M42" s="107"/>
      <c r="N42" s="107"/>
      <c r="O42" s="107"/>
    </row>
    <row r="43" spans="1:15" s="9" customFormat="1" ht="15.75" x14ac:dyDescent="0.25">
      <c r="A43" s="166"/>
      <c r="B43" s="169"/>
      <c r="C43" s="76" t="s">
        <v>13</v>
      </c>
      <c r="D43" s="91"/>
      <c r="E43" s="92"/>
      <c r="F43" s="92"/>
      <c r="G43" s="92"/>
      <c r="H43" s="92"/>
      <c r="I43" s="92"/>
      <c r="J43" s="91"/>
      <c r="K43" s="107"/>
      <c r="L43" s="107"/>
      <c r="M43" s="107"/>
      <c r="N43" s="107"/>
      <c r="O43" s="107"/>
    </row>
    <row r="44" spans="1:15" s="3" customFormat="1" ht="15.75" customHeight="1" x14ac:dyDescent="0.25">
      <c r="A44" s="173" t="s">
        <v>61</v>
      </c>
      <c r="B44" s="175" t="s">
        <v>305</v>
      </c>
      <c r="C44" s="53" t="s">
        <v>10</v>
      </c>
      <c r="D44" s="108">
        <f>SUM(D45+D46+D47+D48+D49+D50)</f>
        <v>101957</v>
      </c>
      <c r="E44" s="108">
        <f t="shared" ref="E44:O44" si="8">SUM(E45+E46+E47+E48+E49+E50)</f>
        <v>264132</v>
      </c>
      <c r="F44" s="108">
        <f t="shared" si="8"/>
        <v>186401.45</v>
      </c>
      <c r="G44" s="108">
        <f t="shared" si="8"/>
        <v>51525.84</v>
      </c>
      <c r="H44" s="108">
        <f t="shared" si="8"/>
        <v>74709.59</v>
      </c>
      <c r="I44" s="108">
        <f t="shared" si="8"/>
        <v>54383</v>
      </c>
      <c r="J44" s="109">
        <f t="shared" si="8"/>
        <v>0</v>
      </c>
      <c r="K44" s="109">
        <f t="shared" si="8"/>
        <v>0</v>
      </c>
      <c r="L44" s="109">
        <f t="shared" si="8"/>
        <v>0</v>
      </c>
      <c r="M44" s="109">
        <f t="shared" si="8"/>
        <v>0</v>
      </c>
      <c r="N44" s="109">
        <f t="shared" si="8"/>
        <v>0</v>
      </c>
      <c r="O44" s="115">
        <f t="shared" si="8"/>
        <v>0</v>
      </c>
    </row>
    <row r="45" spans="1:15" s="3" customFormat="1" ht="15.75" customHeight="1" x14ac:dyDescent="0.2">
      <c r="A45" s="173"/>
      <c r="B45" s="176"/>
      <c r="C45" s="54" t="s">
        <v>12</v>
      </c>
      <c r="D45" s="110">
        <f>SUM(D53+D60+D67+D74+D81+D88+D95+D102+D109)</f>
        <v>28403</v>
      </c>
      <c r="E45" s="110">
        <f t="shared" ref="E45:O45" si="9">SUM(E53+E60+E67+E74+E81+E88+E95+E102+E109)</f>
        <v>80291</v>
      </c>
      <c r="F45" s="110">
        <f t="shared" si="9"/>
        <v>32587.199999999997</v>
      </c>
      <c r="G45" s="110">
        <f t="shared" si="9"/>
        <v>6789.3700000000008</v>
      </c>
      <c r="H45" s="110">
        <f t="shared" si="9"/>
        <v>28765.07</v>
      </c>
      <c r="I45" s="110">
        <f t="shared" si="9"/>
        <v>10129.9</v>
      </c>
      <c r="J45" s="111">
        <f t="shared" si="9"/>
        <v>0</v>
      </c>
      <c r="K45" s="111">
        <f t="shared" si="9"/>
        <v>0</v>
      </c>
      <c r="L45" s="111">
        <f t="shared" si="9"/>
        <v>0</v>
      </c>
      <c r="M45" s="111">
        <f t="shared" si="9"/>
        <v>0</v>
      </c>
      <c r="N45" s="111">
        <f t="shared" si="9"/>
        <v>0</v>
      </c>
      <c r="O45" s="110">
        <f t="shared" si="9"/>
        <v>0</v>
      </c>
    </row>
    <row r="46" spans="1:15" s="3" customFormat="1" ht="15.75" customHeight="1" x14ac:dyDescent="0.2">
      <c r="A46" s="173"/>
      <c r="B46" s="176"/>
      <c r="C46" s="55" t="s">
        <v>7</v>
      </c>
      <c r="D46" s="110">
        <f t="shared" ref="D46:O50" si="10">SUM(D54+D61+D68+D75+D82+D89+D96+D103+D110)</f>
        <v>38425</v>
      </c>
      <c r="E46" s="110">
        <f t="shared" si="10"/>
        <v>130429</v>
      </c>
      <c r="F46" s="110">
        <f t="shared" si="10"/>
        <v>97808</v>
      </c>
      <c r="G46" s="110">
        <f t="shared" si="10"/>
        <v>16577.12</v>
      </c>
      <c r="H46" s="110">
        <f t="shared" si="10"/>
        <v>24628.550000000003</v>
      </c>
      <c r="I46" s="110">
        <f t="shared" si="10"/>
        <v>26182.2</v>
      </c>
      <c r="J46" s="111">
        <f t="shared" si="10"/>
        <v>0</v>
      </c>
      <c r="K46" s="111">
        <f t="shared" si="10"/>
        <v>0</v>
      </c>
      <c r="L46" s="111">
        <f t="shared" si="10"/>
        <v>0</v>
      </c>
      <c r="M46" s="111">
        <f t="shared" si="10"/>
        <v>0</v>
      </c>
      <c r="N46" s="111">
        <f t="shared" si="10"/>
        <v>0</v>
      </c>
      <c r="O46" s="110">
        <f t="shared" si="10"/>
        <v>0</v>
      </c>
    </row>
    <row r="47" spans="1:15" ht="15.75" customHeight="1" x14ac:dyDescent="0.2">
      <c r="A47" s="173"/>
      <c r="B47" s="176"/>
      <c r="C47" s="55" t="s">
        <v>8</v>
      </c>
      <c r="D47" s="110">
        <f t="shared" si="10"/>
        <v>6547</v>
      </c>
      <c r="E47" s="110">
        <f t="shared" si="10"/>
        <v>18462</v>
      </c>
      <c r="F47" s="110">
        <f t="shared" si="10"/>
        <v>40106.300000000003</v>
      </c>
      <c r="G47" s="110">
        <f t="shared" si="10"/>
        <v>19601.27</v>
      </c>
      <c r="H47" s="110">
        <f t="shared" si="10"/>
        <v>13147.710000000001</v>
      </c>
      <c r="I47" s="110">
        <f t="shared" si="10"/>
        <v>14579</v>
      </c>
      <c r="J47" s="111">
        <f t="shared" si="10"/>
        <v>0</v>
      </c>
      <c r="K47" s="111">
        <f t="shared" si="10"/>
        <v>0</v>
      </c>
      <c r="L47" s="111">
        <f t="shared" si="10"/>
        <v>0</v>
      </c>
      <c r="M47" s="111">
        <f t="shared" si="10"/>
        <v>0</v>
      </c>
      <c r="N47" s="111">
        <f t="shared" si="10"/>
        <v>0</v>
      </c>
      <c r="O47" s="110">
        <f t="shared" si="10"/>
        <v>0</v>
      </c>
    </row>
    <row r="48" spans="1:15" ht="15.75" customHeight="1" x14ac:dyDescent="0.2">
      <c r="A48" s="173"/>
      <c r="B48" s="176"/>
      <c r="C48" s="56" t="s">
        <v>21</v>
      </c>
      <c r="D48" s="110">
        <f t="shared" si="10"/>
        <v>5946</v>
      </c>
      <c r="E48" s="110">
        <f t="shared" si="10"/>
        <v>11104</v>
      </c>
      <c r="F48" s="110">
        <f t="shared" si="10"/>
        <v>258.45</v>
      </c>
      <c r="G48" s="110">
        <f t="shared" si="10"/>
        <v>0</v>
      </c>
      <c r="H48" s="110">
        <f t="shared" si="10"/>
        <v>0</v>
      </c>
      <c r="I48" s="110">
        <f t="shared" si="10"/>
        <v>0</v>
      </c>
      <c r="J48" s="111">
        <f t="shared" si="10"/>
        <v>0</v>
      </c>
      <c r="K48" s="111">
        <f t="shared" si="10"/>
        <v>0</v>
      </c>
      <c r="L48" s="111">
        <f t="shared" si="10"/>
        <v>0</v>
      </c>
      <c r="M48" s="111">
        <f t="shared" si="10"/>
        <v>0</v>
      </c>
      <c r="N48" s="111">
        <f t="shared" si="10"/>
        <v>0</v>
      </c>
      <c r="O48" s="110">
        <f t="shared" si="10"/>
        <v>0</v>
      </c>
    </row>
    <row r="49" spans="1:15" s="3" customFormat="1" ht="15.75" customHeight="1" x14ac:dyDescent="0.2">
      <c r="A49" s="173"/>
      <c r="B49" s="176"/>
      <c r="C49" s="55" t="s">
        <v>67</v>
      </c>
      <c r="D49" s="110">
        <f t="shared" si="10"/>
        <v>0</v>
      </c>
      <c r="E49" s="110">
        <f t="shared" si="10"/>
        <v>0</v>
      </c>
      <c r="F49" s="110">
        <f t="shared" si="10"/>
        <v>0</v>
      </c>
      <c r="G49" s="110">
        <f t="shared" si="10"/>
        <v>0</v>
      </c>
      <c r="H49" s="110">
        <f t="shared" si="10"/>
        <v>0</v>
      </c>
      <c r="I49" s="110">
        <f t="shared" si="10"/>
        <v>0</v>
      </c>
      <c r="J49" s="111">
        <f t="shared" si="10"/>
        <v>0</v>
      </c>
      <c r="K49" s="111">
        <f t="shared" si="10"/>
        <v>0</v>
      </c>
      <c r="L49" s="111">
        <f t="shared" si="10"/>
        <v>0</v>
      </c>
      <c r="M49" s="111">
        <f t="shared" si="10"/>
        <v>0</v>
      </c>
      <c r="N49" s="111">
        <f t="shared" si="10"/>
        <v>0</v>
      </c>
      <c r="O49" s="110">
        <f t="shared" si="10"/>
        <v>0</v>
      </c>
    </row>
    <row r="50" spans="1:15" s="3" customFormat="1" ht="15.75" customHeight="1" x14ac:dyDescent="0.2">
      <c r="A50" s="174"/>
      <c r="B50" s="177"/>
      <c r="C50" s="55" t="s">
        <v>13</v>
      </c>
      <c r="D50" s="110">
        <f t="shared" si="10"/>
        <v>22636</v>
      </c>
      <c r="E50" s="110">
        <f t="shared" si="10"/>
        <v>23846</v>
      </c>
      <c r="F50" s="110">
        <f t="shared" si="10"/>
        <v>15641.5</v>
      </c>
      <c r="G50" s="110">
        <f t="shared" si="10"/>
        <v>8558.08</v>
      </c>
      <c r="H50" s="110">
        <f t="shared" si="10"/>
        <v>8168.26</v>
      </c>
      <c r="I50" s="110">
        <f t="shared" si="10"/>
        <v>3491.9</v>
      </c>
      <c r="J50" s="111">
        <f t="shared" si="10"/>
        <v>0</v>
      </c>
      <c r="K50" s="111">
        <f t="shared" si="10"/>
        <v>0</v>
      </c>
      <c r="L50" s="111">
        <f t="shared" si="10"/>
        <v>0</v>
      </c>
      <c r="M50" s="111">
        <f t="shared" si="10"/>
        <v>0</v>
      </c>
      <c r="N50" s="111">
        <f t="shared" si="10"/>
        <v>0</v>
      </c>
      <c r="O50" s="110">
        <f t="shared" si="10"/>
        <v>0</v>
      </c>
    </row>
    <row r="51" spans="1:15" s="3" customFormat="1" ht="15.75" x14ac:dyDescent="0.25">
      <c r="A51" s="33" t="s">
        <v>0</v>
      </c>
      <c r="B51" s="31"/>
      <c r="C51" s="14"/>
      <c r="D51" s="8"/>
      <c r="E51" s="8"/>
      <c r="F51" s="8"/>
      <c r="G51" s="8"/>
      <c r="H51" s="8"/>
      <c r="I51" s="8"/>
      <c r="J51" s="102"/>
      <c r="K51" s="44"/>
      <c r="L51" s="44"/>
      <c r="M51" s="44"/>
      <c r="N51" s="44"/>
      <c r="O51" s="44"/>
    </row>
    <row r="52" spans="1:15" s="3" customFormat="1" ht="18.75" customHeight="1" x14ac:dyDescent="0.25">
      <c r="A52" s="164" t="s">
        <v>18</v>
      </c>
      <c r="B52" s="167" t="s">
        <v>78</v>
      </c>
      <c r="C52" s="74" t="s">
        <v>10</v>
      </c>
      <c r="D52" s="91">
        <f>SUM(D58+D57+D56+D55+D54+D53)</f>
        <v>42488</v>
      </c>
      <c r="E52" s="91">
        <f t="shared" ref="E52:O52" si="11">SUM(E58+E57+E56+E55+E54+E53)</f>
        <v>44740</v>
      </c>
      <c r="F52" s="91">
        <f t="shared" si="11"/>
        <v>26045.700000000004</v>
      </c>
      <c r="G52" s="91">
        <f t="shared" si="11"/>
        <v>18351.440000000002</v>
      </c>
      <c r="H52" s="91">
        <f t="shared" si="11"/>
        <v>13847.26</v>
      </c>
      <c r="I52" s="91">
        <f t="shared" si="11"/>
        <v>6939.4</v>
      </c>
      <c r="J52" s="89">
        <f t="shared" si="11"/>
        <v>0</v>
      </c>
      <c r="K52" s="89">
        <f t="shared" si="11"/>
        <v>0</v>
      </c>
      <c r="L52" s="89">
        <f t="shared" si="11"/>
        <v>0</v>
      </c>
      <c r="M52" s="89">
        <f t="shared" si="11"/>
        <v>0</v>
      </c>
      <c r="N52" s="89">
        <f t="shared" si="11"/>
        <v>0</v>
      </c>
      <c r="O52" s="90">
        <f t="shared" si="11"/>
        <v>0</v>
      </c>
    </row>
    <row r="53" spans="1:15" s="3" customFormat="1" ht="15.75" x14ac:dyDescent="0.25">
      <c r="A53" s="165"/>
      <c r="B53" s="168"/>
      <c r="C53" s="75" t="s">
        <v>12</v>
      </c>
      <c r="D53" s="84" t="s">
        <v>129</v>
      </c>
      <c r="E53" s="83" t="s">
        <v>132</v>
      </c>
      <c r="F53" s="83" t="s">
        <v>233</v>
      </c>
      <c r="G53" s="83" t="s">
        <v>242</v>
      </c>
      <c r="H53" s="83" t="s">
        <v>258</v>
      </c>
      <c r="I53" s="83" t="s">
        <v>294</v>
      </c>
      <c r="J53" s="84" t="s">
        <v>27</v>
      </c>
      <c r="K53" s="84" t="s">
        <v>27</v>
      </c>
      <c r="L53" s="84" t="s">
        <v>27</v>
      </c>
      <c r="M53" s="84" t="s">
        <v>27</v>
      </c>
      <c r="N53" s="84" t="s">
        <v>27</v>
      </c>
      <c r="O53" s="83" t="s">
        <v>27</v>
      </c>
    </row>
    <row r="54" spans="1:15" s="3" customFormat="1" ht="15.75" x14ac:dyDescent="0.25">
      <c r="A54" s="165"/>
      <c r="B54" s="168"/>
      <c r="C54" s="76" t="s">
        <v>7</v>
      </c>
      <c r="D54" s="84" t="s">
        <v>130</v>
      </c>
      <c r="E54" s="83" t="s">
        <v>133</v>
      </c>
      <c r="F54" s="83" t="s">
        <v>234</v>
      </c>
      <c r="G54" s="83" t="s">
        <v>243</v>
      </c>
      <c r="H54" s="83" t="s">
        <v>259</v>
      </c>
      <c r="I54" s="83" t="s">
        <v>295</v>
      </c>
      <c r="J54" s="84" t="s">
        <v>27</v>
      </c>
      <c r="K54" s="84" t="s">
        <v>27</v>
      </c>
      <c r="L54" s="84" t="s">
        <v>27</v>
      </c>
      <c r="M54" s="84" t="s">
        <v>27</v>
      </c>
      <c r="N54" s="84" t="s">
        <v>27</v>
      </c>
      <c r="O54" s="83" t="s">
        <v>27</v>
      </c>
    </row>
    <row r="55" spans="1:15" s="3" customFormat="1" ht="15.75" x14ac:dyDescent="0.25">
      <c r="A55" s="165"/>
      <c r="B55" s="168"/>
      <c r="C55" s="76" t="s">
        <v>8</v>
      </c>
      <c r="D55" s="84" t="s">
        <v>128</v>
      </c>
      <c r="E55" s="84" t="s">
        <v>134</v>
      </c>
      <c r="F55" s="84" t="s">
        <v>235</v>
      </c>
      <c r="G55" s="84" t="s">
        <v>244</v>
      </c>
      <c r="H55" s="84" t="s">
        <v>260</v>
      </c>
      <c r="I55" s="84" t="s">
        <v>296</v>
      </c>
      <c r="J55" s="84" t="s">
        <v>27</v>
      </c>
      <c r="K55" s="84" t="s">
        <v>27</v>
      </c>
      <c r="L55" s="84" t="s">
        <v>27</v>
      </c>
      <c r="M55" s="84" t="s">
        <v>27</v>
      </c>
      <c r="N55" s="84" t="s">
        <v>27</v>
      </c>
      <c r="O55" s="83" t="s">
        <v>27</v>
      </c>
    </row>
    <row r="56" spans="1:15" s="3" customFormat="1" ht="15.75" x14ac:dyDescent="0.25">
      <c r="A56" s="165"/>
      <c r="B56" s="168"/>
      <c r="C56" s="77" t="s">
        <v>21</v>
      </c>
      <c r="D56" s="84" t="s">
        <v>27</v>
      </c>
      <c r="E56" s="83" t="s">
        <v>27</v>
      </c>
      <c r="F56" s="83" t="s">
        <v>27</v>
      </c>
      <c r="G56" s="83" t="s">
        <v>27</v>
      </c>
      <c r="H56" s="83" t="s">
        <v>27</v>
      </c>
      <c r="I56" s="83" t="s">
        <v>27</v>
      </c>
      <c r="J56" s="84" t="s">
        <v>27</v>
      </c>
      <c r="K56" s="84" t="s">
        <v>27</v>
      </c>
      <c r="L56" s="84" t="s">
        <v>27</v>
      </c>
      <c r="M56" s="84" t="s">
        <v>27</v>
      </c>
      <c r="N56" s="84" t="s">
        <v>27</v>
      </c>
      <c r="O56" s="83" t="s">
        <v>27</v>
      </c>
    </row>
    <row r="57" spans="1:15" s="3" customFormat="1" ht="15.75" x14ac:dyDescent="0.25">
      <c r="A57" s="165"/>
      <c r="B57" s="168"/>
      <c r="C57" s="76" t="s">
        <v>9</v>
      </c>
      <c r="D57" s="84" t="s">
        <v>27</v>
      </c>
      <c r="E57" s="83" t="s">
        <v>27</v>
      </c>
      <c r="F57" s="83" t="s">
        <v>27</v>
      </c>
      <c r="G57" s="83" t="s">
        <v>27</v>
      </c>
      <c r="H57" s="83" t="s">
        <v>27</v>
      </c>
      <c r="I57" s="83" t="s">
        <v>27</v>
      </c>
      <c r="J57" s="84" t="s">
        <v>27</v>
      </c>
      <c r="K57" s="84" t="s">
        <v>27</v>
      </c>
      <c r="L57" s="84" t="s">
        <v>27</v>
      </c>
      <c r="M57" s="84" t="s">
        <v>27</v>
      </c>
      <c r="N57" s="84" t="s">
        <v>27</v>
      </c>
      <c r="O57" s="83" t="s">
        <v>27</v>
      </c>
    </row>
    <row r="58" spans="1:15" s="3" customFormat="1" ht="15.75" x14ac:dyDescent="0.25">
      <c r="A58" s="165"/>
      <c r="B58" s="169"/>
      <c r="C58" s="76" t="s">
        <v>13</v>
      </c>
      <c r="D58" s="84" t="s">
        <v>131</v>
      </c>
      <c r="E58" s="83" t="s">
        <v>135</v>
      </c>
      <c r="F58" s="83" t="s">
        <v>236</v>
      </c>
      <c r="G58" s="83" t="s">
        <v>245</v>
      </c>
      <c r="H58" s="83" t="s">
        <v>261</v>
      </c>
      <c r="I58" s="83" t="s">
        <v>270</v>
      </c>
      <c r="J58" s="84" t="s">
        <v>27</v>
      </c>
      <c r="K58" s="84" t="s">
        <v>27</v>
      </c>
      <c r="L58" s="84" t="s">
        <v>27</v>
      </c>
      <c r="M58" s="84" t="s">
        <v>27</v>
      </c>
      <c r="N58" s="84" t="s">
        <v>27</v>
      </c>
      <c r="O58" s="83" t="s">
        <v>27</v>
      </c>
    </row>
    <row r="59" spans="1:15" s="3" customFormat="1" ht="15.75" customHeight="1" x14ac:dyDescent="0.25">
      <c r="A59" s="164" t="s">
        <v>19</v>
      </c>
      <c r="B59" s="167" t="s">
        <v>62</v>
      </c>
      <c r="C59" s="74" t="s">
        <v>10</v>
      </c>
      <c r="D59" s="83" t="s">
        <v>27</v>
      </c>
      <c r="E59" s="83" t="s">
        <v>212</v>
      </c>
      <c r="F59" s="90">
        <f>SUM(F60+F61+F62+F63+F64+F65)</f>
        <v>89514.8</v>
      </c>
      <c r="G59" s="90">
        <f>SUM(G60+G61+G62+G63+G64+G65)</f>
        <v>0</v>
      </c>
      <c r="H59" s="83" t="s">
        <v>27</v>
      </c>
      <c r="I59" s="83" t="s">
        <v>27</v>
      </c>
      <c r="J59" s="84" t="s">
        <v>27</v>
      </c>
      <c r="K59" s="84" t="s">
        <v>27</v>
      </c>
      <c r="L59" s="84" t="s">
        <v>27</v>
      </c>
      <c r="M59" s="84" t="s">
        <v>27</v>
      </c>
      <c r="N59" s="84" t="s">
        <v>27</v>
      </c>
      <c r="O59" s="83" t="s">
        <v>27</v>
      </c>
    </row>
    <row r="60" spans="1:15" s="3" customFormat="1" ht="15.75" x14ac:dyDescent="0.25">
      <c r="A60" s="165"/>
      <c r="B60" s="168"/>
      <c r="C60" s="75" t="s">
        <v>12</v>
      </c>
      <c r="D60" s="85">
        <v>0</v>
      </c>
      <c r="E60" s="85">
        <v>21975</v>
      </c>
      <c r="F60" s="85">
        <v>13100</v>
      </c>
      <c r="G60" s="85">
        <v>0</v>
      </c>
      <c r="H60" s="85">
        <v>0</v>
      </c>
      <c r="I60" s="85">
        <v>0</v>
      </c>
      <c r="J60" s="103">
        <v>0</v>
      </c>
      <c r="K60" s="103">
        <v>0</v>
      </c>
      <c r="L60" s="103">
        <v>0</v>
      </c>
      <c r="M60" s="103">
        <v>0</v>
      </c>
      <c r="N60" s="103">
        <v>0</v>
      </c>
      <c r="O60" s="85">
        <v>0</v>
      </c>
    </row>
    <row r="61" spans="1:15" s="3" customFormat="1" ht="15.75" x14ac:dyDescent="0.2">
      <c r="A61" s="165"/>
      <c r="B61" s="168"/>
      <c r="C61" s="76" t="s">
        <v>7</v>
      </c>
      <c r="D61" s="86">
        <v>0</v>
      </c>
      <c r="E61" s="86">
        <v>49077</v>
      </c>
      <c r="F61" s="86">
        <v>49649.5</v>
      </c>
      <c r="G61" s="86">
        <v>0</v>
      </c>
      <c r="H61" s="86">
        <v>0</v>
      </c>
      <c r="I61" s="86">
        <v>0</v>
      </c>
      <c r="J61" s="104">
        <v>0</v>
      </c>
      <c r="K61" s="104">
        <v>0</v>
      </c>
      <c r="L61" s="104">
        <v>0</v>
      </c>
      <c r="M61" s="104">
        <v>0</v>
      </c>
      <c r="N61" s="104">
        <v>0</v>
      </c>
      <c r="O61" s="86">
        <v>0</v>
      </c>
    </row>
    <row r="62" spans="1:15" s="3" customFormat="1" ht="15.75" x14ac:dyDescent="0.25">
      <c r="A62" s="165"/>
      <c r="B62" s="168"/>
      <c r="C62" s="76" t="s">
        <v>8</v>
      </c>
      <c r="D62" s="85">
        <v>0</v>
      </c>
      <c r="E62" s="85">
        <v>2198</v>
      </c>
      <c r="F62" s="85">
        <v>26765.3</v>
      </c>
      <c r="G62" s="85">
        <v>0</v>
      </c>
      <c r="H62" s="85">
        <v>0</v>
      </c>
      <c r="I62" s="85">
        <v>0</v>
      </c>
      <c r="J62" s="103">
        <v>0</v>
      </c>
      <c r="K62" s="103">
        <v>0</v>
      </c>
      <c r="L62" s="103">
        <v>0</v>
      </c>
      <c r="M62" s="103">
        <v>0</v>
      </c>
      <c r="N62" s="103">
        <v>0</v>
      </c>
      <c r="O62" s="85">
        <v>0</v>
      </c>
    </row>
    <row r="63" spans="1:15" s="3" customFormat="1" ht="15.75" x14ac:dyDescent="0.25">
      <c r="A63" s="165"/>
      <c r="B63" s="168"/>
      <c r="C63" s="77" t="s">
        <v>21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103">
        <v>0</v>
      </c>
      <c r="K63" s="103">
        <v>0</v>
      </c>
      <c r="L63" s="103">
        <v>0</v>
      </c>
      <c r="M63" s="103">
        <v>0</v>
      </c>
      <c r="N63" s="103">
        <v>0</v>
      </c>
      <c r="O63" s="85">
        <v>0</v>
      </c>
    </row>
    <row r="64" spans="1:15" s="3" customFormat="1" ht="15.75" x14ac:dyDescent="0.25">
      <c r="A64" s="165"/>
      <c r="B64" s="168"/>
      <c r="C64" s="76" t="s">
        <v>9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85">
        <v>0</v>
      </c>
    </row>
    <row r="65" spans="1:15" s="3" customFormat="1" ht="15.75" x14ac:dyDescent="0.25">
      <c r="A65" s="166"/>
      <c r="B65" s="169"/>
      <c r="C65" s="76" t="s">
        <v>13</v>
      </c>
      <c r="D65" s="85">
        <v>0</v>
      </c>
      <c r="E65" s="85">
        <v>0</v>
      </c>
      <c r="F65" s="85">
        <v>0</v>
      </c>
      <c r="G65" s="85">
        <v>0</v>
      </c>
      <c r="H65" s="85">
        <v>0</v>
      </c>
      <c r="I65" s="85">
        <v>0</v>
      </c>
      <c r="J65" s="103">
        <v>0</v>
      </c>
      <c r="K65" s="103">
        <v>0</v>
      </c>
      <c r="L65" s="103">
        <v>0</v>
      </c>
      <c r="M65" s="103">
        <v>0</v>
      </c>
      <c r="N65" s="103">
        <v>0</v>
      </c>
      <c r="O65" s="85">
        <v>0</v>
      </c>
    </row>
    <row r="66" spans="1:15" ht="15.75" x14ac:dyDescent="0.25">
      <c r="A66" s="164" t="s">
        <v>63</v>
      </c>
      <c r="B66" s="167" t="s">
        <v>64</v>
      </c>
      <c r="C66" s="74" t="s">
        <v>10</v>
      </c>
      <c r="D66" s="78">
        <v>0</v>
      </c>
      <c r="E66" s="78">
        <v>6543</v>
      </c>
      <c r="F66" s="78">
        <v>1170</v>
      </c>
      <c r="G66" s="78">
        <v>0</v>
      </c>
      <c r="H66" s="78">
        <v>0</v>
      </c>
      <c r="I66" s="78">
        <v>0</v>
      </c>
      <c r="J66" s="105">
        <v>0</v>
      </c>
      <c r="K66" s="84" t="s">
        <v>27</v>
      </c>
      <c r="L66" s="84" t="s">
        <v>27</v>
      </c>
      <c r="M66" s="84" t="s">
        <v>27</v>
      </c>
      <c r="N66" s="84" t="s">
        <v>27</v>
      </c>
      <c r="O66" s="83" t="s">
        <v>27</v>
      </c>
    </row>
    <row r="67" spans="1:15" ht="15.75" x14ac:dyDescent="0.25">
      <c r="A67" s="165"/>
      <c r="B67" s="168"/>
      <c r="C67" s="75" t="s">
        <v>12</v>
      </c>
      <c r="D67" s="78">
        <v>0</v>
      </c>
      <c r="E67" s="78">
        <v>1963</v>
      </c>
      <c r="F67" s="78">
        <v>0</v>
      </c>
      <c r="G67" s="78">
        <v>0</v>
      </c>
      <c r="H67" s="78">
        <v>0</v>
      </c>
      <c r="I67" s="78">
        <v>0</v>
      </c>
      <c r="J67" s="105">
        <v>0</v>
      </c>
      <c r="K67" s="103">
        <v>0</v>
      </c>
      <c r="L67" s="103">
        <v>0</v>
      </c>
      <c r="M67" s="103">
        <v>0</v>
      </c>
      <c r="N67" s="103">
        <v>0</v>
      </c>
      <c r="O67" s="85">
        <v>0</v>
      </c>
    </row>
    <row r="68" spans="1:15" ht="15.75" x14ac:dyDescent="0.25">
      <c r="A68" s="165"/>
      <c r="B68" s="168"/>
      <c r="C68" s="76" t="s">
        <v>7</v>
      </c>
      <c r="D68" s="78">
        <v>0</v>
      </c>
      <c r="E68" s="78">
        <v>4384</v>
      </c>
      <c r="F68" s="78">
        <v>0</v>
      </c>
      <c r="G68" s="78">
        <v>0</v>
      </c>
      <c r="H68" s="78">
        <v>0</v>
      </c>
      <c r="I68" s="78">
        <v>0</v>
      </c>
      <c r="J68" s="105">
        <v>0</v>
      </c>
      <c r="K68" s="104">
        <v>0</v>
      </c>
      <c r="L68" s="104">
        <v>0</v>
      </c>
      <c r="M68" s="104">
        <v>0</v>
      </c>
      <c r="N68" s="104">
        <v>0</v>
      </c>
      <c r="O68" s="86">
        <v>0</v>
      </c>
    </row>
    <row r="69" spans="1:15" ht="15.75" x14ac:dyDescent="0.25">
      <c r="A69" s="165"/>
      <c r="B69" s="168"/>
      <c r="C69" s="76" t="s">
        <v>8</v>
      </c>
      <c r="D69" s="78">
        <v>0</v>
      </c>
      <c r="E69" s="78">
        <v>196</v>
      </c>
      <c r="F69" s="78">
        <v>1170</v>
      </c>
      <c r="G69" s="78">
        <v>0</v>
      </c>
      <c r="H69" s="78">
        <v>0</v>
      </c>
      <c r="I69" s="78">
        <v>0</v>
      </c>
      <c r="J69" s="105">
        <v>0</v>
      </c>
      <c r="K69" s="103">
        <v>0</v>
      </c>
      <c r="L69" s="103">
        <v>0</v>
      </c>
      <c r="M69" s="103">
        <v>0</v>
      </c>
      <c r="N69" s="103">
        <v>0</v>
      </c>
      <c r="O69" s="85">
        <v>0</v>
      </c>
    </row>
    <row r="70" spans="1:15" ht="15.75" x14ac:dyDescent="0.25">
      <c r="A70" s="165"/>
      <c r="B70" s="168"/>
      <c r="C70" s="77" t="s">
        <v>21</v>
      </c>
      <c r="D70" s="78">
        <v>0</v>
      </c>
      <c r="E70" s="78">
        <v>0</v>
      </c>
      <c r="F70" s="78">
        <v>0</v>
      </c>
      <c r="G70" s="78">
        <v>0</v>
      </c>
      <c r="H70" s="78">
        <v>0</v>
      </c>
      <c r="I70" s="78">
        <v>0</v>
      </c>
      <c r="J70" s="105">
        <v>0</v>
      </c>
      <c r="K70" s="103">
        <v>0</v>
      </c>
      <c r="L70" s="103">
        <v>0</v>
      </c>
      <c r="M70" s="103">
        <v>0</v>
      </c>
      <c r="N70" s="103">
        <v>0</v>
      </c>
      <c r="O70" s="85">
        <v>0</v>
      </c>
    </row>
    <row r="71" spans="1:15" ht="15.75" x14ac:dyDescent="0.25">
      <c r="A71" s="165"/>
      <c r="B71" s="168"/>
      <c r="C71" s="76" t="s">
        <v>9</v>
      </c>
      <c r="D71" s="78">
        <v>0</v>
      </c>
      <c r="E71" s="78">
        <v>0</v>
      </c>
      <c r="F71" s="78">
        <v>0</v>
      </c>
      <c r="G71" s="78">
        <v>0</v>
      </c>
      <c r="H71" s="78">
        <v>0</v>
      </c>
      <c r="I71" s="78">
        <v>0</v>
      </c>
      <c r="J71" s="105">
        <v>0</v>
      </c>
      <c r="K71" s="103">
        <v>0</v>
      </c>
      <c r="L71" s="103">
        <v>0</v>
      </c>
      <c r="M71" s="103">
        <v>0</v>
      </c>
      <c r="N71" s="103">
        <v>0</v>
      </c>
      <c r="O71" s="85">
        <v>0</v>
      </c>
    </row>
    <row r="72" spans="1:15" ht="15.75" x14ac:dyDescent="0.25">
      <c r="A72" s="166"/>
      <c r="B72" s="169"/>
      <c r="C72" s="76" t="s">
        <v>13</v>
      </c>
      <c r="D72" s="78">
        <v>0</v>
      </c>
      <c r="E72" s="78">
        <v>0</v>
      </c>
      <c r="F72" s="78">
        <v>0</v>
      </c>
      <c r="G72" s="78">
        <v>0</v>
      </c>
      <c r="H72" s="78">
        <v>0</v>
      </c>
      <c r="I72" s="78">
        <v>0</v>
      </c>
      <c r="J72" s="105">
        <v>0</v>
      </c>
      <c r="K72" s="103">
        <v>0</v>
      </c>
      <c r="L72" s="103">
        <v>0</v>
      </c>
      <c r="M72" s="103">
        <v>0</v>
      </c>
      <c r="N72" s="103">
        <v>0</v>
      </c>
      <c r="O72" s="85">
        <v>0</v>
      </c>
    </row>
    <row r="73" spans="1:15" ht="15.75" x14ac:dyDescent="0.25">
      <c r="A73" s="164" t="s">
        <v>65</v>
      </c>
      <c r="B73" s="167" t="s">
        <v>66</v>
      </c>
      <c r="C73" s="74" t="s">
        <v>10</v>
      </c>
      <c r="D73" s="78">
        <v>0</v>
      </c>
      <c r="E73" s="78">
        <v>0</v>
      </c>
      <c r="F73" s="78">
        <v>0</v>
      </c>
      <c r="G73" s="78">
        <v>0</v>
      </c>
      <c r="H73" s="78">
        <f>SUM(H74:H79)</f>
        <v>5030.3</v>
      </c>
      <c r="I73" s="78">
        <f t="shared" ref="I73:O73" si="12">SUM(I74:I79)</f>
        <v>0</v>
      </c>
      <c r="J73" s="78">
        <f>SUM(J74:J79)</f>
        <v>0</v>
      </c>
      <c r="K73" s="78">
        <f t="shared" si="12"/>
        <v>0</v>
      </c>
      <c r="L73" s="78">
        <f t="shared" si="12"/>
        <v>0</v>
      </c>
      <c r="M73" s="78">
        <f t="shared" si="12"/>
        <v>0</v>
      </c>
      <c r="N73" s="78">
        <f t="shared" si="12"/>
        <v>0</v>
      </c>
      <c r="O73" s="78">
        <f t="shared" si="12"/>
        <v>0</v>
      </c>
    </row>
    <row r="74" spans="1:15" ht="15.75" x14ac:dyDescent="0.25">
      <c r="A74" s="165"/>
      <c r="B74" s="168"/>
      <c r="C74" s="75" t="s">
        <v>12</v>
      </c>
      <c r="D74" s="78">
        <v>0</v>
      </c>
      <c r="E74" s="78">
        <v>0</v>
      </c>
      <c r="F74" s="78">
        <v>0</v>
      </c>
      <c r="G74" s="78">
        <v>0</v>
      </c>
      <c r="H74" s="78">
        <v>826.71</v>
      </c>
      <c r="I74" s="78">
        <v>0</v>
      </c>
      <c r="J74" s="105">
        <v>0</v>
      </c>
      <c r="K74" s="105">
        <v>0</v>
      </c>
      <c r="L74" s="105">
        <v>0</v>
      </c>
      <c r="M74" s="105">
        <v>0</v>
      </c>
      <c r="N74" s="105">
        <v>0</v>
      </c>
      <c r="O74" s="78">
        <v>0</v>
      </c>
    </row>
    <row r="75" spans="1:15" ht="15.75" x14ac:dyDescent="0.25">
      <c r="A75" s="165"/>
      <c r="B75" s="168"/>
      <c r="C75" s="76" t="s">
        <v>7</v>
      </c>
      <c r="D75" s="78">
        <v>0</v>
      </c>
      <c r="E75" s="78">
        <v>0</v>
      </c>
      <c r="F75" s="78">
        <v>0</v>
      </c>
      <c r="G75" s="78">
        <v>0</v>
      </c>
      <c r="H75" s="78">
        <v>2670.73</v>
      </c>
      <c r="I75" s="78">
        <v>0</v>
      </c>
      <c r="J75" s="105">
        <v>0</v>
      </c>
      <c r="K75" s="105">
        <v>0</v>
      </c>
      <c r="L75" s="105">
        <v>0</v>
      </c>
      <c r="M75" s="105">
        <v>0</v>
      </c>
      <c r="N75" s="105">
        <v>0</v>
      </c>
      <c r="O75" s="78">
        <v>0</v>
      </c>
    </row>
    <row r="76" spans="1:15" ht="15.75" x14ac:dyDescent="0.25">
      <c r="A76" s="165"/>
      <c r="B76" s="168"/>
      <c r="C76" s="76" t="s">
        <v>8</v>
      </c>
      <c r="D76" s="78">
        <v>0</v>
      </c>
      <c r="E76" s="78">
        <v>0</v>
      </c>
      <c r="F76" s="78">
        <v>0</v>
      </c>
      <c r="G76" s="78">
        <v>0</v>
      </c>
      <c r="H76" s="78">
        <v>1532.86</v>
      </c>
      <c r="I76" s="78">
        <v>0</v>
      </c>
      <c r="J76" s="105">
        <v>0</v>
      </c>
      <c r="K76" s="105">
        <v>0</v>
      </c>
      <c r="L76" s="105">
        <v>0</v>
      </c>
      <c r="M76" s="105">
        <v>0</v>
      </c>
      <c r="N76" s="105">
        <v>0</v>
      </c>
      <c r="O76" s="78">
        <v>0</v>
      </c>
    </row>
    <row r="77" spans="1:15" ht="15.75" x14ac:dyDescent="0.25">
      <c r="A77" s="165"/>
      <c r="B77" s="168"/>
      <c r="C77" s="77" t="s">
        <v>21</v>
      </c>
      <c r="D77" s="78">
        <v>0</v>
      </c>
      <c r="E77" s="78">
        <v>0</v>
      </c>
      <c r="F77" s="78">
        <v>0</v>
      </c>
      <c r="G77" s="78">
        <v>0</v>
      </c>
      <c r="H77" s="78">
        <v>0</v>
      </c>
      <c r="I77" s="78">
        <v>0</v>
      </c>
      <c r="J77" s="105">
        <v>0</v>
      </c>
      <c r="K77" s="105">
        <v>0</v>
      </c>
      <c r="L77" s="105">
        <v>0</v>
      </c>
      <c r="M77" s="105">
        <v>0</v>
      </c>
      <c r="N77" s="105">
        <v>0</v>
      </c>
      <c r="O77" s="78">
        <v>0</v>
      </c>
    </row>
    <row r="78" spans="1:15" ht="15.75" x14ac:dyDescent="0.25">
      <c r="A78" s="165"/>
      <c r="B78" s="168"/>
      <c r="C78" s="76" t="s">
        <v>9</v>
      </c>
      <c r="D78" s="78">
        <v>0</v>
      </c>
      <c r="E78" s="78">
        <v>0</v>
      </c>
      <c r="F78" s="78">
        <v>0</v>
      </c>
      <c r="G78" s="78">
        <v>0</v>
      </c>
      <c r="H78" s="78">
        <v>0</v>
      </c>
      <c r="I78" s="78">
        <v>0</v>
      </c>
      <c r="J78" s="105">
        <v>0</v>
      </c>
      <c r="K78" s="105">
        <v>0</v>
      </c>
      <c r="L78" s="105">
        <v>0</v>
      </c>
      <c r="M78" s="105">
        <v>0</v>
      </c>
      <c r="N78" s="105">
        <v>0</v>
      </c>
      <c r="O78" s="78">
        <v>0</v>
      </c>
    </row>
    <row r="79" spans="1:15" ht="15.75" x14ac:dyDescent="0.25">
      <c r="A79" s="166"/>
      <c r="B79" s="169"/>
      <c r="C79" s="76" t="s">
        <v>13</v>
      </c>
      <c r="D79" s="78">
        <v>0</v>
      </c>
      <c r="E79" s="78">
        <v>0</v>
      </c>
      <c r="F79" s="78">
        <v>0</v>
      </c>
      <c r="G79" s="78">
        <v>0</v>
      </c>
      <c r="H79" s="78">
        <v>0</v>
      </c>
      <c r="I79" s="78">
        <v>0</v>
      </c>
      <c r="J79" s="105">
        <v>0</v>
      </c>
      <c r="K79" s="105">
        <v>0</v>
      </c>
      <c r="L79" s="105">
        <v>0</v>
      </c>
      <c r="M79" s="105">
        <v>0</v>
      </c>
      <c r="N79" s="105">
        <v>0</v>
      </c>
      <c r="O79" s="78">
        <v>0</v>
      </c>
    </row>
    <row r="80" spans="1:15" ht="15.75" x14ac:dyDescent="0.25">
      <c r="A80" s="164" t="s">
        <v>68</v>
      </c>
      <c r="B80" s="167" t="s">
        <v>69</v>
      </c>
      <c r="C80" s="74" t="s">
        <v>10</v>
      </c>
      <c r="D80" s="78">
        <v>0</v>
      </c>
      <c r="E80" s="78">
        <v>0</v>
      </c>
      <c r="F80" s="78">
        <v>0</v>
      </c>
      <c r="G80" s="78">
        <v>0</v>
      </c>
      <c r="H80" s="78">
        <v>0</v>
      </c>
      <c r="I80" s="78">
        <v>0</v>
      </c>
      <c r="J80" s="105">
        <v>0</v>
      </c>
      <c r="K80" s="105">
        <v>0</v>
      </c>
      <c r="L80" s="105">
        <v>0</v>
      </c>
      <c r="M80" s="105">
        <v>0</v>
      </c>
      <c r="N80" s="105">
        <v>0</v>
      </c>
      <c r="O80" s="78">
        <v>0</v>
      </c>
    </row>
    <row r="81" spans="1:15" ht="15.75" x14ac:dyDescent="0.25">
      <c r="A81" s="165"/>
      <c r="B81" s="168"/>
      <c r="C81" s="75" t="s">
        <v>12</v>
      </c>
      <c r="D81" s="78">
        <v>0</v>
      </c>
      <c r="E81" s="78">
        <v>0</v>
      </c>
      <c r="F81" s="78">
        <v>0</v>
      </c>
      <c r="G81" s="78">
        <v>0</v>
      </c>
      <c r="H81" s="78">
        <v>0</v>
      </c>
      <c r="I81" s="78">
        <v>0</v>
      </c>
      <c r="J81" s="105">
        <v>0</v>
      </c>
      <c r="K81" s="105">
        <v>0</v>
      </c>
      <c r="L81" s="105">
        <v>0</v>
      </c>
      <c r="M81" s="105">
        <v>0</v>
      </c>
      <c r="N81" s="105">
        <v>0</v>
      </c>
      <c r="O81" s="78">
        <v>0</v>
      </c>
    </row>
    <row r="82" spans="1:15" ht="15.75" x14ac:dyDescent="0.25">
      <c r="A82" s="165"/>
      <c r="B82" s="168"/>
      <c r="C82" s="76" t="s">
        <v>7</v>
      </c>
      <c r="D82" s="78">
        <v>0</v>
      </c>
      <c r="E82" s="78">
        <v>0</v>
      </c>
      <c r="F82" s="78">
        <v>0</v>
      </c>
      <c r="G82" s="78">
        <v>0</v>
      </c>
      <c r="H82" s="78">
        <v>0</v>
      </c>
      <c r="I82" s="78">
        <v>0</v>
      </c>
      <c r="J82" s="105">
        <v>0</v>
      </c>
      <c r="K82" s="105">
        <v>0</v>
      </c>
      <c r="L82" s="105">
        <v>0</v>
      </c>
      <c r="M82" s="105">
        <v>0</v>
      </c>
      <c r="N82" s="105">
        <v>0</v>
      </c>
      <c r="O82" s="78">
        <v>0</v>
      </c>
    </row>
    <row r="83" spans="1:15" ht="15.75" x14ac:dyDescent="0.25">
      <c r="A83" s="165"/>
      <c r="B83" s="168"/>
      <c r="C83" s="76" t="s">
        <v>8</v>
      </c>
      <c r="D83" s="78">
        <v>0</v>
      </c>
      <c r="E83" s="78">
        <v>0</v>
      </c>
      <c r="F83" s="78">
        <v>0</v>
      </c>
      <c r="G83" s="78">
        <v>0</v>
      </c>
      <c r="H83" s="78">
        <v>0</v>
      </c>
      <c r="I83" s="78">
        <v>0</v>
      </c>
      <c r="J83" s="105">
        <v>0</v>
      </c>
      <c r="K83" s="105">
        <v>0</v>
      </c>
      <c r="L83" s="105">
        <v>0</v>
      </c>
      <c r="M83" s="105">
        <v>0</v>
      </c>
      <c r="N83" s="105">
        <v>0</v>
      </c>
      <c r="O83" s="78">
        <v>0</v>
      </c>
    </row>
    <row r="84" spans="1:15" ht="15.75" x14ac:dyDescent="0.25">
      <c r="A84" s="165"/>
      <c r="B84" s="168"/>
      <c r="C84" s="77" t="s">
        <v>21</v>
      </c>
      <c r="D84" s="78">
        <v>0</v>
      </c>
      <c r="E84" s="78">
        <v>0</v>
      </c>
      <c r="F84" s="78">
        <v>0</v>
      </c>
      <c r="G84" s="78">
        <v>0</v>
      </c>
      <c r="H84" s="78">
        <v>0</v>
      </c>
      <c r="I84" s="78">
        <v>0</v>
      </c>
      <c r="J84" s="105">
        <v>0</v>
      </c>
      <c r="K84" s="105">
        <v>0</v>
      </c>
      <c r="L84" s="105">
        <v>0</v>
      </c>
      <c r="M84" s="105">
        <v>0</v>
      </c>
      <c r="N84" s="105">
        <v>0</v>
      </c>
      <c r="O84" s="78">
        <v>0</v>
      </c>
    </row>
    <row r="85" spans="1:15" ht="15.75" x14ac:dyDescent="0.25">
      <c r="A85" s="165"/>
      <c r="B85" s="168"/>
      <c r="C85" s="76" t="s">
        <v>9</v>
      </c>
      <c r="D85" s="78">
        <v>0</v>
      </c>
      <c r="E85" s="78">
        <v>0</v>
      </c>
      <c r="F85" s="78">
        <v>0</v>
      </c>
      <c r="G85" s="78">
        <v>0</v>
      </c>
      <c r="H85" s="78">
        <v>0</v>
      </c>
      <c r="I85" s="78">
        <v>0</v>
      </c>
      <c r="J85" s="105">
        <v>0</v>
      </c>
      <c r="K85" s="105">
        <v>0</v>
      </c>
      <c r="L85" s="105">
        <v>0</v>
      </c>
      <c r="M85" s="105">
        <v>0</v>
      </c>
      <c r="N85" s="105">
        <v>0</v>
      </c>
      <c r="O85" s="78">
        <v>0</v>
      </c>
    </row>
    <row r="86" spans="1:15" ht="15.75" x14ac:dyDescent="0.25">
      <c r="A86" s="166"/>
      <c r="B86" s="169"/>
      <c r="C86" s="76" t="s">
        <v>13</v>
      </c>
      <c r="D86" s="78">
        <v>0</v>
      </c>
      <c r="E86" s="78">
        <v>0</v>
      </c>
      <c r="F86" s="78">
        <v>0</v>
      </c>
      <c r="G86" s="78">
        <v>0</v>
      </c>
      <c r="H86" s="78">
        <v>0</v>
      </c>
      <c r="I86" s="78">
        <v>0</v>
      </c>
      <c r="J86" s="105">
        <v>0</v>
      </c>
      <c r="K86" s="105">
        <v>0</v>
      </c>
      <c r="L86" s="105">
        <v>0</v>
      </c>
      <c r="M86" s="105">
        <v>0</v>
      </c>
      <c r="N86" s="105">
        <v>0</v>
      </c>
      <c r="O86" s="78">
        <v>0</v>
      </c>
    </row>
    <row r="87" spans="1:15" ht="15.75" x14ac:dyDescent="0.25">
      <c r="A87" s="164" t="s">
        <v>70</v>
      </c>
      <c r="B87" s="167" t="s">
        <v>71</v>
      </c>
      <c r="C87" s="74" t="s">
        <v>10</v>
      </c>
      <c r="D87" s="78">
        <f>SUM(D88:D91)</f>
        <v>59469</v>
      </c>
      <c r="E87" s="78">
        <f t="shared" ref="E87:F87" si="13">SUM(E88:E91)</f>
        <v>107660</v>
      </c>
      <c r="F87" s="78">
        <f t="shared" si="13"/>
        <v>62088.5</v>
      </c>
      <c r="G87" s="78">
        <f>SUM(G88:G93)</f>
        <v>33174.400000000001</v>
      </c>
      <c r="H87" s="78">
        <f t="shared" ref="H87:O87" si="14">SUM(H88:H93)</f>
        <v>35408.200000000004</v>
      </c>
      <c r="I87" s="78">
        <f t="shared" si="14"/>
        <v>47443.6</v>
      </c>
      <c r="J87" s="78">
        <f t="shared" si="14"/>
        <v>0</v>
      </c>
      <c r="K87" s="78">
        <f t="shared" si="14"/>
        <v>0</v>
      </c>
      <c r="L87" s="78">
        <f t="shared" si="14"/>
        <v>0</v>
      </c>
      <c r="M87" s="78">
        <f t="shared" si="14"/>
        <v>0</v>
      </c>
      <c r="N87" s="78">
        <f t="shared" si="14"/>
        <v>0</v>
      </c>
      <c r="O87" s="78">
        <f t="shared" si="14"/>
        <v>0</v>
      </c>
    </row>
    <row r="88" spans="1:15" ht="15.75" x14ac:dyDescent="0.25">
      <c r="A88" s="165"/>
      <c r="B88" s="168"/>
      <c r="C88" s="75" t="s">
        <v>12</v>
      </c>
      <c r="D88" s="78">
        <v>17841</v>
      </c>
      <c r="E88" s="78">
        <v>32298</v>
      </c>
      <c r="F88" s="78">
        <v>10661.6</v>
      </c>
      <c r="G88" s="78">
        <v>1240.9000000000001</v>
      </c>
      <c r="H88" s="78">
        <v>7233.77</v>
      </c>
      <c r="I88" s="78">
        <v>7918.2</v>
      </c>
      <c r="J88" s="105">
        <v>0</v>
      </c>
      <c r="K88" s="105">
        <v>0</v>
      </c>
      <c r="L88" s="105">
        <v>0</v>
      </c>
      <c r="M88" s="105">
        <v>0</v>
      </c>
      <c r="N88" s="105">
        <v>0</v>
      </c>
      <c r="O88" s="78">
        <v>0</v>
      </c>
    </row>
    <row r="89" spans="1:15" ht="15.75" x14ac:dyDescent="0.25">
      <c r="A89" s="165"/>
      <c r="B89" s="168"/>
      <c r="C89" s="76" t="s">
        <v>7</v>
      </c>
      <c r="D89" s="78">
        <v>29735</v>
      </c>
      <c r="E89" s="78">
        <v>53830</v>
      </c>
      <c r="F89" s="78">
        <v>41444.1</v>
      </c>
      <c r="G89" s="78">
        <v>12876.6</v>
      </c>
      <c r="H89" s="78">
        <v>17536.810000000001</v>
      </c>
      <c r="I89" s="78">
        <v>25150</v>
      </c>
      <c r="J89" s="105">
        <v>0</v>
      </c>
      <c r="K89" s="105">
        <v>0</v>
      </c>
      <c r="L89" s="105">
        <v>0</v>
      </c>
      <c r="M89" s="105">
        <v>0</v>
      </c>
      <c r="N89" s="105">
        <v>0</v>
      </c>
      <c r="O89" s="78">
        <v>0</v>
      </c>
    </row>
    <row r="90" spans="1:15" ht="15.75" x14ac:dyDescent="0.25">
      <c r="A90" s="165"/>
      <c r="B90" s="168"/>
      <c r="C90" s="76" t="s">
        <v>8</v>
      </c>
      <c r="D90" s="78">
        <v>5947</v>
      </c>
      <c r="E90" s="78">
        <v>10766</v>
      </c>
      <c r="F90" s="78">
        <v>9982.7999999999993</v>
      </c>
      <c r="G90" s="78">
        <v>19056.900000000001</v>
      </c>
      <c r="H90" s="78">
        <v>10637.62</v>
      </c>
      <c r="I90" s="78">
        <v>14375.4</v>
      </c>
      <c r="J90" s="105">
        <v>0</v>
      </c>
      <c r="K90" s="105">
        <v>0</v>
      </c>
      <c r="L90" s="105">
        <v>0</v>
      </c>
      <c r="M90" s="105">
        <v>0</v>
      </c>
      <c r="N90" s="105">
        <v>0</v>
      </c>
      <c r="O90" s="78">
        <v>0</v>
      </c>
    </row>
    <row r="91" spans="1:15" ht="15.75" x14ac:dyDescent="0.25">
      <c r="A91" s="165"/>
      <c r="B91" s="168"/>
      <c r="C91" s="77" t="s">
        <v>21</v>
      </c>
      <c r="D91" s="78">
        <v>5946</v>
      </c>
      <c r="E91" s="78">
        <v>10766</v>
      </c>
      <c r="F91" s="78">
        <v>0</v>
      </c>
      <c r="G91" s="78">
        <v>0</v>
      </c>
      <c r="H91" s="78">
        <v>0</v>
      </c>
      <c r="I91" s="78">
        <v>0</v>
      </c>
      <c r="J91" s="105">
        <v>0</v>
      </c>
      <c r="K91" s="105">
        <v>0</v>
      </c>
      <c r="L91" s="105">
        <v>0</v>
      </c>
      <c r="M91" s="105">
        <v>0</v>
      </c>
      <c r="N91" s="105">
        <v>0</v>
      </c>
      <c r="O91" s="78">
        <v>0</v>
      </c>
    </row>
    <row r="92" spans="1:15" ht="15.75" x14ac:dyDescent="0.25">
      <c r="A92" s="165"/>
      <c r="B92" s="168"/>
      <c r="C92" s="76" t="s">
        <v>9</v>
      </c>
      <c r="D92" s="78">
        <v>0</v>
      </c>
      <c r="E92" s="78">
        <v>0</v>
      </c>
      <c r="F92" s="78">
        <v>0</v>
      </c>
      <c r="G92" s="78">
        <v>0</v>
      </c>
      <c r="H92" s="78">
        <v>0</v>
      </c>
      <c r="I92" s="78">
        <v>0</v>
      </c>
      <c r="J92" s="105">
        <v>0</v>
      </c>
      <c r="K92" s="105">
        <v>0</v>
      </c>
      <c r="L92" s="105">
        <v>0</v>
      </c>
      <c r="M92" s="105">
        <v>0</v>
      </c>
      <c r="N92" s="105">
        <v>0</v>
      </c>
      <c r="O92" s="78">
        <v>0</v>
      </c>
    </row>
    <row r="93" spans="1:15" ht="15.75" x14ac:dyDescent="0.25">
      <c r="A93" s="166"/>
      <c r="B93" s="169"/>
      <c r="C93" s="76" t="s">
        <v>13</v>
      </c>
      <c r="D93" s="78">
        <v>0</v>
      </c>
      <c r="E93" s="78">
        <v>0</v>
      </c>
      <c r="F93" s="78">
        <v>0</v>
      </c>
      <c r="G93" s="78">
        <v>0</v>
      </c>
      <c r="H93" s="78">
        <v>0</v>
      </c>
      <c r="I93" s="78">
        <v>0</v>
      </c>
      <c r="J93" s="105">
        <v>0</v>
      </c>
      <c r="K93" s="105">
        <v>0</v>
      </c>
      <c r="L93" s="105">
        <v>0</v>
      </c>
      <c r="M93" s="105">
        <v>0</v>
      </c>
      <c r="N93" s="105">
        <v>0</v>
      </c>
      <c r="O93" s="78">
        <v>0</v>
      </c>
    </row>
    <row r="94" spans="1:15" ht="15.75" x14ac:dyDescent="0.25">
      <c r="A94" s="164" t="s">
        <v>72</v>
      </c>
      <c r="B94" s="167" t="s">
        <v>74</v>
      </c>
      <c r="C94" s="74" t="s">
        <v>10</v>
      </c>
      <c r="D94" s="78">
        <v>0</v>
      </c>
      <c r="E94" s="78">
        <v>0</v>
      </c>
      <c r="F94" s="78">
        <v>6842.45</v>
      </c>
      <c r="G94" s="78">
        <v>0</v>
      </c>
      <c r="H94" s="78">
        <v>0</v>
      </c>
      <c r="I94" s="78">
        <v>0</v>
      </c>
      <c r="J94" s="105">
        <v>0</v>
      </c>
      <c r="K94" s="105">
        <v>0</v>
      </c>
      <c r="L94" s="105">
        <v>0</v>
      </c>
      <c r="M94" s="105">
        <v>0</v>
      </c>
      <c r="N94" s="105">
        <v>0</v>
      </c>
      <c r="O94" s="78">
        <v>0</v>
      </c>
    </row>
    <row r="95" spans="1:15" ht="15.75" x14ac:dyDescent="0.25">
      <c r="A95" s="165"/>
      <c r="B95" s="168"/>
      <c r="C95" s="75" t="s">
        <v>12</v>
      </c>
      <c r="D95" s="78">
        <v>0</v>
      </c>
      <c r="E95" s="78">
        <v>0</v>
      </c>
      <c r="F95" s="78">
        <v>2930</v>
      </c>
      <c r="G95" s="78">
        <v>0</v>
      </c>
      <c r="H95" s="78">
        <v>0</v>
      </c>
      <c r="I95" s="78">
        <v>0</v>
      </c>
      <c r="J95" s="105">
        <v>0</v>
      </c>
      <c r="K95" s="105">
        <v>0</v>
      </c>
      <c r="L95" s="105">
        <v>0</v>
      </c>
      <c r="M95" s="105">
        <v>0</v>
      </c>
      <c r="N95" s="105">
        <v>0</v>
      </c>
      <c r="O95" s="78">
        <v>0</v>
      </c>
    </row>
    <row r="96" spans="1:15" ht="15.75" x14ac:dyDescent="0.25">
      <c r="A96" s="165"/>
      <c r="B96" s="168"/>
      <c r="C96" s="76" t="s">
        <v>7</v>
      </c>
      <c r="D96" s="78">
        <v>0</v>
      </c>
      <c r="E96" s="78">
        <v>0</v>
      </c>
      <c r="F96" s="78">
        <v>2836</v>
      </c>
      <c r="G96" s="78">
        <v>0</v>
      </c>
      <c r="H96" s="78">
        <v>0</v>
      </c>
      <c r="I96" s="78">
        <v>0</v>
      </c>
      <c r="J96" s="105">
        <v>0</v>
      </c>
      <c r="K96" s="105">
        <v>0</v>
      </c>
      <c r="L96" s="105">
        <v>0</v>
      </c>
      <c r="M96" s="105">
        <v>0</v>
      </c>
      <c r="N96" s="105">
        <v>0</v>
      </c>
      <c r="O96" s="78">
        <v>0</v>
      </c>
    </row>
    <row r="97" spans="1:15" ht="15.75" x14ac:dyDescent="0.25">
      <c r="A97" s="165"/>
      <c r="B97" s="168"/>
      <c r="C97" s="76" t="s">
        <v>8</v>
      </c>
      <c r="D97" s="78">
        <v>0</v>
      </c>
      <c r="E97" s="78">
        <v>0</v>
      </c>
      <c r="F97" s="78">
        <v>818</v>
      </c>
      <c r="G97" s="78">
        <v>0</v>
      </c>
      <c r="H97" s="78">
        <v>0</v>
      </c>
      <c r="I97" s="78">
        <v>0</v>
      </c>
      <c r="J97" s="105">
        <v>0</v>
      </c>
      <c r="K97" s="105">
        <v>0</v>
      </c>
      <c r="L97" s="105">
        <v>0</v>
      </c>
      <c r="M97" s="105">
        <v>0</v>
      </c>
      <c r="N97" s="105">
        <v>0</v>
      </c>
      <c r="O97" s="78">
        <v>0</v>
      </c>
    </row>
    <row r="98" spans="1:15" ht="15.75" x14ac:dyDescent="0.25">
      <c r="A98" s="165"/>
      <c r="B98" s="168"/>
      <c r="C98" s="77" t="s">
        <v>21</v>
      </c>
      <c r="D98" s="78">
        <v>0</v>
      </c>
      <c r="E98" s="78">
        <v>0</v>
      </c>
      <c r="F98" s="78">
        <v>258.45</v>
      </c>
      <c r="G98" s="78">
        <v>0</v>
      </c>
      <c r="H98" s="78">
        <v>0</v>
      </c>
      <c r="I98" s="78">
        <v>0</v>
      </c>
      <c r="J98" s="105">
        <v>0</v>
      </c>
      <c r="K98" s="105">
        <v>0</v>
      </c>
      <c r="L98" s="105">
        <v>0</v>
      </c>
      <c r="M98" s="105">
        <v>0</v>
      </c>
      <c r="N98" s="105">
        <v>0</v>
      </c>
      <c r="O98" s="78">
        <v>0</v>
      </c>
    </row>
    <row r="99" spans="1:15" ht="15.75" x14ac:dyDescent="0.25">
      <c r="A99" s="165"/>
      <c r="B99" s="168"/>
      <c r="C99" s="76" t="s">
        <v>9</v>
      </c>
      <c r="D99" s="78">
        <v>0</v>
      </c>
      <c r="E99" s="78">
        <v>0</v>
      </c>
      <c r="F99" s="78">
        <v>0</v>
      </c>
      <c r="G99" s="78">
        <v>0</v>
      </c>
      <c r="H99" s="78">
        <v>0</v>
      </c>
      <c r="I99" s="78">
        <v>0</v>
      </c>
      <c r="J99" s="105">
        <v>0</v>
      </c>
      <c r="K99" s="105">
        <v>0</v>
      </c>
      <c r="L99" s="105">
        <v>0</v>
      </c>
      <c r="M99" s="105">
        <v>0</v>
      </c>
      <c r="N99" s="105">
        <v>0</v>
      </c>
      <c r="O99" s="78">
        <v>0</v>
      </c>
    </row>
    <row r="100" spans="1:15" ht="15.75" x14ac:dyDescent="0.25">
      <c r="A100" s="166"/>
      <c r="B100" s="169"/>
      <c r="C100" s="76" t="s">
        <v>13</v>
      </c>
      <c r="D100" s="78">
        <v>0</v>
      </c>
      <c r="E100" s="78">
        <v>0</v>
      </c>
      <c r="F100" s="78">
        <v>0</v>
      </c>
      <c r="G100" s="78">
        <v>0</v>
      </c>
      <c r="H100" s="78">
        <v>0</v>
      </c>
      <c r="I100" s="78">
        <v>0</v>
      </c>
      <c r="J100" s="105">
        <v>0</v>
      </c>
      <c r="K100" s="105">
        <v>0</v>
      </c>
      <c r="L100" s="105">
        <v>0</v>
      </c>
      <c r="M100" s="105">
        <v>0</v>
      </c>
      <c r="N100" s="105">
        <v>0</v>
      </c>
      <c r="O100" s="78">
        <v>0</v>
      </c>
    </row>
    <row r="101" spans="1:15" ht="15.75" x14ac:dyDescent="0.25">
      <c r="A101" s="164" t="s">
        <v>75</v>
      </c>
      <c r="B101" s="167" t="s">
        <v>73</v>
      </c>
      <c r="C101" s="74" t="s">
        <v>10</v>
      </c>
      <c r="D101" s="78">
        <v>0</v>
      </c>
      <c r="E101" s="78">
        <v>11309</v>
      </c>
      <c r="F101" s="78">
        <v>0</v>
      </c>
      <c r="G101" s="78">
        <v>0</v>
      </c>
      <c r="H101" s="78">
        <v>0</v>
      </c>
      <c r="I101" s="78">
        <v>0</v>
      </c>
      <c r="J101" s="105">
        <v>0</v>
      </c>
      <c r="K101" s="105">
        <v>0</v>
      </c>
      <c r="L101" s="105">
        <v>0</v>
      </c>
      <c r="M101" s="105">
        <v>0</v>
      </c>
      <c r="N101" s="105">
        <v>0</v>
      </c>
      <c r="O101" s="78">
        <v>0</v>
      </c>
    </row>
    <row r="102" spans="1:15" ht="15.75" x14ac:dyDescent="0.25">
      <c r="A102" s="165"/>
      <c r="B102" s="168"/>
      <c r="C102" s="75" t="s">
        <v>12</v>
      </c>
      <c r="D102" s="78">
        <v>0</v>
      </c>
      <c r="E102" s="78">
        <v>0</v>
      </c>
      <c r="F102" s="78">
        <v>0</v>
      </c>
      <c r="G102" s="78">
        <v>0</v>
      </c>
      <c r="H102" s="78">
        <v>0</v>
      </c>
      <c r="I102" s="78">
        <v>0</v>
      </c>
      <c r="J102" s="105">
        <v>0</v>
      </c>
      <c r="K102" s="105">
        <v>0</v>
      </c>
      <c r="L102" s="105">
        <v>0</v>
      </c>
      <c r="M102" s="105">
        <v>0</v>
      </c>
      <c r="N102" s="105">
        <v>0</v>
      </c>
      <c r="O102" s="78">
        <v>0</v>
      </c>
    </row>
    <row r="103" spans="1:15" ht="15.75" x14ac:dyDescent="0.25">
      <c r="A103" s="165"/>
      <c r="B103" s="168"/>
      <c r="C103" s="76" t="s">
        <v>7</v>
      </c>
      <c r="D103" s="78">
        <v>0</v>
      </c>
      <c r="E103" s="78">
        <v>8482</v>
      </c>
      <c r="F103" s="78">
        <v>0</v>
      </c>
      <c r="G103" s="78">
        <v>0</v>
      </c>
      <c r="H103" s="78">
        <v>0</v>
      </c>
      <c r="I103" s="78">
        <v>0</v>
      </c>
      <c r="J103" s="105">
        <v>0</v>
      </c>
      <c r="K103" s="105">
        <v>0</v>
      </c>
      <c r="L103" s="105">
        <v>0</v>
      </c>
      <c r="M103" s="105">
        <v>0</v>
      </c>
      <c r="N103" s="105">
        <v>0</v>
      </c>
      <c r="O103" s="78">
        <v>0</v>
      </c>
    </row>
    <row r="104" spans="1:15" ht="15.75" x14ac:dyDescent="0.25">
      <c r="A104" s="165"/>
      <c r="B104" s="168"/>
      <c r="C104" s="76" t="s">
        <v>8</v>
      </c>
      <c r="D104" s="78">
        <v>0</v>
      </c>
      <c r="E104" s="78">
        <v>2489</v>
      </c>
      <c r="F104" s="78">
        <v>0</v>
      </c>
      <c r="G104" s="78">
        <v>0</v>
      </c>
      <c r="H104" s="78">
        <v>0</v>
      </c>
      <c r="I104" s="78">
        <v>0</v>
      </c>
      <c r="J104" s="105">
        <v>0</v>
      </c>
      <c r="K104" s="105">
        <v>0</v>
      </c>
      <c r="L104" s="105">
        <v>0</v>
      </c>
      <c r="M104" s="105">
        <v>0</v>
      </c>
      <c r="N104" s="105">
        <v>0</v>
      </c>
      <c r="O104" s="78">
        <v>0</v>
      </c>
    </row>
    <row r="105" spans="1:15" ht="15.75" x14ac:dyDescent="0.25">
      <c r="A105" s="165"/>
      <c r="B105" s="168"/>
      <c r="C105" s="77" t="s">
        <v>21</v>
      </c>
      <c r="D105" s="78">
        <v>0</v>
      </c>
      <c r="E105" s="78">
        <v>338</v>
      </c>
      <c r="F105" s="78">
        <v>0</v>
      </c>
      <c r="G105" s="78">
        <v>0</v>
      </c>
      <c r="H105" s="78">
        <v>0</v>
      </c>
      <c r="I105" s="78">
        <v>0</v>
      </c>
      <c r="J105" s="105">
        <v>0</v>
      </c>
      <c r="K105" s="105">
        <v>0</v>
      </c>
      <c r="L105" s="105">
        <v>0</v>
      </c>
      <c r="M105" s="105">
        <v>0</v>
      </c>
      <c r="N105" s="105">
        <v>0</v>
      </c>
      <c r="O105" s="78">
        <v>0</v>
      </c>
    </row>
    <row r="106" spans="1:15" ht="15.75" x14ac:dyDescent="0.25">
      <c r="A106" s="165"/>
      <c r="B106" s="168"/>
      <c r="C106" s="76" t="s">
        <v>9</v>
      </c>
      <c r="D106" s="78">
        <v>0</v>
      </c>
      <c r="E106" s="78">
        <v>0</v>
      </c>
      <c r="F106" s="78">
        <v>0</v>
      </c>
      <c r="G106" s="78">
        <v>0</v>
      </c>
      <c r="H106" s="78">
        <v>0</v>
      </c>
      <c r="I106" s="78">
        <v>0</v>
      </c>
      <c r="J106" s="105">
        <v>0</v>
      </c>
      <c r="K106" s="105">
        <v>0</v>
      </c>
      <c r="L106" s="105">
        <v>0</v>
      </c>
      <c r="M106" s="105">
        <v>0</v>
      </c>
      <c r="N106" s="105">
        <v>0</v>
      </c>
      <c r="O106" s="78">
        <v>0</v>
      </c>
    </row>
    <row r="107" spans="1:15" ht="15.75" x14ac:dyDescent="0.25">
      <c r="A107" s="166"/>
      <c r="B107" s="169"/>
      <c r="C107" s="76" t="s">
        <v>13</v>
      </c>
      <c r="D107" s="78">
        <v>0</v>
      </c>
      <c r="E107" s="78">
        <v>0</v>
      </c>
      <c r="F107" s="78">
        <v>0</v>
      </c>
      <c r="G107" s="78">
        <v>0</v>
      </c>
      <c r="H107" s="78">
        <v>0</v>
      </c>
      <c r="I107" s="78">
        <v>0</v>
      </c>
      <c r="J107" s="105">
        <v>0</v>
      </c>
      <c r="K107" s="105">
        <v>0</v>
      </c>
      <c r="L107" s="105">
        <v>0</v>
      </c>
      <c r="M107" s="105">
        <v>0</v>
      </c>
      <c r="N107" s="105">
        <v>0</v>
      </c>
      <c r="O107" s="78">
        <v>0</v>
      </c>
    </row>
    <row r="108" spans="1:15" ht="15.75" x14ac:dyDescent="0.25">
      <c r="A108" s="164" t="s">
        <v>76</v>
      </c>
      <c r="B108" s="184" t="s">
        <v>215</v>
      </c>
      <c r="C108" s="74" t="s">
        <v>10</v>
      </c>
      <c r="D108" s="79">
        <v>0</v>
      </c>
      <c r="E108" s="79">
        <v>20630</v>
      </c>
      <c r="F108" s="79">
        <v>740</v>
      </c>
      <c r="G108" s="79">
        <f>SUM(G109:G114)</f>
        <v>0</v>
      </c>
      <c r="H108" s="79">
        <f>SUM(H109:H114)</f>
        <v>20423.830000000002</v>
      </c>
      <c r="I108" s="79">
        <v>0</v>
      </c>
      <c r="J108" s="106">
        <v>0</v>
      </c>
      <c r="K108" s="105">
        <v>0</v>
      </c>
      <c r="L108" s="105">
        <v>0</v>
      </c>
      <c r="M108" s="105">
        <v>0</v>
      </c>
      <c r="N108" s="105">
        <v>0</v>
      </c>
      <c r="O108" s="78">
        <v>0</v>
      </c>
    </row>
    <row r="109" spans="1:15" ht="15.75" x14ac:dyDescent="0.25">
      <c r="A109" s="165"/>
      <c r="B109" s="185"/>
      <c r="C109" s="75" t="s">
        <v>12</v>
      </c>
      <c r="D109" s="79">
        <v>0</v>
      </c>
      <c r="E109" s="79">
        <v>12959</v>
      </c>
      <c r="F109" s="79">
        <v>0</v>
      </c>
      <c r="G109" s="79">
        <v>0</v>
      </c>
      <c r="H109" s="79">
        <v>16822.09</v>
      </c>
      <c r="I109" s="79">
        <v>0</v>
      </c>
      <c r="J109" s="106">
        <v>0</v>
      </c>
      <c r="K109" s="105">
        <v>0</v>
      </c>
      <c r="L109" s="105">
        <v>0</v>
      </c>
      <c r="M109" s="105">
        <v>0</v>
      </c>
      <c r="N109" s="105">
        <v>0</v>
      </c>
      <c r="O109" s="78">
        <v>0</v>
      </c>
    </row>
    <row r="110" spans="1:15" ht="15.75" x14ac:dyDescent="0.25">
      <c r="A110" s="165"/>
      <c r="B110" s="185"/>
      <c r="C110" s="76" t="s">
        <v>7</v>
      </c>
      <c r="D110" s="79">
        <v>0</v>
      </c>
      <c r="E110" s="79">
        <v>5484</v>
      </c>
      <c r="F110" s="79">
        <v>0</v>
      </c>
      <c r="G110" s="79">
        <v>0</v>
      </c>
      <c r="H110" s="79">
        <v>2968.61</v>
      </c>
      <c r="I110" s="79">
        <v>0</v>
      </c>
      <c r="J110" s="106">
        <v>0</v>
      </c>
      <c r="K110" s="105">
        <v>0</v>
      </c>
      <c r="L110" s="105">
        <v>0</v>
      </c>
      <c r="M110" s="105">
        <v>0</v>
      </c>
      <c r="N110" s="105">
        <v>0</v>
      </c>
      <c r="O110" s="78">
        <v>0</v>
      </c>
    </row>
    <row r="111" spans="1:15" ht="15.75" x14ac:dyDescent="0.25">
      <c r="A111" s="165"/>
      <c r="B111" s="185"/>
      <c r="C111" s="76" t="s">
        <v>8</v>
      </c>
      <c r="D111" s="79">
        <v>0</v>
      </c>
      <c r="E111" s="79">
        <v>2187</v>
      </c>
      <c r="F111" s="79">
        <v>740</v>
      </c>
      <c r="G111" s="79">
        <v>0</v>
      </c>
      <c r="H111" s="79">
        <v>633.13</v>
      </c>
      <c r="I111" s="79">
        <v>0</v>
      </c>
      <c r="J111" s="106">
        <v>0</v>
      </c>
      <c r="K111" s="105">
        <v>0</v>
      </c>
      <c r="L111" s="105">
        <v>0</v>
      </c>
      <c r="M111" s="105">
        <v>0</v>
      </c>
      <c r="N111" s="105">
        <v>0</v>
      </c>
      <c r="O111" s="78">
        <v>0</v>
      </c>
    </row>
    <row r="112" spans="1:15" ht="15.75" x14ac:dyDescent="0.25">
      <c r="A112" s="165"/>
      <c r="B112" s="185"/>
      <c r="C112" s="77" t="s">
        <v>21</v>
      </c>
      <c r="D112" s="79">
        <v>0</v>
      </c>
      <c r="E112" s="79">
        <v>0</v>
      </c>
      <c r="F112" s="79">
        <v>0</v>
      </c>
      <c r="G112" s="79">
        <v>0</v>
      </c>
      <c r="H112" s="79">
        <v>0</v>
      </c>
      <c r="I112" s="79">
        <v>0</v>
      </c>
      <c r="J112" s="106">
        <v>0</v>
      </c>
      <c r="K112" s="105">
        <v>0</v>
      </c>
      <c r="L112" s="105">
        <v>0</v>
      </c>
      <c r="M112" s="105">
        <v>0</v>
      </c>
      <c r="N112" s="105">
        <v>0</v>
      </c>
      <c r="O112" s="78">
        <v>0</v>
      </c>
    </row>
    <row r="113" spans="1:15" ht="15.75" x14ac:dyDescent="0.25">
      <c r="A113" s="165"/>
      <c r="B113" s="185"/>
      <c r="C113" s="76" t="s">
        <v>9</v>
      </c>
      <c r="D113" s="79">
        <v>0</v>
      </c>
      <c r="E113" s="79">
        <v>0</v>
      </c>
      <c r="F113" s="79">
        <v>0</v>
      </c>
      <c r="G113" s="79">
        <v>0</v>
      </c>
      <c r="H113" s="79">
        <v>0</v>
      </c>
      <c r="I113" s="79">
        <v>0</v>
      </c>
      <c r="J113" s="106">
        <v>0</v>
      </c>
      <c r="K113" s="105">
        <v>0</v>
      </c>
      <c r="L113" s="105">
        <v>0</v>
      </c>
      <c r="M113" s="105">
        <v>0</v>
      </c>
      <c r="N113" s="105">
        <v>0</v>
      </c>
      <c r="O113" s="78">
        <v>0</v>
      </c>
    </row>
    <row r="114" spans="1:15" ht="15.75" x14ac:dyDescent="0.25">
      <c r="A114" s="166"/>
      <c r="B114" s="186"/>
      <c r="C114" s="76" t="s">
        <v>13</v>
      </c>
      <c r="D114" s="79">
        <v>0</v>
      </c>
      <c r="E114" s="79">
        <v>0</v>
      </c>
      <c r="F114" s="79">
        <v>0</v>
      </c>
      <c r="G114" s="79">
        <v>0</v>
      </c>
      <c r="H114" s="79">
        <v>0</v>
      </c>
      <c r="I114" s="79">
        <v>0</v>
      </c>
      <c r="J114" s="106">
        <v>0</v>
      </c>
      <c r="K114" s="105">
        <v>0</v>
      </c>
      <c r="L114" s="105">
        <v>0</v>
      </c>
      <c r="M114" s="105">
        <v>0</v>
      </c>
      <c r="N114" s="105">
        <v>0</v>
      </c>
      <c r="O114" s="78">
        <v>0</v>
      </c>
    </row>
    <row r="115" spans="1:15" ht="15.75" x14ac:dyDescent="0.25">
      <c r="A115" s="163" t="s">
        <v>61</v>
      </c>
      <c r="B115" s="162" t="s">
        <v>271</v>
      </c>
      <c r="C115" s="116" t="s">
        <v>10</v>
      </c>
      <c r="D115" s="121">
        <f>SUM(D116:D121)</f>
        <v>0</v>
      </c>
      <c r="E115" s="121">
        <f t="shared" ref="E115:O115" si="15">SUM(E116:E121)</f>
        <v>0</v>
      </c>
      <c r="F115" s="121">
        <f t="shared" si="15"/>
        <v>0</v>
      </c>
      <c r="G115" s="121">
        <f t="shared" si="15"/>
        <v>0</v>
      </c>
      <c r="H115" s="121">
        <f t="shared" si="15"/>
        <v>0</v>
      </c>
      <c r="I115" s="121">
        <f t="shared" si="15"/>
        <v>0</v>
      </c>
      <c r="J115" s="122">
        <f t="shared" si="15"/>
        <v>70902.2</v>
      </c>
      <c r="K115" s="122">
        <f t="shared" si="15"/>
        <v>6437.5</v>
      </c>
      <c r="L115" s="122">
        <f t="shared" si="15"/>
        <v>163053.20000000001</v>
      </c>
      <c r="M115" s="122">
        <f t="shared" si="15"/>
        <v>55144.800000000003</v>
      </c>
      <c r="N115" s="122">
        <f t="shared" si="15"/>
        <v>41418</v>
      </c>
      <c r="O115" s="122">
        <f t="shared" si="15"/>
        <v>34542</v>
      </c>
    </row>
    <row r="116" spans="1:15" ht="15.75" x14ac:dyDescent="0.25">
      <c r="A116" s="163"/>
      <c r="B116" s="162"/>
      <c r="C116" s="54" t="s">
        <v>12</v>
      </c>
      <c r="D116" s="121">
        <f>SUM(D124+D131)</f>
        <v>0</v>
      </c>
      <c r="E116" s="121">
        <f t="shared" ref="E116:O116" si="16">SUM(E124+E131)</f>
        <v>0</v>
      </c>
      <c r="F116" s="121">
        <f t="shared" si="16"/>
        <v>0</v>
      </c>
      <c r="G116" s="121">
        <f t="shared" si="16"/>
        <v>0</v>
      </c>
      <c r="H116" s="121">
        <f t="shared" si="16"/>
        <v>0</v>
      </c>
      <c r="I116" s="121">
        <f t="shared" si="16"/>
        <v>0</v>
      </c>
      <c r="J116" s="122">
        <f t="shared" si="16"/>
        <v>0</v>
      </c>
      <c r="K116" s="122">
        <f t="shared" si="16"/>
        <v>2697.81</v>
      </c>
      <c r="L116" s="122">
        <f t="shared" si="16"/>
        <v>77870.91</v>
      </c>
      <c r="M116" s="122">
        <f t="shared" si="16"/>
        <v>15015.27</v>
      </c>
      <c r="N116" s="122">
        <f t="shared" si="16"/>
        <v>23505.21</v>
      </c>
      <c r="O116" s="122">
        <f t="shared" si="16"/>
        <v>19392.2</v>
      </c>
    </row>
    <row r="117" spans="1:15" ht="15.75" x14ac:dyDescent="0.25">
      <c r="A117" s="163"/>
      <c r="B117" s="162"/>
      <c r="C117" s="55" t="s">
        <v>7</v>
      </c>
      <c r="D117" s="121">
        <f t="shared" ref="D117:O121" si="17">SUM(D125+D132)</f>
        <v>0</v>
      </c>
      <c r="E117" s="121">
        <f t="shared" si="17"/>
        <v>0</v>
      </c>
      <c r="F117" s="121">
        <f t="shared" si="17"/>
        <v>0</v>
      </c>
      <c r="G117" s="121">
        <f t="shared" si="17"/>
        <v>0</v>
      </c>
      <c r="H117" s="121">
        <f t="shared" si="17"/>
        <v>0</v>
      </c>
      <c r="I117" s="121">
        <f t="shared" si="17"/>
        <v>0</v>
      </c>
      <c r="J117" s="122">
        <f t="shared" si="17"/>
        <v>46939.7</v>
      </c>
      <c r="K117" s="122">
        <f t="shared" si="17"/>
        <v>1664.09</v>
      </c>
      <c r="L117" s="122">
        <f t="shared" si="17"/>
        <v>23474.92</v>
      </c>
      <c r="M117" s="122">
        <f t="shared" si="17"/>
        <v>26668.53</v>
      </c>
      <c r="N117" s="122">
        <f t="shared" si="17"/>
        <v>2427.81</v>
      </c>
      <c r="O117" s="122">
        <f t="shared" si="17"/>
        <v>1636.08</v>
      </c>
    </row>
    <row r="118" spans="1:15" ht="15.75" x14ac:dyDescent="0.25">
      <c r="A118" s="163"/>
      <c r="B118" s="162"/>
      <c r="C118" s="55" t="s">
        <v>8</v>
      </c>
      <c r="D118" s="121">
        <f t="shared" si="17"/>
        <v>0</v>
      </c>
      <c r="E118" s="121">
        <f t="shared" si="17"/>
        <v>0</v>
      </c>
      <c r="F118" s="121">
        <f t="shared" si="17"/>
        <v>0</v>
      </c>
      <c r="G118" s="121">
        <f t="shared" si="17"/>
        <v>0</v>
      </c>
      <c r="H118" s="121">
        <f t="shared" si="17"/>
        <v>0</v>
      </c>
      <c r="I118" s="121">
        <f t="shared" si="17"/>
        <v>0</v>
      </c>
      <c r="J118" s="122">
        <f t="shared" si="17"/>
        <v>23962.5</v>
      </c>
      <c r="K118" s="122">
        <f t="shared" si="17"/>
        <v>2075.6</v>
      </c>
      <c r="L118" s="122">
        <f t="shared" si="17"/>
        <v>46537.37</v>
      </c>
      <c r="M118" s="122">
        <f t="shared" si="17"/>
        <v>10512.199999999999</v>
      </c>
      <c r="N118" s="122">
        <f t="shared" si="17"/>
        <v>13037.48</v>
      </c>
      <c r="O118" s="122">
        <f t="shared" si="17"/>
        <v>10967.32</v>
      </c>
    </row>
    <row r="119" spans="1:15" ht="15.75" x14ac:dyDescent="0.25">
      <c r="A119" s="163"/>
      <c r="B119" s="162"/>
      <c r="C119" s="56" t="s">
        <v>21</v>
      </c>
      <c r="D119" s="121">
        <f t="shared" si="17"/>
        <v>0</v>
      </c>
      <c r="E119" s="121">
        <f t="shared" si="17"/>
        <v>0</v>
      </c>
      <c r="F119" s="121">
        <f t="shared" si="17"/>
        <v>0</v>
      </c>
      <c r="G119" s="121">
        <f t="shared" si="17"/>
        <v>0</v>
      </c>
      <c r="H119" s="121">
        <f t="shared" si="17"/>
        <v>0</v>
      </c>
      <c r="I119" s="121">
        <f t="shared" si="17"/>
        <v>0</v>
      </c>
      <c r="J119" s="122">
        <f t="shared" si="17"/>
        <v>0</v>
      </c>
      <c r="K119" s="122">
        <f t="shared" si="17"/>
        <v>0</v>
      </c>
      <c r="L119" s="122">
        <f t="shared" si="17"/>
        <v>15170</v>
      </c>
      <c r="M119" s="122">
        <f t="shared" si="17"/>
        <v>2948.8</v>
      </c>
      <c r="N119" s="122">
        <f t="shared" si="17"/>
        <v>2447.5</v>
      </c>
      <c r="O119" s="122">
        <f t="shared" si="17"/>
        <v>2546.4</v>
      </c>
    </row>
    <row r="120" spans="1:15" ht="16.5" x14ac:dyDescent="0.25">
      <c r="A120" s="163"/>
      <c r="B120" s="162"/>
      <c r="C120" s="55" t="s">
        <v>67</v>
      </c>
      <c r="D120" s="121">
        <f t="shared" si="17"/>
        <v>0</v>
      </c>
      <c r="E120" s="121">
        <f t="shared" si="17"/>
        <v>0</v>
      </c>
      <c r="F120" s="121">
        <f t="shared" si="17"/>
        <v>0</v>
      </c>
      <c r="G120" s="121">
        <f t="shared" si="17"/>
        <v>0</v>
      </c>
      <c r="H120" s="121">
        <f t="shared" si="17"/>
        <v>0</v>
      </c>
      <c r="I120" s="121">
        <f t="shared" si="17"/>
        <v>0</v>
      </c>
      <c r="J120" s="122">
        <f t="shared" si="17"/>
        <v>0</v>
      </c>
      <c r="K120" s="122">
        <f t="shared" si="17"/>
        <v>0</v>
      </c>
      <c r="L120" s="122">
        <f t="shared" si="17"/>
        <v>0</v>
      </c>
      <c r="M120" s="122">
        <f t="shared" si="17"/>
        <v>0</v>
      </c>
      <c r="N120" s="122">
        <f t="shared" si="17"/>
        <v>0</v>
      </c>
      <c r="O120" s="122">
        <f t="shared" si="17"/>
        <v>0</v>
      </c>
    </row>
    <row r="121" spans="1:15" ht="15.75" x14ac:dyDescent="0.25">
      <c r="A121" s="163"/>
      <c r="B121" s="162"/>
      <c r="C121" s="55" t="s">
        <v>13</v>
      </c>
      <c r="D121" s="121">
        <f t="shared" si="17"/>
        <v>0</v>
      </c>
      <c r="E121" s="121">
        <f t="shared" si="17"/>
        <v>0</v>
      </c>
      <c r="F121" s="121">
        <f t="shared" si="17"/>
        <v>0</v>
      </c>
      <c r="G121" s="121">
        <f t="shared" si="17"/>
        <v>0</v>
      </c>
      <c r="H121" s="121">
        <f t="shared" si="17"/>
        <v>0</v>
      </c>
      <c r="I121" s="121">
        <f t="shared" si="17"/>
        <v>0</v>
      </c>
      <c r="J121" s="122">
        <f t="shared" si="17"/>
        <v>0</v>
      </c>
      <c r="K121" s="122">
        <f t="shared" si="17"/>
        <v>0</v>
      </c>
      <c r="L121" s="122">
        <f t="shared" si="17"/>
        <v>0</v>
      </c>
      <c r="M121" s="122">
        <f t="shared" si="17"/>
        <v>0</v>
      </c>
      <c r="N121" s="122">
        <f t="shared" si="17"/>
        <v>0</v>
      </c>
      <c r="O121" s="122">
        <f t="shared" si="17"/>
        <v>0</v>
      </c>
    </row>
    <row r="122" spans="1:15" ht="15.75" x14ac:dyDescent="0.25">
      <c r="A122" s="117" t="s">
        <v>0</v>
      </c>
      <c r="B122" s="118"/>
      <c r="C122" s="119"/>
      <c r="D122" s="79"/>
      <c r="E122" s="79"/>
      <c r="F122" s="79"/>
      <c r="G122" s="79"/>
      <c r="H122" s="79"/>
      <c r="I122" s="79"/>
      <c r="J122" s="123"/>
      <c r="K122" s="123"/>
      <c r="L122" s="123"/>
      <c r="M122" s="123"/>
      <c r="N122" s="123"/>
      <c r="O122" s="123"/>
    </row>
    <row r="123" spans="1:15" ht="15.75" x14ac:dyDescent="0.25">
      <c r="A123" s="159" t="s">
        <v>18</v>
      </c>
      <c r="B123" s="160" t="s">
        <v>272</v>
      </c>
      <c r="C123" s="120" t="s">
        <v>10</v>
      </c>
      <c r="D123" s="78">
        <f>SUM(D124:D129)</f>
        <v>0</v>
      </c>
      <c r="E123" s="78">
        <f t="shared" ref="E123:I123" si="18">SUM(E124:E129)</f>
        <v>0</v>
      </c>
      <c r="F123" s="78">
        <f t="shared" si="18"/>
        <v>0</v>
      </c>
      <c r="G123" s="78">
        <f t="shared" si="18"/>
        <v>0</v>
      </c>
      <c r="H123" s="78">
        <f t="shared" si="18"/>
        <v>0</v>
      </c>
      <c r="I123" s="78">
        <f t="shared" si="18"/>
        <v>0</v>
      </c>
      <c r="J123" s="124">
        <f t="shared" ref="J123" si="19">SUM(J124:J129)</f>
        <v>69902.2</v>
      </c>
      <c r="K123" s="124">
        <f t="shared" ref="K123" si="20">SUM(K124:K129)</f>
        <v>1688</v>
      </c>
      <c r="L123" s="124">
        <f t="shared" ref="L123" si="21">SUM(L124:L129)</f>
        <v>11353</v>
      </c>
      <c r="M123" s="124">
        <f t="shared" ref="M123" si="22">SUM(M124:M129)</f>
        <v>25656.799999999999</v>
      </c>
      <c r="N123" s="124">
        <f t="shared" ref="N123" si="23">SUM(N124:N129)</f>
        <v>700</v>
      </c>
      <c r="O123" s="124">
        <f t="shared" ref="O123" si="24">SUM(O124:O129)</f>
        <v>700</v>
      </c>
    </row>
    <row r="124" spans="1:15" ht="15.75" x14ac:dyDescent="0.25">
      <c r="A124" s="159"/>
      <c r="B124" s="161"/>
      <c r="C124" s="75" t="s">
        <v>12</v>
      </c>
      <c r="D124" s="78">
        <v>0</v>
      </c>
      <c r="E124" s="78">
        <v>0</v>
      </c>
      <c r="F124" s="78">
        <v>0</v>
      </c>
      <c r="G124" s="78">
        <v>0</v>
      </c>
      <c r="H124" s="78">
        <v>0</v>
      </c>
      <c r="I124" s="78">
        <v>0</v>
      </c>
      <c r="J124" s="124">
        <v>0</v>
      </c>
      <c r="K124" s="124">
        <v>0</v>
      </c>
      <c r="L124" s="124">
        <v>0</v>
      </c>
      <c r="M124" s="124">
        <v>0</v>
      </c>
      <c r="N124" s="124">
        <v>0</v>
      </c>
      <c r="O124" s="124">
        <v>0</v>
      </c>
    </row>
    <row r="125" spans="1:15" ht="15.75" x14ac:dyDescent="0.25">
      <c r="A125" s="159"/>
      <c r="B125" s="161"/>
      <c r="C125" s="76" t="s">
        <v>7</v>
      </c>
      <c r="D125" s="78">
        <v>0</v>
      </c>
      <c r="E125" s="78">
        <v>0</v>
      </c>
      <c r="F125" s="78">
        <v>0</v>
      </c>
      <c r="G125" s="78">
        <v>0</v>
      </c>
      <c r="H125" s="78">
        <v>0</v>
      </c>
      <c r="I125" s="78">
        <v>0</v>
      </c>
      <c r="J125" s="124">
        <v>46305.599999999999</v>
      </c>
      <c r="K125" s="124">
        <v>1188</v>
      </c>
      <c r="L125" s="124">
        <v>10332</v>
      </c>
      <c r="M125" s="124">
        <v>24020.5</v>
      </c>
      <c r="N125" s="124">
        <v>0</v>
      </c>
      <c r="O125" s="124">
        <v>0</v>
      </c>
    </row>
    <row r="126" spans="1:15" ht="15.75" x14ac:dyDescent="0.25">
      <c r="A126" s="159"/>
      <c r="B126" s="161"/>
      <c r="C126" s="76" t="s">
        <v>8</v>
      </c>
      <c r="D126" s="78">
        <v>0</v>
      </c>
      <c r="E126" s="78">
        <v>0</v>
      </c>
      <c r="F126" s="78">
        <v>0</v>
      </c>
      <c r="G126" s="78">
        <v>0</v>
      </c>
      <c r="H126" s="78">
        <v>0</v>
      </c>
      <c r="I126" s="78">
        <v>0</v>
      </c>
      <c r="J126" s="124">
        <v>23596.6</v>
      </c>
      <c r="K126" s="124">
        <v>500</v>
      </c>
      <c r="L126" s="124">
        <v>1021</v>
      </c>
      <c r="M126" s="124">
        <v>1636.3</v>
      </c>
      <c r="N126" s="124">
        <v>700</v>
      </c>
      <c r="O126" s="124">
        <v>700</v>
      </c>
    </row>
    <row r="127" spans="1:15" ht="15.75" x14ac:dyDescent="0.25">
      <c r="A127" s="159"/>
      <c r="B127" s="161"/>
      <c r="C127" s="77" t="s">
        <v>21</v>
      </c>
      <c r="D127" s="78">
        <v>0</v>
      </c>
      <c r="E127" s="78">
        <v>0</v>
      </c>
      <c r="F127" s="78">
        <v>0</v>
      </c>
      <c r="G127" s="78">
        <v>0</v>
      </c>
      <c r="H127" s="78">
        <v>0</v>
      </c>
      <c r="I127" s="78">
        <v>0</v>
      </c>
      <c r="J127" s="124">
        <v>0</v>
      </c>
      <c r="K127" s="124">
        <v>0</v>
      </c>
      <c r="L127" s="124">
        <v>0</v>
      </c>
      <c r="M127" s="124">
        <v>0</v>
      </c>
      <c r="N127" s="124">
        <v>0</v>
      </c>
      <c r="O127" s="124">
        <v>0</v>
      </c>
    </row>
    <row r="128" spans="1:15" ht="15.75" x14ac:dyDescent="0.25">
      <c r="A128" s="159"/>
      <c r="B128" s="161"/>
      <c r="C128" s="76" t="s">
        <v>9</v>
      </c>
      <c r="D128" s="78">
        <v>0</v>
      </c>
      <c r="E128" s="78">
        <v>0</v>
      </c>
      <c r="F128" s="78">
        <v>0</v>
      </c>
      <c r="G128" s="78">
        <v>0</v>
      </c>
      <c r="H128" s="78">
        <v>0</v>
      </c>
      <c r="I128" s="78">
        <v>0</v>
      </c>
      <c r="J128" s="124">
        <v>0</v>
      </c>
      <c r="K128" s="124">
        <v>0</v>
      </c>
      <c r="L128" s="124">
        <v>0</v>
      </c>
      <c r="M128" s="124">
        <v>0</v>
      </c>
      <c r="N128" s="124">
        <v>0</v>
      </c>
      <c r="O128" s="124">
        <v>0</v>
      </c>
    </row>
    <row r="129" spans="1:15" ht="15.75" x14ac:dyDescent="0.25">
      <c r="A129" s="159"/>
      <c r="B129" s="161"/>
      <c r="C129" s="76" t="s">
        <v>13</v>
      </c>
      <c r="D129" s="78">
        <v>0</v>
      </c>
      <c r="E129" s="78">
        <v>0</v>
      </c>
      <c r="F129" s="78">
        <v>0</v>
      </c>
      <c r="G129" s="78">
        <v>0</v>
      </c>
      <c r="H129" s="78">
        <v>0</v>
      </c>
      <c r="I129" s="78">
        <v>0</v>
      </c>
      <c r="J129" s="124">
        <v>0</v>
      </c>
      <c r="K129" s="124">
        <v>0</v>
      </c>
      <c r="L129" s="124">
        <v>0</v>
      </c>
      <c r="M129" s="124">
        <v>0</v>
      </c>
      <c r="N129" s="124">
        <v>0</v>
      </c>
      <c r="O129" s="124">
        <v>0</v>
      </c>
    </row>
    <row r="130" spans="1:15" ht="15.75" x14ac:dyDescent="0.25">
      <c r="A130" s="159" t="s">
        <v>19</v>
      </c>
      <c r="B130" s="160" t="s">
        <v>273</v>
      </c>
      <c r="C130" s="120" t="s">
        <v>10</v>
      </c>
      <c r="D130" s="79">
        <f>SUM(D131:D136)</f>
        <v>0</v>
      </c>
      <c r="E130" s="79">
        <f t="shared" ref="E130:I130" si="25">SUM(E131:E136)</f>
        <v>0</v>
      </c>
      <c r="F130" s="79">
        <f t="shared" si="25"/>
        <v>0</v>
      </c>
      <c r="G130" s="79">
        <f t="shared" si="25"/>
        <v>0</v>
      </c>
      <c r="H130" s="79">
        <f t="shared" si="25"/>
        <v>0</v>
      </c>
      <c r="I130" s="79">
        <f t="shared" si="25"/>
        <v>0</v>
      </c>
      <c r="J130" s="123">
        <f t="shared" ref="J130" si="26">SUM(J131:J136)</f>
        <v>1000</v>
      </c>
      <c r="K130" s="123">
        <f t="shared" ref="K130" si="27">SUM(K131:K136)</f>
        <v>4749.5</v>
      </c>
      <c r="L130" s="123">
        <f t="shared" ref="L130" si="28">SUM(L131:L136)</f>
        <v>151700.20000000001</v>
      </c>
      <c r="M130" s="123">
        <f t="shared" ref="M130" si="29">SUM(M131:M136)</f>
        <v>29487.999999999996</v>
      </c>
      <c r="N130" s="123">
        <f t="shared" ref="N130" si="30">SUM(N131:N136)</f>
        <v>40718</v>
      </c>
      <c r="O130" s="123">
        <f t="shared" ref="O130" si="31">SUM(O131:O136)</f>
        <v>33842</v>
      </c>
    </row>
    <row r="131" spans="1:15" ht="15.75" x14ac:dyDescent="0.25">
      <c r="A131" s="159"/>
      <c r="B131" s="161"/>
      <c r="C131" s="75" t="s">
        <v>12</v>
      </c>
      <c r="D131" s="78">
        <v>0</v>
      </c>
      <c r="E131" s="78">
        <v>0</v>
      </c>
      <c r="F131" s="78">
        <v>0</v>
      </c>
      <c r="G131" s="78">
        <v>0</v>
      </c>
      <c r="H131" s="78">
        <v>0</v>
      </c>
      <c r="I131" s="78">
        <v>0</v>
      </c>
      <c r="J131" s="123">
        <v>0</v>
      </c>
      <c r="K131" s="123">
        <v>2697.81</v>
      </c>
      <c r="L131" s="123">
        <v>77870.91</v>
      </c>
      <c r="M131" s="123">
        <v>15015.27</v>
      </c>
      <c r="N131" s="123">
        <v>23505.21</v>
      </c>
      <c r="O131" s="123">
        <v>19392.2</v>
      </c>
    </row>
    <row r="132" spans="1:15" ht="15.75" x14ac:dyDescent="0.25">
      <c r="A132" s="159"/>
      <c r="B132" s="161"/>
      <c r="C132" s="76" t="s">
        <v>7</v>
      </c>
      <c r="D132" s="78">
        <v>0</v>
      </c>
      <c r="E132" s="78">
        <v>0</v>
      </c>
      <c r="F132" s="78">
        <v>0</v>
      </c>
      <c r="G132" s="78">
        <v>0</v>
      </c>
      <c r="H132" s="78">
        <v>0</v>
      </c>
      <c r="I132" s="78">
        <v>0</v>
      </c>
      <c r="J132" s="123">
        <v>634.1</v>
      </c>
      <c r="K132" s="123">
        <v>476.09</v>
      </c>
      <c r="L132" s="123">
        <v>13142.92</v>
      </c>
      <c r="M132" s="123">
        <v>2648.03</v>
      </c>
      <c r="N132" s="123">
        <v>2427.81</v>
      </c>
      <c r="O132" s="123">
        <v>1636.08</v>
      </c>
    </row>
    <row r="133" spans="1:15" ht="15.75" x14ac:dyDescent="0.25">
      <c r="A133" s="159"/>
      <c r="B133" s="161"/>
      <c r="C133" s="76" t="s">
        <v>8</v>
      </c>
      <c r="D133" s="78">
        <v>0</v>
      </c>
      <c r="E133" s="78">
        <v>0</v>
      </c>
      <c r="F133" s="78">
        <v>0</v>
      </c>
      <c r="G133" s="78">
        <v>0</v>
      </c>
      <c r="H133" s="78">
        <v>0</v>
      </c>
      <c r="I133" s="78">
        <v>0</v>
      </c>
      <c r="J133" s="123">
        <v>365.9</v>
      </c>
      <c r="K133" s="123">
        <v>1575.6</v>
      </c>
      <c r="L133" s="123">
        <v>45516.37</v>
      </c>
      <c r="M133" s="123">
        <v>8875.9</v>
      </c>
      <c r="N133" s="123">
        <v>12337.48</v>
      </c>
      <c r="O133" s="123">
        <v>10267.32</v>
      </c>
    </row>
    <row r="134" spans="1:15" ht="15.75" x14ac:dyDescent="0.25">
      <c r="A134" s="159"/>
      <c r="B134" s="161"/>
      <c r="C134" s="77" t="s">
        <v>21</v>
      </c>
      <c r="D134" s="78">
        <v>0</v>
      </c>
      <c r="E134" s="78">
        <v>0</v>
      </c>
      <c r="F134" s="78">
        <v>0</v>
      </c>
      <c r="G134" s="78">
        <v>0</v>
      </c>
      <c r="H134" s="78">
        <v>0</v>
      </c>
      <c r="I134" s="78">
        <v>0</v>
      </c>
      <c r="J134" s="123">
        <v>0</v>
      </c>
      <c r="K134" s="123">
        <v>0</v>
      </c>
      <c r="L134" s="123">
        <v>15170</v>
      </c>
      <c r="M134" s="123">
        <v>2948.8</v>
      </c>
      <c r="N134" s="123">
        <v>2447.5</v>
      </c>
      <c r="O134" s="123">
        <v>2546.4</v>
      </c>
    </row>
    <row r="135" spans="1:15" ht="15.75" x14ac:dyDescent="0.25">
      <c r="A135" s="159"/>
      <c r="B135" s="161"/>
      <c r="C135" s="76" t="s">
        <v>9</v>
      </c>
      <c r="D135" s="78">
        <v>0</v>
      </c>
      <c r="E135" s="78">
        <v>0</v>
      </c>
      <c r="F135" s="78">
        <v>0</v>
      </c>
      <c r="G135" s="78">
        <v>0</v>
      </c>
      <c r="H135" s="78">
        <v>0</v>
      </c>
      <c r="I135" s="78">
        <v>0</v>
      </c>
      <c r="J135" s="123">
        <v>0</v>
      </c>
      <c r="K135" s="123">
        <v>0</v>
      </c>
      <c r="L135" s="123">
        <v>0</v>
      </c>
      <c r="M135" s="123">
        <v>0</v>
      </c>
      <c r="N135" s="123">
        <v>0</v>
      </c>
      <c r="O135" s="123">
        <v>0</v>
      </c>
    </row>
    <row r="136" spans="1:15" ht="15.75" x14ac:dyDescent="0.25">
      <c r="A136" s="159"/>
      <c r="B136" s="161"/>
      <c r="C136" s="76" t="s">
        <v>13</v>
      </c>
      <c r="D136" s="78">
        <v>0</v>
      </c>
      <c r="E136" s="78">
        <v>0</v>
      </c>
      <c r="F136" s="78">
        <v>0</v>
      </c>
      <c r="G136" s="78">
        <v>0</v>
      </c>
      <c r="H136" s="78">
        <v>0</v>
      </c>
      <c r="I136" s="78">
        <v>0</v>
      </c>
      <c r="J136" s="123">
        <v>0</v>
      </c>
      <c r="K136" s="123">
        <v>0</v>
      </c>
      <c r="L136" s="123">
        <v>0</v>
      </c>
      <c r="M136" s="123">
        <v>0</v>
      </c>
      <c r="N136" s="123">
        <v>0</v>
      </c>
      <c r="O136" s="123">
        <v>0</v>
      </c>
    </row>
  </sheetData>
  <mergeCells count="42">
    <mergeCell ref="E1:O1"/>
    <mergeCell ref="A8:A14"/>
    <mergeCell ref="B8:B14"/>
    <mergeCell ref="A108:A114"/>
    <mergeCell ref="B108:B114"/>
    <mergeCell ref="A15:A21"/>
    <mergeCell ref="A101:A107"/>
    <mergeCell ref="A23:A29"/>
    <mergeCell ref="A94:A100"/>
    <mergeCell ref="B101:B107"/>
    <mergeCell ref="B94:B100"/>
    <mergeCell ref="B59:B65"/>
    <mergeCell ref="B80:B86"/>
    <mergeCell ref="A87:A93"/>
    <mergeCell ref="B87:B93"/>
    <mergeCell ref="A80:A86"/>
    <mergeCell ref="C5:C6"/>
    <mergeCell ref="A44:A50"/>
    <mergeCell ref="B44:B50"/>
    <mergeCell ref="D5:O5"/>
    <mergeCell ref="A3:O3"/>
    <mergeCell ref="B15:B21"/>
    <mergeCell ref="B23:B29"/>
    <mergeCell ref="A37:A43"/>
    <mergeCell ref="B37:B43"/>
    <mergeCell ref="A30:A36"/>
    <mergeCell ref="B30:B36"/>
    <mergeCell ref="A73:A79"/>
    <mergeCell ref="B73:B79"/>
    <mergeCell ref="A66:A72"/>
    <mergeCell ref="B66:B72"/>
    <mergeCell ref="B5:B6"/>
    <mergeCell ref="A5:A6"/>
    <mergeCell ref="A52:A58"/>
    <mergeCell ref="A59:A65"/>
    <mergeCell ref="B52:B58"/>
    <mergeCell ref="A130:A136"/>
    <mergeCell ref="B130:B136"/>
    <mergeCell ref="B115:B121"/>
    <mergeCell ref="B123:B129"/>
    <mergeCell ref="A115:A121"/>
    <mergeCell ref="A123:A129"/>
  </mergeCells>
  <printOptions horizontalCentered="1"/>
  <pageMargins left="0" right="0" top="0.55118110236220474" bottom="0.15748031496062992" header="0.27559055118110237" footer="0.27559055118110237"/>
  <pageSetup paperSize="9" scale="64" firstPageNumber="163" fitToHeight="0" orientation="landscape" r:id="rId1"/>
  <headerFooter scaleWithDoc="0"/>
  <ignoredErrors>
    <ignoredError sqref="D57:J57 D53:E53 D54:E54 D55:E55 D58:E58 D56:I56" numberStoredAsText="1"/>
    <ignoredError sqref="G87:I87 D87:F8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приложение1</vt:lpstr>
      <vt:lpstr>приложение2</vt:lpstr>
      <vt:lpstr>приложение 3</vt:lpstr>
      <vt:lpstr>'приложение 3'!Заголовки_для_печати</vt:lpstr>
      <vt:lpstr>приложение2!Заголовки_для_печати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2021-01-25T11:51:45Z</cp:lastPrinted>
  <dcterms:created xsi:type="dcterms:W3CDTF">2005-05-11T09:34:44Z</dcterms:created>
  <dcterms:modified xsi:type="dcterms:W3CDTF">2021-01-25T11:52:52Z</dcterms:modified>
</cp:coreProperties>
</file>