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J23" i="56" l="1"/>
  <c r="K23" i="56"/>
  <c r="L23" i="56"/>
  <c r="M23" i="56"/>
  <c r="N23" i="56"/>
  <c r="O23" i="56"/>
  <c r="J16" i="56"/>
  <c r="K16" i="56"/>
  <c r="L16" i="56"/>
  <c r="M16" i="56"/>
  <c r="N16" i="56"/>
  <c r="O16" i="56"/>
  <c r="D9" i="56"/>
  <c r="D8" i="56" s="1"/>
  <c r="I23" i="56"/>
  <c r="H23" i="56"/>
  <c r="G23" i="56"/>
  <c r="K37" i="56"/>
  <c r="L37" i="56"/>
  <c r="M37" i="56"/>
  <c r="N37" i="56"/>
  <c r="O37" i="56"/>
  <c r="K30" i="56"/>
  <c r="L30" i="56"/>
  <c r="M30" i="56"/>
  <c r="N30" i="56"/>
  <c r="O30" i="56"/>
  <c r="I16" i="56" l="1"/>
  <c r="K14" i="56" l="1"/>
  <c r="L14" i="56"/>
  <c r="M14" i="56"/>
  <c r="N14" i="56"/>
  <c r="O14" i="56"/>
  <c r="K13" i="56"/>
  <c r="L13" i="56"/>
  <c r="M13" i="56"/>
  <c r="N13" i="56"/>
  <c r="O13" i="56"/>
  <c r="K12" i="56"/>
  <c r="L12" i="56"/>
  <c r="M12" i="56"/>
  <c r="N12" i="56"/>
  <c r="O12" i="56"/>
  <c r="O11" i="56"/>
  <c r="K11" i="56"/>
  <c r="L11" i="56"/>
  <c r="M11" i="56"/>
  <c r="N11" i="56"/>
  <c r="K10" i="56"/>
  <c r="L10" i="56"/>
  <c r="M10" i="56"/>
  <c r="N10" i="56"/>
  <c r="O10" i="56"/>
  <c r="K9" i="56"/>
  <c r="L9" i="56"/>
  <c r="M9" i="56"/>
  <c r="N9" i="56"/>
  <c r="O9" i="56"/>
  <c r="O8" i="56" l="1"/>
  <c r="L8" i="56"/>
  <c r="N8" i="56"/>
  <c r="K8" i="56"/>
  <c r="M8" i="56"/>
  <c r="H16" i="56"/>
  <c r="G30" i="56" l="1"/>
  <c r="H30" i="56"/>
  <c r="I30" i="56"/>
  <c r="J30" i="56"/>
  <c r="G16" i="56"/>
  <c r="E14" i="56" l="1"/>
  <c r="F14" i="56"/>
  <c r="G14" i="56"/>
  <c r="H14" i="56"/>
  <c r="I14" i="56"/>
  <c r="J14" i="56"/>
  <c r="E13" i="56"/>
  <c r="F13" i="56"/>
  <c r="G13" i="56"/>
  <c r="H13" i="56"/>
  <c r="I13" i="56"/>
  <c r="J13" i="56"/>
  <c r="E12" i="56"/>
  <c r="F12" i="56"/>
  <c r="G12" i="56"/>
  <c r="H12" i="56"/>
  <c r="I12" i="56"/>
  <c r="J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E9" i="56"/>
  <c r="F9" i="56"/>
  <c r="F8" i="56" s="1"/>
  <c r="G9" i="56"/>
  <c r="H9" i="56"/>
  <c r="I9" i="56"/>
  <c r="J9" i="56"/>
  <c r="D10" i="56"/>
  <c r="D11" i="56"/>
  <c r="D12" i="56"/>
  <c r="D13" i="56"/>
  <c r="D14" i="56"/>
  <c r="J37" i="56"/>
  <c r="I37" i="56"/>
  <c r="H37" i="56"/>
  <c r="G37" i="56"/>
  <c r="F37" i="56"/>
  <c r="E37" i="56"/>
  <c r="D37" i="56"/>
  <c r="E30" i="56"/>
  <c r="F30" i="56"/>
  <c r="D30" i="56"/>
  <c r="E8" i="56" l="1"/>
  <c r="J8" i="56"/>
  <c r="I8" i="56"/>
  <c r="H8" i="56"/>
  <c r="G8" i="56"/>
</calcChain>
</file>

<file path=xl/sharedStrings.xml><?xml version="1.0" encoding="utf-8"?>
<sst xmlns="http://schemas.openxmlformats.org/spreadsheetml/2006/main" count="202" uniqueCount="147">
  <si>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</si>
  <si>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</si>
  <si>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</si>
  <si>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</si>
  <si>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</si>
  <si>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</si>
  <si>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</si>
  <si>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</si>
  <si>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</si>
  <si>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</si>
  <si>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</si>
  <si>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</si>
  <si>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</si>
  <si>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</si>
  <si>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</si>
  <si>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</si>
  <si>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</si>
  <si>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</si>
  <si>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</si>
  <si>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</si>
  <si>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</si>
  <si>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</si>
  <si>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</si>
  <si>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</si>
  <si>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единиц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</si>
  <si>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</si>
  <si>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2.1.</t>
  </si>
  <si>
    <t>3.1.</t>
  </si>
  <si>
    <t>3.2.</t>
  </si>
  <si>
    <t>4.1.</t>
  </si>
  <si>
    <t>5.1.</t>
  </si>
  <si>
    <t>6.1.</t>
  </si>
  <si>
    <t>6.2.</t>
  </si>
  <si>
    <t>-</t>
  </si>
  <si>
    <t>ПОДПРОГРАММА</t>
  </si>
  <si>
    <t>Производство продукции растениеводства в хозяйствах всех категорий:</t>
  </si>
  <si>
    <t>зерновых и зернобобовых</t>
  </si>
  <si>
    <t>сахарной свеклы</t>
  </si>
  <si>
    <t>картофеля</t>
  </si>
  <si>
    <t>Площадь закладки многолетних насаждений</t>
  </si>
  <si>
    <t>тонн</t>
  </si>
  <si>
    <t>гектаров</t>
  </si>
  <si>
    <t>Производство масла подсолнечного нерафинированного и его фракций</t>
  </si>
  <si>
    <t>Производство сахара  белого свекловичного в твердом состоянии</t>
  </si>
  <si>
    <t>Производство плодоовощных консервов</t>
  </si>
  <si>
    <t>тыс. условных банок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</si>
  <si>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</si>
  <si>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</si>
  <si>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Производство сыров и сырных продуктов</t>
  </si>
  <si>
    <t>Производство масла сливочного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</si>
  <si>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</si>
  <si>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 xml:space="preserve"> тонн</t>
  </si>
  <si>
    <t>Поголовье  крупного рогатого скота специализированных мясных пород и помесного скота, полученного от 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</si>
  <si>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голов</t>
  </si>
  <si>
    <t>Внесение органических удобрений</t>
  </si>
  <si>
    <t>Защита и сохранение сельскохозяйственных угодий от ветровой эрозии и опустынивания</t>
  </si>
  <si>
    <t>Внесение минеральных удобрений</t>
  </si>
  <si>
    <t>Сохранение существующих и создание новых рабочих мест</t>
  </si>
  <si>
    <t>тыс.тонн</t>
  </si>
  <si>
    <t>тыс. тонн действующего вещества</t>
  </si>
  <si>
    <t>чел./мест</t>
  </si>
  <si>
    <t>2.2.</t>
  </si>
  <si>
    <t>2.3.</t>
  </si>
  <si>
    <t>2.4.</t>
  </si>
  <si>
    <t>2.5.</t>
  </si>
  <si>
    <t>2.6.</t>
  </si>
  <si>
    <t>3.3.</t>
  </si>
  <si>
    <t>3.4.</t>
  </si>
  <si>
    <t>3.5.</t>
  </si>
  <si>
    <t>1.2.</t>
  </si>
  <si>
    <t>1.3.</t>
  </si>
  <si>
    <t>1.4.</t>
  </si>
  <si>
    <t>1.5.</t>
  </si>
  <si>
    <t>1.6</t>
  </si>
  <si>
    <t>1.7.</t>
  </si>
  <si>
    <t>Индекс производства продукции сельского хозяйства в хозяйствах всех категорий (в сопоставимых ценах)</t>
  </si>
  <si>
    <t>Индекс производства продукции растениеводства в хозяйствах всех категорий (в сопоставимых ценах)</t>
  </si>
  <si>
    <t>Индекс производства продукции животноводства в хозяйствах всех категорий (в сопоставимых ценах)</t>
  </si>
  <si>
    <t>Индекс физического объема инвестиций в основной капитал сельского хозяйства</t>
  </si>
  <si>
    <t>Рентабельность сельскохозяйственных организаций (с учетом субсидий)</t>
  </si>
  <si>
    <t>процентов к предыдущему году</t>
  </si>
  <si>
    <t>процентов</t>
  </si>
  <si>
    <t>рублей</t>
  </si>
  <si>
    <t>Индекс производства пищевых продуктов, включая напитки (в сопоставимых ценах)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</si>
  <si>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</si>
  <si>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Показатель (индикатор) общий для  подпрограммы</t>
  </si>
  <si>
    <t>1.1</t>
  </si>
  <si>
    <t>Оказание информационно-консультационных услуг сельскохозяйственным предприятиям Лискинского муниципального района</t>
  </si>
  <si>
    <t>тыс.руб.</t>
  </si>
  <si>
    <t>3286</t>
  </si>
  <si>
    <t>3332</t>
  </si>
  <si>
    <t>Количество крестьянских (фермерских) хозяйств, начинающих фермеров, осуществивших проекты создания и развития своих хозяйств с помощью государственной поддержки</t>
  </si>
  <si>
    <t xml:space="preserve">Рост применения биологических средств защиты растений и микробиологических удобрений в растениеводстве </t>
  </si>
  <si>
    <t xml:space="preserve">Удельный вес отходов сельскохозяйственного производства, переработанных методами биотехнологии </t>
  </si>
  <si>
    <t>процентов к 2010 году</t>
  </si>
  <si>
    <t>прооцентов</t>
  </si>
  <si>
    <t>Основное мероприятие 2: Развитие подотрасли растениеводства, переработки и реализации продукции растениеводства</t>
  </si>
  <si>
    <t xml:space="preserve">Основными задачами программы являются: стимулирование роста производства основных видов сельскохозяйственной продукции, производства пищевых продуктов;
-поддержка малых форм хозяйствования;
-повышение уровня рентабельности в сельском хозяйстве для обеспечения его устойчивого развития, повышение качества жизни сельского населения;
-стимулирование инновационной деятельности и инновационного развития агропромышленного комплекса;
-развитие биотехнологий;
-создание условий для эффективного использования земель сельскохозяйственного назначения;
-повышение плодородия почв до оптимального уровня в каждой конкретной зоне.
-развитие мелиорации сельскохозяйственных земель
</t>
  </si>
  <si>
    <t xml:space="preserve">Индекс производства продукции сельского хозяйства в хозяйствах всех категорий (в сопоставимых ценах); индекс производства продукции растениеводства (в сопоставимых ценах);
индекс производства продукции животноводства (в сопоставимых ценах);
индекс производства пищевых продуктов, включая напитки (в сопоставимых ценах);
индекс физического объема инвестиций в основной капитал сельского хозяйства;
рентабельность сельскохозяйственной организации;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
</t>
  </si>
  <si>
    <t>Ответственный исполнитель подпрограммы</t>
  </si>
  <si>
    <t>Исполнители подпрограммы</t>
  </si>
  <si>
    <t>Основные разработчики подпрограммы</t>
  </si>
  <si>
    <t>Основные мероприятия подпрограммы</t>
  </si>
  <si>
    <t>Этапы и сроки реализации подпрограммы</t>
  </si>
  <si>
    <t>Объемы и источники финансирования подпрограммы (в действующих ценах каждого года реализации муниципальной программы) 1</t>
  </si>
  <si>
    <t>Ожидаемые конечные результаты реализации подпрограммы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</si>
  <si>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</si>
  <si>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</t>
  </si>
  <si>
    <t>Отдел программ и развития сельского хозяйства Лискинского муниципального района</t>
  </si>
  <si>
    <t>Повышение конкурентоспособности сельскохозяйственной продукции, произведенной в Лискинском муниципальном районе Воронежской области на основе финансовой устойчивости и модернизации сельского хозяйства, а также на основе ускоренного развития приоритетных подотраслей сельского хозяйства; сохранение и воспроизводство используемых в сельскохозяйственном производстве земельных и других природных ресурсов.</t>
  </si>
  <si>
    <t>Субсидии</t>
  </si>
  <si>
    <t>тыс. руб.</t>
  </si>
  <si>
    <t>3.7.</t>
  </si>
  <si>
    <t>ОСНОВНОЕ МЕРОПРИЯТИЕ 2</t>
  </si>
  <si>
    <t>Развитие подотрасли растениеводства, переработки и реализации продукции растениеводства</t>
  </si>
  <si>
    <t>ОСНОВНОЕ МЕРОПРИЯТИЕ 3</t>
  </si>
  <si>
    <t>4787</t>
  </si>
  <si>
    <t>5851,9</t>
  </si>
  <si>
    <t>6460,1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</si>
  <si>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</si>
  <si>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7052,4</t>
  </si>
  <si>
    <t>Приложение 3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</si>
  <si>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</si>
  <si>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 Лискинского муниципального района" </t>
  </si>
  <si>
    <t>Приложение 2 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</si>
  <si>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</si>
  <si>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ПОДПРОГРАММА  «Развитие сельского хозяйства Лискинского муниципального района»</t>
  </si>
  <si>
    <t>3.6.</t>
  </si>
  <si>
    <t>Основное мероприятие 4: Поддержка малых форм хозяйствования</t>
  </si>
  <si>
    <t>Основное мероприятие 5: Техническая и технологическая модернизация, инновационное развитие</t>
  </si>
  <si>
    <t>5.2.</t>
  </si>
  <si>
    <t>Основное мероприятие 6: Сохранение и восстановление плодородия почв</t>
  </si>
  <si>
    <t>6.3.</t>
  </si>
  <si>
    <t>6.4.</t>
  </si>
  <si>
    <t>Приложение 1 
к подпрограмме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</si>
  <si>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ПАСПОРТ
Подпрограммы «Развитие сельского хозяйства Лискинского муниципального района" муниципальной программы
«Развитие сельского хозяйства, производства пищевых продуктов и инфраструктуры агропродовольственного рынка
Лискинского муниципального района» </t>
  </si>
  <si>
    <t>2014-2025 г.г.</t>
  </si>
  <si>
    <t>Приложение №2 - Сведения о показателях (индикаторах)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</si>
  <si>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«Развитие сельского хозяйства Лискинского муниципального района"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</si>
  <si>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-Обеспечение реализации программы
-Развитие подотрасли растениеводства, переработки и реализации продукции растениеводства
-Развитие подотрасли отрасли животноводства, переработки и реализации продукции животноводства
-Поддержка малых форм хозяйствования
-Техническая и технологическая модернизация, инновационное развитие
-Сохранение и восстановление плодородия почв</t>
  </si>
  <si>
    <t>Развитие подотрасли животноводства, переработки и реализации продукции животноводства</t>
  </si>
  <si>
    <t>Обеспечение реализации программы</t>
  </si>
  <si>
    <t>Основное мероприятие 3: Развитие подотрасли животноводства, переработки и реализации продукции животноводства</t>
  </si>
  <si>
    <t>Основное мероприятие 1: Обеспечение реализации программы</t>
  </si>
  <si>
    <t>6958</t>
  </si>
  <si>
    <t>увеличение объема производства продукции сельского хозяйства в  2025 году к 2014 году: зерновых на-107%, сах.свеклы на -117 %, производства молока на-218,8%</t>
  </si>
  <si>
    <r>
      <t xml:space="preserve">Финансирование подпрограммы «Развитие сельского хозяйства Лискинского муниципального района» осуществляется в рамках бюджетных средств, предусмотренных в бюджете района на текущий финансовый год. Всего - 5 254 581,78 тыс. руб.,: из них средства федерального бюджета - 2 852 819,07 тыс. руб., областного бюджета - 2 355 035,31 тыс. руб., местного бюджета - 46 727,40 тыс.руб
в т.ч. </t>
    </r>
    <r>
      <rPr>
        <b/>
        <u/>
        <sz val="9"/>
        <rFont val="Times New Roman"/>
        <family val="1"/>
        <charset val="204"/>
      </rPr>
      <t>2014г</t>
    </r>
    <r>
      <rPr>
        <sz val="9"/>
        <rFont val="Times New Roman"/>
        <family val="1"/>
        <charset val="204"/>
      </rPr>
      <t xml:space="preserve">-3286,00 тыс.руб. - местный бюджет
</t>
    </r>
    <r>
      <rPr>
        <b/>
        <u/>
        <sz val="9"/>
        <rFont val="Times New Roman"/>
        <family val="1"/>
        <charset val="204"/>
      </rPr>
      <t>2015г</t>
    </r>
    <r>
      <rPr>
        <sz val="9"/>
        <rFont val="Times New Roman"/>
        <family val="1"/>
        <charset val="204"/>
      </rPr>
      <t xml:space="preserve">-3332,00 тыс.руб.- местный бюджет
</t>
    </r>
    <r>
      <rPr>
        <b/>
        <u/>
        <sz val="9"/>
        <rFont val="Times New Roman"/>
        <family val="1"/>
        <charset val="204"/>
      </rPr>
      <t>2016г.</t>
    </r>
    <r>
      <rPr>
        <sz val="9"/>
        <rFont val="Times New Roman"/>
        <family val="1"/>
        <charset val="204"/>
      </rPr>
      <t xml:space="preserve">-781 182,7 тыс.руб.из них средства федерального бюджета - 605 892,3 тыс. руб., областного бюджета - 170 503,4 тыс. руб., местного бюджета - 4 787 тыс.руб
</t>
    </r>
    <r>
      <rPr>
        <b/>
        <u/>
        <sz val="9"/>
        <rFont val="Times New Roman"/>
        <family val="1"/>
        <charset val="204"/>
      </rPr>
      <t>2017г</t>
    </r>
    <r>
      <rPr>
        <sz val="9"/>
        <rFont val="Times New Roman"/>
        <family val="1"/>
        <charset val="204"/>
      </rPr>
      <t xml:space="preserve">.-1 563 420,58 тыс.руб.из них средства федерального бюджета - 1 319 983,77тыс. руб., областного бюджета - 237 584,91 тыс. руб., местного бюджета - 5851,90тыс.руб
</t>
    </r>
    <r>
      <rPr>
        <b/>
        <u/>
        <sz val="9"/>
        <rFont val="Times New Roman"/>
        <family val="1"/>
        <charset val="204"/>
      </rPr>
      <t>2018г</t>
    </r>
    <r>
      <rPr>
        <sz val="9"/>
        <rFont val="Times New Roman"/>
        <family val="1"/>
        <charset val="204"/>
      </rPr>
      <t xml:space="preserve">-1 011 234,1тыс.руб.из них средства федерального бюджета - 926 943 тыс. руб., областного бюджета - 77 831 тыс. руб., местного бюджета - 6 460,1 тыс.руб
</t>
    </r>
    <r>
      <rPr>
        <b/>
        <u/>
        <sz val="9"/>
        <rFont val="Times New Roman"/>
        <family val="1"/>
        <charset val="204"/>
      </rPr>
      <t>2019г.</t>
    </r>
    <r>
      <rPr>
        <sz val="9"/>
        <rFont val="Times New Roman"/>
        <family val="1"/>
        <charset val="204"/>
      </rPr>
      <t xml:space="preserve">-1 875 168,4 тыс.руб.из них средства федерального бюджета - 0 тыс. руб., областного бюджета - 1 868 616 тыс. руб., местного бюджета - 6 552,4 тыс.руб
</t>
    </r>
    <r>
      <rPr>
        <b/>
        <u/>
        <sz val="9"/>
        <rFont val="Times New Roman"/>
        <family val="1"/>
        <charset val="204"/>
      </rPr>
      <t>2020г</t>
    </r>
    <r>
      <rPr>
        <sz val="9"/>
        <rFont val="Times New Roman"/>
        <family val="1"/>
        <charset val="204"/>
      </rPr>
      <t xml:space="preserve">-6 958 тыс.руб.из них средства федерального бюджета - 0тыс. руб., областного бюджета - 500 тыс. руб., местного бюджета - 6458 тыс.руб
</t>
    </r>
    <r>
      <rPr>
        <b/>
        <u/>
        <sz val="9"/>
        <rFont val="Times New Roman"/>
        <family val="1"/>
        <charset val="204"/>
      </rPr>
      <t>2021г</t>
    </r>
    <r>
      <rPr>
        <sz val="9"/>
        <rFont val="Times New Roman"/>
        <family val="1"/>
        <charset val="204"/>
      </rPr>
      <t xml:space="preserve">-2000 тыс.руб.из местного бюджета
</t>
    </r>
    <r>
      <rPr>
        <b/>
        <u/>
        <sz val="9"/>
        <rFont val="Times New Roman"/>
        <family val="1"/>
        <charset val="204"/>
      </rPr>
      <t>2022г</t>
    </r>
    <r>
      <rPr>
        <sz val="9"/>
        <rFont val="Times New Roman"/>
        <family val="1"/>
        <charset val="204"/>
      </rPr>
      <t xml:space="preserve">-2000 тыс.руб.из местного бюджета
</t>
    </r>
    <r>
      <rPr>
        <b/>
        <u/>
        <sz val="9"/>
        <rFont val="Times New Roman"/>
        <family val="1"/>
        <charset val="204"/>
      </rPr>
      <t>2023г</t>
    </r>
    <r>
      <rPr>
        <sz val="9"/>
        <rFont val="Times New Roman"/>
        <family val="1"/>
        <charset val="204"/>
      </rPr>
      <t xml:space="preserve">-2000 тыс.руб.из местного бюджета
</t>
    </r>
    <r>
      <rPr>
        <b/>
        <u/>
        <sz val="9"/>
        <rFont val="Times New Roman"/>
        <family val="1"/>
        <charset val="204"/>
      </rPr>
      <t>2024г</t>
    </r>
    <r>
      <rPr>
        <sz val="9"/>
        <rFont val="Times New Roman"/>
        <family val="1"/>
        <charset val="204"/>
      </rPr>
      <t xml:space="preserve">-2000 тыс.руб.из местного бюджета 
</t>
    </r>
    <r>
      <rPr>
        <b/>
        <u/>
        <sz val="9"/>
        <rFont val="Times New Roman"/>
        <family val="1"/>
        <charset val="204"/>
      </rPr>
      <t>2025г</t>
    </r>
    <r>
      <rPr>
        <sz val="9"/>
        <rFont val="Times New Roman"/>
        <family val="1"/>
        <charset val="204"/>
      </rPr>
      <t xml:space="preserve">-2000 тыс.руб.из местного бюджета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</si>
</sst>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11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0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0" xfId="0" applyFont="1" applyAlignment="1">
      <alignment horizontal="justify"/>
    </xf>
    <xf numFmtId="0" fontId="7" fillId="2" borderId="2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5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top" wrapText="1"/>
    </xf>
    <xf numFmtId="4" fontId="0" fillId="0" borderId="0" xfId="0" applyNumberFormat="1"/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12" xfId="0" applyNumberFormat="1" applyFont="1" applyFill="1" applyBorder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0" fontId="12" fillId="0" borderId="1" xfId="0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6"/>
  <sheetViews>
    <sheetView tabSelected="1" view="pageBreakPreview" topLeftCell="A11" zoomScaleSheetLayoutView="100" workbookViewId="0">
      <selection activeCell="A11" sqref="A11"/>
    </sheetView>
  </sheetViews>
  <sheetFormatPr defaultRowHeight="12.75" x14ac:dyDescent="0.2"/>
  <cols>
    <col min="1" max="1" width="38.85546875" customWidth="1"/>
    <col min="2" max="2" width="54.28515625" customWidth="1"/>
  </cols>
  <sheetData>
    <row r="1" spans="1:2" ht="134.25" customHeight="1" x14ac:dyDescent="0.25">
      <c r="A1" s="11"/>
      <c r="B1" s="26" t="s">
        <v>134</v>
      </c>
    </row>
    <row r="2" spans="1:2" ht="99.75" customHeight="1" x14ac:dyDescent="0.2">
      <c r="A2" s="71" t="s">
        <v>135</v>
      </c>
      <c r="B2" s="72"/>
    </row>
    <row r="3" spans="1:2" ht="82.5" customHeight="1" x14ac:dyDescent="0.2">
      <c r="A3" s="1" t="s">
        <v>99</v>
      </c>
      <c r="B3" s="51" t="s">
        <v>107</v>
      </c>
    </row>
    <row r="4" spans="1:2" s="3" customFormat="1" ht="79.5" customHeight="1" x14ac:dyDescent="0.2">
      <c r="A4" s="1" t="s">
        <v>100</v>
      </c>
      <c r="B4" s="51" t="s">
        <v>107</v>
      </c>
    </row>
    <row r="5" spans="1:2" s="3" customFormat="1" ht="34.5" customHeight="1" x14ac:dyDescent="0.2">
      <c r="A5" s="1" t="s">
        <v>101</v>
      </c>
      <c r="B5" s="51" t="s">
        <v>108</v>
      </c>
    </row>
    <row r="6" spans="1:2" s="3" customFormat="1" ht="177" customHeight="1" x14ac:dyDescent="0.2">
      <c r="A6" s="27" t="s">
        <v>102</v>
      </c>
      <c r="B6" s="69" t="s">
        <v>139</v>
      </c>
    </row>
    <row r="7" spans="1:2" s="8" customFormat="1" ht="172.5" customHeight="1" x14ac:dyDescent="0.2">
      <c r="A7" s="1" t="s">
        <v>16</v>
      </c>
      <c r="B7" s="52" t="s">
        <v>109</v>
      </c>
    </row>
    <row r="8" spans="1:2" s="13" customFormat="1" ht="320.25" customHeight="1" x14ac:dyDescent="0.2">
      <c r="A8" s="1" t="s">
        <v>17</v>
      </c>
      <c r="B8" s="53" t="s">
        <v>97</v>
      </c>
    </row>
    <row r="9" spans="1:2" s="13" customFormat="1" ht="269.25" customHeight="1" x14ac:dyDescent="0.2">
      <c r="A9" s="1" t="s">
        <v>18</v>
      </c>
      <c r="B9" s="53" t="s">
        <v>98</v>
      </c>
    </row>
    <row r="10" spans="1:2" s="3" customFormat="1" ht="18.75" customHeight="1" x14ac:dyDescent="0.2">
      <c r="A10" s="1" t="s">
        <v>103</v>
      </c>
      <c r="B10" s="54" t="s">
        <v>136</v>
      </c>
    </row>
    <row r="11" spans="1:2" s="3" customFormat="1" ht="327.75" customHeight="1" x14ac:dyDescent="0.2">
      <c r="A11" s="1" t="s">
        <v>104</v>
      </c>
      <c r="B11" s="110" t="s">
        <v>146</v>
      </c>
    </row>
    <row r="12" spans="1:2" s="15" customFormat="1" ht="64.5" customHeight="1" x14ac:dyDescent="0.2">
      <c r="A12" s="1" t="s">
        <v>105</v>
      </c>
      <c r="B12" s="54" t="s">
        <v>145</v>
      </c>
    </row>
    <row r="13" spans="1:2" s="15" customFormat="1" ht="15.75" x14ac:dyDescent="0.25">
      <c r="A13" s="28" t="s">
        <v>15</v>
      </c>
      <c r="B13" s="45"/>
    </row>
    <row r="14" spans="1:2" ht="62.25" customHeight="1" x14ac:dyDescent="0.2">
      <c r="A14" s="73" t="s">
        <v>106</v>
      </c>
      <c r="B14" s="73"/>
    </row>
    <row r="15" spans="1:2" ht="67.5" customHeight="1" x14ac:dyDescent="0.2">
      <c r="A15" s="73" t="s">
        <v>137</v>
      </c>
      <c r="B15" s="73"/>
    </row>
    <row r="16" spans="1:2" ht="100.5" customHeight="1" x14ac:dyDescent="0.2">
      <c r="A16" s="73" t="s">
        <v>138</v>
      </c>
      <c r="B16" s="73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7"/>
  <sheetViews>
    <sheetView topLeftCell="C22" zoomScale="112" zoomScaleNormal="112" zoomScaleSheetLayoutView="100" workbookViewId="0">
      <selection activeCell="P33" sqref="P33"/>
    </sheetView>
  </sheetViews>
  <sheetFormatPr defaultRowHeight="15.75" x14ac:dyDescent="0.25"/>
  <cols>
    <col min="1" max="1" width="8.28515625" style="2" customWidth="1"/>
    <col min="2" max="2" width="37.85546875" style="21" customWidth="1"/>
    <col min="3" max="3" width="23.7109375" style="2" customWidth="1"/>
    <col min="4" max="4" width="14.42578125" style="2" customWidth="1"/>
    <col min="5" max="6" width="7.42578125" style="2" customWidth="1"/>
    <col min="7" max="7" width="8.85546875" style="2" customWidth="1"/>
    <col min="8" max="8" width="10.7109375" style="2" customWidth="1"/>
    <col min="9" max="9" width="7.42578125" style="2" customWidth="1"/>
    <col min="10" max="10" width="9.42578125" style="2" customWidth="1"/>
    <col min="11" max="11" width="10.140625" customWidth="1"/>
  </cols>
  <sheetData>
    <row r="1" spans="1:16" ht="83.25" customHeight="1" x14ac:dyDescent="0.25">
      <c r="A1" s="19"/>
      <c r="B1" s="20"/>
      <c r="C1" s="11"/>
      <c r="D1" s="11"/>
      <c r="E1" s="12"/>
      <c r="F1" s="74" t="s">
        <v>124</v>
      </c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8" customHeight="1" x14ac:dyDescent="0.25">
      <c r="A2" s="19"/>
      <c r="B2" s="20"/>
      <c r="C2" s="11"/>
      <c r="D2" s="11"/>
      <c r="E2" s="12"/>
      <c r="F2" s="12"/>
      <c r="G2" s="12"/>
      <c r="H2" s="12"/>
      <c r="I2" s="14"/>
    </row>
    <row r="3" spans="1:16" s="3" customFormat="1" ht="46.5" customHeight="1" x14ac:dyDescent="0.2">
      <c r="A3" s="75" t="s">
        <v>125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ht="26.25" customHeight="1" x14ac:dyDescent="0.2">
      <c r="A4" s="75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s="3" customFormat="1" ht="56.25" customHeight="1" x14ac:dyDescent="0.2">
      <c r="A5" s="92" t="s">
        <v>1</v>
      </c>
      <c r="B5" s="92" t="s">
        <v>3</v>
      </c>
      <c r="C5" s="92" t="s">
        <v>14</v>
      </c>
      <c r="D5" s="92" t="s">
        <v>4</v>
      </c>
      <c r="E5" s="77" t="s">
        <v>5</v>
      </c>
      <c r="F5" s="78"/>
      <c r="G5" s="78"/>
      <c r="H5" s="78"/>
      <c r="I5" s="78"/>
      <c r="J5" s="78"/>
      <c r="K5" s="78"/>
      <c r="L5" s="78"/>
      <c r="M5" s="78"/>
      <c r="N5" s="78"/>
      <c r="O5" s="78"/>
      <c r="P5" s="79"/>
    </row>
    <row r="6" spans="1:16" s="3" customFormat="1" x14ac:dyDescent="0.25">
      <c r="A6" s="93"/>
      <c r="B6" s="93"/>
      <c r="C6" s="93"/>
      <c r="D6" s="93"/>
      <c r="E6" s="17">
        <v>2014</v>
      </c>
      <c r="F6" s="17">
        <v>2015</v>
      </c>
      <c r="G6" s="17">
        <v>2016</v>
      </c>
      <c r="H6" s="17">
        <v>2017</v>
      </c>
      <c r="I6" s="16">
        <v>2018</v>
      </c>
      <c r="J6" s="17">
        <v>2019</v>
      </c>
      <c r="K6" s="31">
        <v>2020</v>
      </c>
      <c r="L6" s="34">
        <v>2021</v>
      </c>
      <c r="M6" s="34">
        <v>2022</v>
      </c>
      <c r="N6" s="34">
        <v>2023</v>
      </c>
      <c r="O6" s="34">
        <v>2024</v>
      </c>
      <c r="P6" s="34">
        <v>2025</v>
      </c>
    </row>
    <row r="7" spans="1:16" s="8" customFormat="1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29">
        <v>11</v>
      </c>
      <c r="L7" s="63">
        <v>12</v>
      </c>
      <c r="M7" s="63">
        <v>13</v>
      </c>
      <c r="N7" s="63">
        <v>14</v>
      </c>
      <c r="O7" s="63">
        <v>15</v>
      </c>
      <c r="P7" s="63">
        <v>16</v>
      </c>
    </row>
    <row r="8" spans="1:16" s="8" customFormat="1" ht="32.25" customHeight="1" x14ac:dyDescent="0.25">
      <c r="A8" s="89" t="s">
        <v>119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1"/>
    </row>
    <row r="9" spans="1:16" s="3" customFormat="1" ht="20.25" customHeight="1" x14ac:dyDescent="0.25">
      <c r="A9" s="89" t="s">
        <v>126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1"/>
    </row>
    <row r="10" spans="1:16" s="13" customFormat="1" ht="31.5" x14ac:dyDescent="0.2">
      <c r="A10" s="22" t="s">
        <v>2</v>
      </c>
      <c r="B10" s="25" t="s">
        <v>85</v>
      </c>
      <c r="C10" s="22"/>
      <c r="D10" s="18"/>
      <c r="E10" s="18"/>
      <c r="F10" s="22"/>
      <c r="G10" s="18"/>
      <c r="H10" s="22"/>
      <c r="I10" s="22"/>
      <c r="J10" s="23"/>
      <c r="K10" s="30"/>
      <c r="L10" s="30"/>
      <c r="M10" s="30"/>
      <c r="N10" s="30"/>
      <c r="O10" s="30"/>
      <c r="P10" s="30"/>
    </row>
    <row r="11" spans="1:16" s="13" customFormat="1" ht="45" x14ac:dyDescent="0.2">
      <c r="A11" s="24" t="s">
        <v>23</v>
      </c>
      <c r="B11" s="36" t="s">
        <v>75</v>
      </c>
      <c r="C11" s="24"/>
      <c r="D11" s="37" t="s">
        <v>80</v>
      </c>
      <c r="E11" s="37">
        <v>102.1</v>
      </c>
      <c r="F11" s="37">
        <v>101.5</v>
      </c>
      <c r="G11" s="37">
        <v>100.5</v>
      </c>
      <c r="H11" s="37">
        <v>100.5</v>
      </c>
      <c r="I11" s="37">
        <v>100.6</v>
      </c>
      <c r="J11" s="37">
        <v>100.5</v>
      </c>
      <c r="K11" s="37">
        <v>100.6</v>
      </c>
      <c r="L11" s="65">
        <v>100.6</v>
      </c>
      <c r="M11" s="65">
        <v>100.7</v>
      </c>
      <c r="N11" s="65">
        <v>100.7</v>
      </c>
      <c r="O11" s="65">
        <v>100.8</v>
      </c>
      <c r="P11" s="65">
        <v>100.9</v>
      </c>
    </row>
    <row r="12" spans="1:16" s="13" customFormat="1" ht="45" x14ac:dyDescent="0.2">
      <c r="A12" s="24" t="s">
        <v>69</v>
      </c>
      <c r="B12" s="36" t="s">
        <v>76</v>
      </c>
      <c r="C12" s="24"/>
      <c r="D12" s="37" t="s">
        <v>80</v>
      </c>
      <c r="E12" s="37">
        <v>100.8</v>
      </c>
      <c r="F12" s="37">
        <v>100.8</v>
      </c>
      <c r="G12" s="37">
        <v>100.9</v>
      </c>
      <c r="H12" s="37">
        <v>100.6</v>
      </c>
      <c r="I12" s="37">
        <v>101.3</v>
      </c>
      <c r="J12" s="37">
        <v>101.1</v>
      </c>
      <c r="K12" s="37">
        <v>101.6</v>
      </c>
      <c r="L12" s="65">
        <v>101.7</v>
      </c>
      <c r="M12" s="65">
        <v>101.7</v>
      </c>
      <c r="N12" s="65">
        <v>101.8</v>
      </c>
      <c r="O12" s="65">
        <v>101.8</v>
      </c>
      <c r="P12" s="65">
        <v>101.8</v>
      </c>
    </row>
    <row r="13" spans="1:16" s="13" customFormat="1" ht="45" x14ac:dyDescent="0.2">
      <c r="A13" s="24" t="s">
        <v>70</v>
      </c>
      <c r="B13" s="36" t="s">
        <v>77</v>
      </c>
      <c r="C13" s="24"/>
      <c r="D13" s="37" t="s">
        <v>80</v>
      </c>
      <c r="E13" s="37">
        <v>102.4</v>
      </c>
      <c r="F13" s="37">
        <v>101.7</v>
      </c>
      <c r="G13" s="37">
        <v>100.3</v>
      </c>
      <c r="H13" s="37">
        <v>100.4</v>
      </c>
      <c r="I13" s="37">
        <v>100.4</v>
      </c>
      <c r="J13" s="37">
        <v>100.4</v>
      </c>
      <c r="K13" s="37">
        <v>100.4</v>
      </c>
      <c r="L13" s="65">
        <v>100.4</v>
      </c>
      <c r="M13" s="65">
        <v>100.5</v>
      </c>
      <c r="N13" s="65">
        <v>100.6</v>
      </c>
      <c r="O13" s="65">
        <v>100.7</v>
      </c>
      <c r="P13" s="65">
        <v>100.8</v>
      </c>
    </row>
    <row r="14" spans="1:16" s="13" customFormat="1" ht="46.5" customHeight="1" x14ac:dyDescent="0.2">
      <c r="A14" s="24" t="s">
        <v>71</v>
      </c>
      <c r="B14" s="36" t="s">
        <v>83</v>
      </c>
      <c r="C14" s="24"/>
      <c r="D14" s="37" t="s">
        <v>80</v>
      </c>
      <c r="E14" s="37">
        <v>101.4</v>
      </c>
      <c r="F14" s="37">
        <v>102.1</v>
      </c>
      <c r="G14" s="37">
        <v>102.5</v>
      </c>
      <c r="H14" s="37">
        <v>100.2</v>
      </c>
      <c r="I14" s="37">
        <v>100</v>
      </c>
      <c r="J14" s="37">
        <v>100</v>
      </c>
      <c r="K14" s="37">
        <v>100</v>
      </c>
      <c r="L14" s="65">
        <v>100</v>
      </c>
      <c r="M14" s="65">
        <v>100</v>
      </c>
      <c r="N14" s="65">
        <v>100</v>
      </c>
      <c r="O14" s="65">
        <v>100</v>
      </c>
      <c r="P14" s="65">
        <v>100</v>
      </c>
    </row>
    <row r="15" spans="1:16" s="13" customFormat="1" ht="45" x14ac:dyDescent="0.2">
      <c r="A15" s="24" t="s">
        <v>72</v>
      </c>
      <c r="B15" s="36" t="s">
        <v>78</v>
      </c>
      <c r="C15" s="24"/>
      <c r="D15" s="37" t="s">
        <v>80</v>
      </c>
      <c r="E15" s="37">
        <v>99.3</v>
      </c>
      <c r="F15" s="37">
        <v>80.599999999999994</v>
      </c>
      <c r="G15" s="37">
        <v>93</v>
      </c>
      <c r="H15" s="37">
        <v>88.5</v>
      </c>
      <c r="I15" s="37">
        <v>100.7</v>
      </c>
      <c r="J15" s="37">
        <v>100.5</v>
      </c>
      <c r="K15" s="37">
        <v>100.2</v>
      </c>
      <c r="L15" s="65">
        <v>100.2</v>
      </c>
      <c r="M15" s="65">
        <v>100.3</v>
      </c>
      <c r="N15" s="65">
        <v>100.3</v>
      </c>
      <c r="O15" s="65">
        <v>100.4</v>
      </c>
      <c r="P15" s="65">
        <v>100.4</v>
      </c>
    </row>
    <row r="16" spans="1:16" s="13" customFormat="1" ht="30" x14ac:dyDescent="0.2">
      <c r="A16" s="24" t="s">
        <v>73</v>
      </c>
      <c r="B16" s="36" t="s">
        <v>79</v>
      </c>
      <c r="C16" s="24"/>
      <c r="D16" s="37" t="s">
        <v>81</v>
      </c>
      <c r="E16" s="37">
        <v>13.5</v>
      </c>
      <c r="F16" s="37">
        <v>13.6</v>
      </c>
      <c r="G16" s="37">
        <v>12.8</v>
      </c>
      <c r="H16" s="37">
        <v>11.2</v>
      </c>
      <c r="I16" s="37">
        <v>11.3</v>
      </c>
      <c r="J16" s="37">
        <v>11.4</v>
      </c>
      <c r="K16" s="37">
        <v>11.6</v>
      </c>
      <c r="L16" s="65">
        <v>11.6</v>
      </c>
      <c r="M16" s="65">
        <v>11.6</v>
      </c>
      <c r="N16" s="65">
        <v>11.7</v>
      </c>
      <c r="O16" s="65">
        <v>11.8</v>
      </c>
      <c r="P16" s="65">
        <v>11.8</v>
      </c>
    </row>
    <row r="17" spans="1:16" s="13" customFormat="1" ht="90" x14ac:dyDescent="0.2">
      <c r="A17" s="24" t="s">
        <v>74</v>
      </c>
      <c r="B17" s="36" t="s">
        <v>84</v>
      </c>
      <c r="C17" s="24"/>
      <c r="D17" s="37" t="s">
        <v>82</v>
      </c>
      <c r="E17" s="37">
        <v>23102</v>
      </c>
      <c r="F17" s="37">
        <v>24263</v>
      </c>
      <c r="G17" s="37">
        <v>25566</v>
      </c>
      <c r="H17" s="37">
        <v>26917</v>
      </c>
      <c r="I17" s="37">
        <v>27787</v>
      </c>
      <c r="J17" s="37">
        <v>33818</v>
      </c>
      <c r="K17" s="37">
        <v>35972</v>
      </c>
      <c r="L17" s="65">
        <v>36100</v>
      </c>
      <c r="M17" s="65">
        <v>36950</v>
      </c>
      <c r="N17" s="65">
        <v>37200</v>
      </c>
      <c r="O17" s="65">
        <v>37920</v>
      </c>
      <c r="P17" s="65">
        <v>38100</v>
      </c>
    </row>
    <row r="18" spans="1:16" s="13" customFormat="1" x14ac:dyDescent="0.2">
      <c r="A18" s="83" t="s">
        <v>143</v>
      </c>
      <c r="B18" s="84"/>
      <c r="C18" s="84"/>
      <c r="D18" s="84"/>
      <c r="E18" s="84"/>
      <c r="F18" s="84"/>
      <c r="G18" s="84"/>
      <c r="H18" s="84"/>
      <c r="I18" s="84"/>
      <c r="J18" s="84"/>
      <c r="K18" s="85"/>
      <c r="L18" s="30"/>
      <c r="M18" s="30"/>
      <c r="N18" s="30"/>
      <c r="O18" s="30"/>
      <c r="P18" s="30"/>
    </row>
    <row r="19" spans="1:16" s="13" customFormat="1" ht="78.75" x14ac:dyDescent="0.2">
      <c r="A19" s="43" t="s">
        <v>86</v>
      </c>
      <c r="B19" s="42" t="s">
        <v>87</v>
      </c>
      <c r="C19" s="41"/>
      <c r="D19" s="42" t="s">
        <v>88</v>
      </c>
      <c r="E19" s="42" t="s">
        <v>89</v>
      </c>
      <c r="F19" s="42" t="s">
        <v>90</v>
      </c>
      <c r="G19" s="42" t="s">
        <v>116</v>
      </c>
      <c r="H19" s="42" t="s">
        <v>117</v>
      </c>
      <c r="I19" s="42" t="s">
        <v>118</v>
      </c>
      <c r="J19" s="42" t="s">
        <v>120</v>
      </c>
      <c r="K19" s="42" t="s">
        <v>144</v>
      </c>
      <c r="L19" s="67">
        <v>2000</v>
      </c>
      <c r="M19" s="67">
        <v>2000</v>
      </c>
      <c r="N19" s="67">
        <v>2000</v>
      </c>
      <c r="O19" s="67">
        <v>2000</v>
      </c>
      <c r="P19" s="67">
        <v>2000</v>
      </c>
    </row>
    <row r="20" spans="1:16" s="13" customFormat="1" x14ac:dyDescent="0.2">
      <c r="A20" s="80" t="s">
        <v>96</v>
      </c>
      <c r="B20" s="81"/>
      <c r="C20" s="81"/>
      <c r="D20" s="81"/>
      <c r="E20" s="81"/>
      <c r="F20" s="81"/>
      <c r="G20" s="81"/>
      <c r="H20" s="81"/>
      <c r="I20" s="81"/>
      <c r="J20" s="81"/>
      <c r="K20" s="82"/>
      <c r="L20" s="30"/>
      <c r="M20" s="30"/>
      <c r="N20" s="30"/>
      <c r="O20" s="30"/>
      <c r="P20" s="30"/>
    </row>
    <row r="21" spans="1:16" s="13" customFormat="1" ht="29.25" customHeight="1" x14ac:dyDescent="0.2">
      <c r="A21" s="24" t="s">
        <v>26</v>
      </c>
      <c r="B21" s="36" t="s">
        <v>35</v>
      </c>
      <c r="C21" s="37"/>
      <c r="D21" s="37" t="s">
        <v>40</v>
      </c>
      <c r="E21" s="32"/>
      <c r="F21" s="24"/>
      <c r="G21" s="18"/>
      <c r="H21" s="24"/>
      <c r="I21" s="24"/>
      <c r="J21" s="23"/>
      <c r="K21" s="35"/>
      <c r="L21" s="30"/>
      <c r="M21" s="30"/>
      <c r="N21" s="30"/>
      <c r="O21" s="30"/>
      <c r="P21" s="30"/>
    </row>
    <row r="22" spans="1:16" s="13" customFormat="1" x14ac:dyDescent="0.2">
      <c r="A22" s="24"/>
      <c r="B22" s="36" t="s">
        <v>36</v>
      </c>
      <c r="C22" s="37"/>
      <c r="D22" s="37" t="s">
        <v>40</v>
      </c>
      <c r="E22" s="38">
        <v>133211</v>
      </c>
      <c r="F22" s="38">
        <v>134686</v>
      </c>
      <c r="G22" s="38">
        <v>136571</v>
      </c>
      <c r="H22" s="38">
        <v>137890</v>
      </c>
      <c r="I22" s="38">
        <v>138758</v>
      </c>
      <c r="J22" s="38">
        <v>140546</v>
      </c>
      <c r="K22" s="38">
        <v>131948</v>
      </c>
      <c r="L22" s="66">
        <v>142423</v>
      </c>
      <c r="M22" s="66">
        <v>142433</v>
      </c>
      <c r="N22" s="66">
        <v>142451</v>
      </c>
      <c r="O22" s="66">
        <v>142460</v>
      </c>
      <c r="P22" s="66">
        <v>142490</v>
      </c>
    </row>
    <row r="23" spans="1:16" s="13" customFormat="1" x14ac:dyDescent="0.2">
      <c r="A23" s="24"/>
      <c r="B23" s="36" t="s">
        <v>37</v>
      </c>
      <c r="C23" s="37"/>
      <c r="D23" s="37" t="s">
        <v>40</v>
      </c>
      <c r="E23" s="38">
        <v>204400</v>
      </c>
      <c r="F23" s="38">
        <v>208900</v>
      </c>
      <c r="G23" s="38">
        <v>165000</v>
      </c>
      <c r="H23" s="38">
        <v>217200</v>
      </c>
      <c r="I23" s="38">
        <v>221800</v>
      </c>
      <c r="J23" s="38">
        <v>226400</v>
      </c>
      <c r="K23" s="38">
        <v>146811</v>
      </c>
      <c r="L23" s="66">
        <v>240000</v>
      </c>
      <c r="M23" s="66">
        <v>240000</v>
      </c>
      <c r="N23" s="66">
        <v>240000</v>
      </c>
      <c r="O23" s="66">
        <v>240000</v>
      </c>
      <c r="P23" s="66">
        <v>240000</v>
      </c>
    </row>
    <row r="24" spans="1:16" s="13" customFormat="1" x14ac:dyDescent="0.2">
      <c r="A24" s="24"/>
      <c r="B24" s="36" t="s">
        <v>38</v>
      </c>
      <c r="C24" s="37"/>
      <c r="D24" s="37" t="s">
        <v>40</v>
      </c>
      <c r="E24" s="38">
        <v>39800</v>
      </c>
      <c r="F24" s="38">
        <v>40000</v>
      </c>
      <c r="G24" s="38">
        <v>40200</v>
      </c>
      <c r="H24" s="38">
        <v>40300</v>
      </c>
      <c r="I24" s="38">
        <v>40500</v>
      </c>
      <c r="J24" s="38">
        <v>40700</v>
      </c>
      <c r="K24" s="38">
        <v>30200</v>
      </c>
      <c r="L24" s="66">
        <v>30100</v>
      </c>
      <c r="M24" s="66">
        <v>30050</v>
      </c>
      <c r="N24" s="66">
        <v>30010</v>
      </c>
      <c r="O24" s="66">
        <v>30000</v>
      </c>
      <c r="P24" s="66">
        <v>30000</v>
      </c>
    </row>
    <row r="25" spans="1:16" s="13" customFormat="1" ht="30" x14ac:dyDescent="0.2">
      <c r="A25" s="24" t="s">
        <v>61</v>
      </c>
      <c r="B25" s="36" t="s">
        <v>39</v>
      </c>
      <c r="C25" s="37"/>
      <c r="D25" s="37" t="s">
        <v>41</v>
      </c>
      <c r="E25" s="38">
        <v>60</v>
      </c>
      <c r="F25" s="38">
        <v>60</v>
      </c>
      <c r="G25" s="38">
        <v>70</v>
      </c>
      <c r="H25" s="38">
        <v>60</v>
      </c>
      <c r="I25" s="38">
        <v>60</v>
      </c>
      <c r="J25" s="38">
        <v>60</v>
      </c>
      <c r="K25" s="38">
        <v>60</v>
      </c>
      <c r="L25" s="66">
        <v>80</v>
      </c>
      <c r="M25" s="66">
        <v>80</v>
      </c>
      <c r="N25" s="66">
        <v>80</v>
      </c>
      <c r="O25" s="66">
        <v>80</v>
      </c>
      <c r="P25" s="66">
        <v>80</v>
      </c>
    </row>
    <row r="26" spans="1:16" s="13" customFormat="1" ht="30" x14ac:dyDescent="0.2">
      <c r="A26" s="24" t="s">
        <v>62</v>
      </c>
      <c r="B26" s="36" t="s">
        <v>42</v>
      </c>
      <c r="C26" s="37"/>
      <c r="D26" s="38" t="s">
        <v>40</v>
      </c>
      <c r="E26" s="36">
        <v>55535</v>
      </c>
      <c r="F26" s="36">
        <v>55535</v>
      </c>
      <c r="G26" s="36">
        <v>55535</v>
      </c>
      <c r="H26" s="36">
        <v>55535</v>
      </c>
      <c r="I26" s="36">
        <v>55535</v>
      </c>
      <c r="J26" s="36">
        <v>55535</v>
      </c>
      <c r="K26" s="36">
        <v>55535</v>
      </c>
      <c r="L26" s="36">
        <v>55535</v>
      </c>
      <c r="M26" s="36">
        <v>55535</v>
      </c>
      <c r="N26" s="36">
        <v>55535</v>
      </c>
      <c r="O26" s="36">
        <v>55535</v>
      </c>
      <c r="P26" s="36">
        <v>55535</v>
      </c>
    </row>
    <row r="27" spans="1:16" s="13" customFormat="1" ht="30" x14ac:dyDescent="0.2">
      <c r="A27" s="24" t="s">
        <v>63</v>
      </c>
      <c r="B27" s="36" t="s">
        <v>43</v>
      </c>
      <c r="C27" s="37"/>
      <c r="D27" s="37" t="s">
        <v>40</v>
      </c>
      <c r="E27" s="38">
        <v>73400</v>
      </c>
      <c r="F27" s="38">
        <v>77300</v>
      </c>
      <c r="G27" s="38">
        <v>79000</v>
      </c>
      <c r="H27" s="38">
        <v>80000</v>
      </c>
      <c r="I27" s="38">
        <v>80000</v>
      </c>
      <c r="J27" s="38">
        <v>80000</v>
      </c>
      <c r="K27" s="38">
        <v>80000</v>
      </c>
      <c r="L27" s="66">
        <v>90000</v>
      </c>
      <c r="M27" s="66">
        <v>90000</v>
      </c>
      <c r="N27" s="66">
        <v>90000</v>
      </c>
      <c r="O27" s="66">
        <v>90000</v>
      </c>
      <c r="P27" s="66">
        <v>90000</v>
      </c>
    </row>
    <row r="28" spans="1:16" s="13" customFormat="1" ht="30" x14ac:dyDescent="0.2">
      <c r="A28" s="24" t="s">
        <v>64</v>
      </c>
      <c r="B28" s="36" t="s">
        <v>44</v>
      </c>
      <c r="C28" s="37"/>
      <c r="D28" s="37" t="s">
        <v>45</v>
      </c>
      <c r="E28" s="38">
        <v>18677</v>
      </c>
      <c r="F28" s="38">
        <v>19773</v>
      </c>
      <c r="G28" s="38">
        <v>20937</v>
      </c>
      <c r="H28" s="38">
        <v>22115</v>
      </c>
      <c r="I28" s="38">
        <v>23346</v>
      </c>
      <c r="J28" s="38">
        <v>24552</v>
      </c>
      <c r="K28" s="38">
        <v>15670</v>
      </c>
      <c r="L28" s="66">
        <v>15770</v>
      </c>
      <c r="M28" s="66">
        <v>15790</v>
      </c>
      <c r="N28" s="66">
        <v>15810</v>
      </c>
      <c r="O28" s="66">
        <v>15840</v>
      </c>
      <c r="P28" s="66">
        <v>15850</v>
      </c>
    </row>
    <row r="29" spans="1:16" s="13" customFormat="1" x14ac:dyDescent="0.2">
      <c r="A29" s="24" t="s">
        <v>65</v>
      </c>
      <c r="B29" s="36" t="s">
        <v>110</v>
      </c>
      <c r="C29" s="37"/>
      <c r="D29" s="37" t="s">
        <v>111</v>
      </c>
      <c r="E29" s="38"/>
      <c r="F29" s="38"/>
      <c r="G29" s="61">
        <v>272557.2</v>
      </c>
      <c r="H29" s="62">
        <v>52793.72</v>
      </c>
      <c r="I29" s="38">
        <v>18206</v>
      </c>
      <c r="J29" s="38">
        <v>96043</v>
      </c>
      <c r="K29" s="38"/>
      <c r="L29" s="30"/>
      <c r="M29" s="30"/>
      <c r="N29" s="30"/>
      <c r="O29" s="30"/>
      <c r="P29" s="30"/>
    </row>
    <row r="30" spans="1:16" s="13" customFormat="1" x14ac:dyDescent="0.2">
      <c r="A30" s="80" t="s">
        <v>142</v>
      </c>
      <c r="B30" s="81"/>
      <c r="C30" s="81"/>
      <c r="D30" s="81"/>
      <c r="E30" s="81"/>
      <c r="F30" s="81"/>
      <c r="G30" s="81"/>
      <c r="H30" s="81"/>
      <c r="I30" s="81"/>
      <c r="J30" s="81"/>
      <c r="K30" s="82"/>
      <c r="L30" s="30"/>
      <c r="M30" s="30"/>
      <c r="N30" s="30"/>
      <c r="O30" s="30"/>
      <c r="P30" s="30"/>
    </row>
    <row r="31" spans="1:16" s="13" customFormat="1" ht="28.5" customHeight="1" x14ac:dyDescent="0.2">
      <c r="A31" s="24" t="s">
        <v>27</v>
      </c>
      <c r="B31" s="36" t="s">
        <v>46</v>
      </c>
      <c r="C31" s="24"/>
      <c r="D31" s="38" t="s">
        <v>40</v>
      </c>
      <c r="E31" s="38">
        <v>109542</v>
      </c>
      <c r="F31" s="38">
        <v>110181</v>
      </c>
      <c r="G31" s="38">
        <v>110206</v>
      </c>
      <c r="H31" s="38">
        <v>111297</v>
      </c>
      <c r="I31" s="38">
        <v>114012</v>
      </c>
      <c r="J31" s="38">
        <v>115788</v>
      </c>
      <c r="K31" s="38">
        <v>112100</v>
      </c>
      <c r="L31" s="66">
        <v>107500</v>
      </c>
      <c r="M31" s="66">
        <v>107600</v>
      </c>
      <c r="N31" s="66">
        <v>107700</v>
      </c>
      <c r="O31" s="66">
        <v>107800</v>
      </c>
      <c r="P31" s="66">
        <v>107900</v>
      </c>
    </row>
    <row r="32" spans="1:16" s="13" customFormat="1" ht="30" x14ac:dyDescent="0.2">
      <c r="A32" s="24" t="s">
        <v>28</v>
      </c>
      <c r="B32" s="36" t="s">
        <v>47</v>
      </c>
      <c r="C32" s="24"/>
      <c r="D32" s="38" t="s">
        <v>40</v>
      </c>
      <c r="E32" s="38">
        <v>107422</v>
      </c>
      <c r="F32" s="38">
        <v>108410</v>
      </c>
      <c r="G32" s="38">
        <v>121766</v>
      </c>
      <c r="H32" s="38">
        <v>133483</v>
      </c>
      <c r="I32" s="38">
        <v>160000</v>
      </c>
      <c r="J32" s="38">
        <v>200000</v>
      </c>
      <c r="K32" s="38">
        <v>224946</v>
      </c>
      <c r="L32" s="66">
        <v>228000</v>
      </c>
      <c r="M32" s="66">
        <v>229000</v>
      </c>
      <c r="N32" s="66">
        <v>230000</v>
      </c>
      <c r="O32" s="66">
        <v>232000</v>
      </c>
      <c r="P32" s="66">
        <v>235000</v>
      </c>
    </row>
    <row r="33" spans="1:16" s="13" customFormat="1" ht="19.5" customHeight="1" x14ac:dyDescent="0.2">
      <c r="A33" s="24" t="s">
        <v>66</v>
      </c>
      <c r="B33" s="36" t="s">
        <v>48</v>
      </c>
      <c r="C33" s="24"/>
      <c r="D33" s="38" t="s">
        <v>40</v>
      </c>
      <c r="E33" s="38">
        <v>6850</v>
      </c>
      <c r="F33" s="38">
        <v>6900</v>
      </c>
      <c r="G33" s="38">
        <v>6950</v>
      </c>
      <c r="H33" s="38">
        <v>7000</v>
      </c>
      <c r="I33" s="38">
        <v>7000</v>
      </c>
      <c r="J33" s="38">
        <v>7500</v>
      </c>
      <c r="K33" s="38">
        <v>7500</v>
      </c>
      <c r="L33" s="66">
        <v>7500</v>
      </c>
      <c r="M33" s="66">
        <v>7600</v>
      </c>
      <c r="N33" s="66">
        <v>7800</v>
      </c>
      <c r="O33" s="66">
        <v>8000</v>
      </c>
      <c r="P33" s="66">
        <v>8200</v>
      </c>
    </row>
    <row r="34" spans="1:16" s="13" customFormat="1" x14ac:dyDescent="0.2">
      <c r="A34" s="24" t="s">
        <v>67</v>
      </c>
      <c r="B34" s="36" t="s">
        <v>49</v>
      </c>
      <c r="C34" s="24"/>
      <c r="D34" s="38" t="s">
        <v>40</v>
      </c>
      <c r="E34" s="38">
        <v>603</v>
      </c>
      <c r="F34" s="38">
        <v>635</v>
      </c>
      <c r="G34" s="38">
        <v>304</v>
      </c>
      <c r="H34" s="38">
        <v>702</v>
      </c>
      <c r="I34" s="38">
        <v>306</v>
      </c>
      <c r="J34" s="38">
        <v>100</v>
      </c>
      <c r="K34" s="38">
        <v>113</v>
      </c>
      <c r="L34" s="66">
        <v>117</v>
      </c>
      <c r="M34" s="66">
        <v>120</v>
      </c>
      <c r="N34" s="66">
        <v>121</v>
      </c>
      <c r="O34" s="66">
        <v>122</v>
      </c>
      <c r="P34" s="66">
        <v>123</v>
      </c>
    </row>
    <row r="35" spans="1:16" s="13" customFormat="1" ht="75" x14ac:dyDescent="0.2">
      <c r="A35" s="24" t="s">
        <v>68</v>
      </c>
      <c r="B35" s="36" t="s">
        <v>50</v>
      </c>
      <c r="C35" s="24"/>
      <c r="D35" s="38" t="s">
        <v>51</v>
      </c>
      <c r="E35" s="38">
        <v>350</v>
      </c>
      <c r="F35" s="38">
        <v>370</v>
      </c>
      <c r="G35" s="38">
        <v>390</v>
      </c>
      <c r="H35" s="38">
        <v>450</v>
      </c>
      <c r="I35" s="38">
        <v>450</v>
      </c>
      <c r="J35" s="38">
        <v>470</v>
      </c>
      <c r="K35" s="38">
        <v>40</v>
      </c>
      <c r="L35" s="66">
        <v>40</v>
      </c>
      <c r="M35" s="66">
        <v>40</v>
      </c>
      <c r="N35" s="66">
        <v>40</v>
      </c>
      <c r="O35" s="66">
        <v>40</v>
      </c>
      <c r="P35" s="66">
        <v>40</v>
      </c>
    </row>
    <row r="36" spans="1:16" s="13" customFormat="1" x14ac:dyDescent="0.2">
      <c r="A36" s="24" t="s">
        <v>127</v>
      </c>
      <c r="B36" s="36" t="s">
        <v>110</v>
      </c>
      <c r="C36" s="24"/>
      <c r="D36" s="38" t="s">
        <v>111</v>
      </c>
      <c r="E36" s="38"/>
      <c r="F36" s="38"/>
      <c r="G36" s="38">
        <v>503838.5</v>
      </c>
      <c r="H36" s="62">
        <v>1504774.96</v>
      </c>
      <c r="I36" s="38">
        <v>986568</v>
      </c>
      <c r="J36" s="38">
        <v>1772073</v>
      </c>
      <c r="K36" s="38"/>
      <c r="L36" s="30"/>
      <c r="M36" s="30"/>
      <c r="N36" s="30"/>
      <c r="O36" s="30"/>
      <c r="P36" s="30"/>
    </row>
    <row r="37" spans="1:16" s="13" customFormat="1" ht="132" customHeight="1" x14ac:dyDescent="0.2">
      <c r="A37" s="24" t="s">
        <v>112</v>
      </c>
      <c r="B37" s="36" t="s">
        <v>52</v>
      </c>
      <c r="C37" s="39"/>
      <c r="D37" s="40" t="s">
        <v>53</v>
      </c>
      <c r="E37" s="40">
        <v>625</v>
      </c>
      <c r="F37" s="40">
        <v>636</v>
      </c>
      <c r="G37" s="40">
        <v>645</v>
      </c>
      <c r="H37" s="40">
        <v>656</v>
      </c>
      <c r="I37" s="40">
        <v>661</v>
      </c>
      <c r="J37" s="40">
        <v>669</v>
      </c>
      <c r="K37" s="40">
        <v>670</v>
      </c>
      <c r="L37" s="68">
        <v>450</v>
      </c>
      <c r="M37" s="68">
        <v>450</v>
      </c>
      <c r="N37" s="68">
        <v>450</v>
      </c>
      <c r="O37" s="68">
        <v>450</v>
      </c>
      <c r="P37" s="68">
        <v>450</v>
      </c>
    </row>
    <row r="38" spans="1:16" s="13" customFormat="1" ht="18.75" customHeight="1" x14ac:dyDescent="0.2">
      <c r="A38" s="86" t="s">
        <v>128</v>
      </c>
      <c r="B38" s="87"/>
      <c r="C38" s="87"/>
      <c r="D38" s="87"/>
      <c r="E38" s="87"/>
      <c r="F38" s="87"/>
      <c r="G38" s="87"/>
      <c r="H38" s="87"/>
      <c r="I38" s="87"/>
      <c r="J38" s="87"/>
      <c r="K38" s="88"/>
      <c r="L38" s="30"/>
      <c r="M38" s="30"/>
      <c r="N38" s="30"/>
      <c r="O38" s="30"/>
      <c r="P38" s="30"/>
    </row>
    <row r="39" spans="1:16" s="13" customFormat="1" ht="77.25" customHeight="1" x14ac:dyDescent="0.2">
      <c r="A39" s="24" t="s">
        <v>29</v>
      </c>
      <c r="B39" s="36" t="s">
        <v>91</v>
      </c>
      <c r="C39" s="39"/>
      <c r="D39" s="38" t="s">
        <v>24</v>
      </c>
      <c r="E39" s="40"/>
      <c r="F39" s="40"/>
      <c r="G39" s="40"/>
      <c r="H39" s="40"/>
      <c r="I39" s="40"/>
      <c r="J39" s="40">
        <v>4</v>
      </c>
      <c r="K39" s="40"/>
      <c r="L39" s="30"/>
      <c r="M39" s="30"/>
      <c r="N39" s="30"/>
      <c r="O39" s="30"/>
      <c r="P39" s="30"/>
    </row>
    <row r="40" spans="1:16" s="13" customFormat="1" ht="22.5" customHeight="1" x14ac:dyDescent="0.2">
      <c r="A40" s="86" t="s">
        <v>129</v>
      </c>
      <c r="B40" s="87"/>
      <c r="C40" s="87"/>
      <c r="D40" s="87"/>
      <c r="E40" s="87"/>
      <c r="F40" s="87"/>
      <c r="G40" s="87"/>
      <c r="H40" s="87"/>
      <c r="I40" s="87"/>
      <c r="J40" s="87"/>
      <c r="K40" s="88"/>
      <c r="L40" s="30"/>
      <c r="M40" s="30"/>
      <c r="N40" s="30"/>
      <c r="O40" s="30"/>
      <c r="P40" s="30"/>
    </row>
    <row r="41" spans="1:16" s="13" customFormat="1" ht="50.25" customHeight="1" x14ac:dyDescent="0.25">
      <c r="A41" s="24" t="s">
        <v>30</v>
      </c>
      <c r="B41" s="36" t="s">
        <v>92</v>
      </c>
      <c r="C41" s="39"/>
      <c r="D41" s="44" t="s">
        <v>94</v>
      </c>
      <c r="E41" s="40"/>
      <c r="F41" s="38">
        <v>27.1</v>
      </c>
      <c r="G41" s="38">
        <v>27.3</v>
      </c>
      <c r="H41" s="38">
        <v>27.9</v>
      </c>
      <c r="I41" s="38">
        <v>28.9</v>
      </c>
      <c r="J41" s="38">
        <v>30.3</v>
      </c>
      <c r="K41" s="38">
        <v>32.200000000000003</v>
      </c>
      <c r="L41" s="66">
        <v>32.200000000000003</v>
      </c>
      <c r="M41" s="66">
        <v>32.200000000000003</v>
      </c>
      <c r="N41" s="66">
        <v>32.200000000000003</v>
      </c>
      <c r="O41" s="66">
        <v>32.200000000000003</v>
      </c>
      <c r="P41" s="66">
        <v>32.200000000000003</v>
      </c>
    </row>
    <row r="42" spans="1:16" s="13" customFormat="1" ht="45.75" customHeight="1" x14ac:dyDescent="0.2">
      <c r="A42" s="24" t="s">
        <v>130</v>
      </c>
      <c r="B42" s="36" t="s">
        <v>93</v>
      </c>
      <c r="C42" s="39"/>
      <c r="D42" s="38" t="s">
        <v>95</v>
      </c>
      <c r="E42" s="40"/>
      <c r="F42" s="38">
        <v>10</v>
      </c>
      <c r="G42" s="38">
        <v>10.5</v>
      </c>
      <c r="H42" s="38">
        <v>10.7</v>
      </c>
      <c r="I42" s="38">
        <v>10.9</v>
      </c>
      <c r="J42" s="38">
        <v>11.2</v>
      </c>
      <c r="K42" s="38">
        <v>11.5</v>
      </c>
      <c r="L42" s="66">
        <v>11.5</v>
      </c>
      <c r="M42" s="66">
        <v>11.5</v>
      </c>
      <c r="N42" s="66">
        <v>11.5</v>
      </c>
      <c r="O42" s="66">
        <v>11.5</v>
      </c>
      <c r="P42" s="66">
        <v>11.5</v>
      </c>
    </row>
    <row r="43" spans="1:16" s="13" customFormat="1" x14ac:dyDescent="0.2">
      <c r="A43" s="80" t="s">
        <v>131</v>
      </c>
      <c r="B43" s="81"/>
      <c r="C43" s="81"/>
      <c r="D43" s="81"/>
      <c r="E43" s="81"/>
      <c r="F43" s="81"/>
      <c r="G43" s="81"/>
      <c r="H43" s="81"/>
      <c r="I43" s="81"/>
      <c r="J43" s="81"/>
      <c r="K43" s="82"/>
      <c r="L43" s="30"/>
      <c r="M43" s="30"/>
      <c r="N43" s="30"/>
      <c r="O43" s="30"/>
      <c r="P43" s="30"/>
    </row>
    <row r="44" spans="1:16" x14ac:dyDescent="0.25">
      <c r="A44" s="31" t="s">
        <v>31</v>
      </c>
      <c r="B44" s="36" t="s">
        <v>54</v>
      </c>
      <c r="C44" s="38"/>
      <c r="D44" s="38" t="s">
        <v>58</v>
      </c>
      <c r="E44" s="38">
        <v>389</v>
      </c>
      <c r="F44" s="38">
        <v>392</v>
      </c>
      <c r="G44" s="38">
        <v>396</v>
      </c>
      <c r="H44" s="38">
        <v>399</v>
      </c>
      <c r="I44" s="38">
        <v>403</v>
      </c>
      <c r="J44" s="38">
        <v>406</v>
      </c>
      <c r="K44" s="38">
        <v>411</v>
      </c>
      <c r="L44" s="66">
        <v>411</v>
      </c>
      <c r="M44" s="66">
        <v>411</v>
      </c>
      <c r="N44" s="66">
        <v>411</v>
      </c>
      <c r="O44" s="66">
        <v>411</v>
      </c>
      <c r="P44" s="66">
        <v>411</v>
      </c>
    </row>
    <row r="45" spans="1:16" ht="45" x14ac:dyDescent="0.25">
      <c r="A45" s="31" t="s">
        <v>32</v>
      </c>
      <c r="B45" s="36" t="s">
        <v>55</v>
      </c>
      <c r="C45" s="38"/>
      <c r="D45" s="38" t="s">
        <v>41</v>
      </c>
      <c r="E45" s="38">
        <v>100</v>
      </c>
      <c r="F45" s="38" t="s">
        <v>33</v>
      </c>
      <c r="G45" s="38">
        <v>100</v>
      </c>
      <c r="H45" s="38">
        <v>100</v>
      </c>
      <c r="I45" s="38">
        <v>100</v>
      </c>
      <c r="J45" s="38">
        <v>100</v>
      </c>
      <c r="K45" s="38">
        <v>100</v>
      </c>
      <c r="L45" s="66">
        <v>100</v>
      </c>
      <c r="M45" s="66">
        <v>100</v>
      </c>
      <c r="N45" s="66">
        <v>100</v>
      </c>
      <c r="O45" s="66">
        <v>100</v>
      </c>
      <c r="P45" s="66">
        <v>100</v>
      </c>
    </row>
    <row r="46" spans="1:16" ht="32.25" customHeight="1" x14ac:dyDescent="0.25">
      <c r="A46" s="31" t="s">
        <v>132</v>
      </c>
      <c r="B46" s="36" t="s">
        <v>56</v>
      </c>
      <c r="C46" s="37"/>
      <c r="D46" s="37" t="s">
        <v>59</v>
      </c>
      <c r="E46" s="38">
        <v>9.1999999999999993</v>
      </c>
      <c r="F46" s="38">
        <v>9.6999999999999993</v>
      </c>
      <c r="G46" s="38">
        <v>10.199999999999999</v>
      </c>
      <c r="H46" s="38">
        <v>10.8</v>
      </c>
      <c r="I46" s="38">
        <v>10.9</v>
      </c>
      <c r="J46" s="38">
        <v>10.9</v>
      </c>
      <c r="K46" s="38">
        <v>10.9</v>
      </c>
      <c r="L46" s="38">
        <v>10.9</v>
      </c>
      <c r="M46" s="38">
        <v>10.9</v>
      </c>
      <c r="N46" s="38">
        <v>10.9</v>
      </c>
      <c r="O46" s="38">
        <v>10.9</v>
      </c>
      <c r="P46" s="38">
        <v>10.9</v>
      </c>
    </row>
    <row r="47" spans="1:16" ht="30" x14ac:dyDescent="0.25">
      <c r="A47" s="31" t="s">
        <v>133</v>
      </c>
      <c r="B47" s="36" t="s">
        <v>57</v>
      </c>
      <c r="C47" s="38"/>
      <c r="D47" s="38" t="s">
        <v>60</v>
      </c>
      <c r="E47" s="38">
        <v>40</v>
      </c>
      <c r="F47" s="38">
        <v>70</v>
      </c>
      <c r="G47" s="38">
        <v>50</v>
      </c>
      <c r="H47" s="38">
        <v>20</v>
      </c>
      <c r="I47" s="38" t="s">
        <v>33</v>
      </c>
      <c r="J47" s="38">
        <v>220</v>
      </c>
      <c r="K47" s="38">
        <v>112</v>
      </c>
      <c r="L47" s="66">
        <v>20</v>
      </c>
      <c r="M47" s="66">
        <v>20</v>
      </c>
      <c r="N47" s="66">
        <v>20</v>
      </c>
      <c r="O47" s="66">
        <v>20</v>
      </c>
      <c r="P47" s="66">
        <v>20</v>
      </c>
    </row>
  </sheetData>
  <mergeCells count="15">
    <mergeCell ref="F1:P1"/>
    <mergeCell ref="A3:P4"/>
    <mergeCell ref="E5:P5"/>
    <mergeCell ref="A43:K43"/>
    <mergeCell ref="A20:K20"/>
    <mergeCell ref="A30:K30"/>
    <mergeCell ref="A18:K18"/>
    <mergeCell ref="A38:K38"/>
    <mergeCell ref="A40:K40"/>
    <mergeCell ref="A8:P8"/>
    <mergeCell ref="A9:P9"/>
    <mergeCell ref="B5:B6"/>
    <mergeCell ref="D5:D6"/>
    <mergeCell ref="C5:C6"/>
    <mergeCell ref="A5:A6"/>
  </mergeCells>
  <pageMargins left="0.39370078740157483" right="0.39370078740157483" top="0.55118110236220474" bottom="0.55118110236220474" header="0" footer="0"/>
  <pageSetup paperSize="9" scale="74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Q43"/>
  <sheetViews>
    <sheetView topLeftCell="C4" zoomScaleSheetLayoutView="85" workbookViewId="0">
      <selection activeCell="P8" sqref="P8:P14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0.5703125" customWidth="1"/>
    <col min="5" max="5" width="10.85546875" customWidth="1"/>
    <col min="6" max="6" width="14.140625" customWidth="1"/>
    <col min="7" max="7" width="13.5703125" customWidth="1"/>
    <col min="8" max="9" width="13.42578125" customWidth="1"/>
    <col min="10" max="10" width="10.42578125" customWidth="1"/>
    <col min="16" max="16" width="11.7109375" bestFit="1" customWidth="1"/>
  </cols>
  <sheetData>
    <row r="1" spans="1:17" ht="68.25" customHeight="1" x14ac:dyDescent="0.25">
      <c r="B1" s="2"/>
      <c r="C1" s="2"/>
      <c r="D1" s="2"/>
      <c r="E1" s="2"/>
      <c r="F1" s="74" t="s">
        <v>121</v>
      </c>
      <c r="G1" s="74"/>
      <c r="H1" s="74"/>
      <c r="I1" s="74"/>
      <c r="J1" s="74"/>
      <c r="K1" s="74"/>
      <c r="L1" s="74"/>
      <c r="M1" s="74"/>
      <c r="N1" s="74"/>
      <c r="O1" s="74"/>
    </row>
    <row r="2" spans="1:17" ht="15.75" x14ac:dyDescent="0.25">
      <c r="A2" s="6"/>
      <c r="B2" s="9"/>
      <c r="C2" s="10"/>
      <c r="D2" s="10"/>
      <c r="E2" s="10"/>
      <c r="F2" s="10"/>
      <c r="G2" s="2"/>
    </row>
    <row r="3" spans="1:17" s="3" customFormat="1" ht="63.75" customHeight="1" x14ac:dyDescent="0.2">
      <c r="A3" s="94" t="s">
        <v>122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7" x14ac:dyDescent="0.2">
      <c r="A4" s="5"/>
      <c r="B4" s="7"/>
      <c r="C4" s="4"/>
      <c r="D4" s="4"/>
      <c r="E4" s="4"/>
      <c r="F4" s="4"/>
      <c r="G4" s="4"/>
    </row>
    <row r="5" spans="1:17" s="13" customFormat="1" ht="45" customHeight="1" x14ac:dyDescent="0.2">
      <c r="A5" s="103" t="s">
        <v>6</v>
      </c>
      <c r="B5" s="102" t="s">
        <v>19</v>
      </c>
      <c r="C5" s="95" t="s">
        <v>11</v>
      </c>
      <c r="D5" s="95" t="s">
        <v>21</v>
      </c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1:17" s="3" customFormat="1" ht="15.75" x14ac:dyDescent="0.2">
      <c r="A6" s="103"/>
      <c r="B6" s="102"/>
      <c r="C6" s="95"/>
      <c r="D6" s="34">
        <v>2014</v>
      </c>
      <c r="E6" s="34">
        <v>2015</v>
      </c>
      <c r="F6" s="34">
        <v>2016</v>
      </c>
      <c r="G6" s="34">
        <v>2017</v>
      </c>
      <c r="H6" s="34">
        <v>2018</v>
      </c>
      <c r="I6" s="34">
        <v>2019</v>
      </c>
      <c r="J6" s="34">
        <v>2020</v>
      </c>
      <c r="K6" s="34">
        <v>2021</v>
      </c>
      <c r="L6" s="34">
        <v>2022</v>
      </c>
      <c r="M6" s="34">
        <v>2023</v>
      </c>
      <c r="N6" s="34">
        <v>2024</v>
      </c>
      <c r="O6" s="34">
        <v>2025</v>
      </c>
    </row>
    <row r="7" spans="1:17" s="8" customFormat="1" ht="15.75" x14ac:dyDescent="0.2">
      <c r="A7" s="33">
        <v>1</v>
      </c>
      <c r="B7" s="33">
        <v>2</v>
      </c>
      <c r="C7" s="33">
        <v>3</v>
      </c>
      <c r="D7" s="63">
        <v>4</v>
      </c>
      <c r="E7" s="63">
        <v>5</v>
      </c>
      <c r="F7" s="63">
        <v>6</v>
      </c>
      <c r="G7" s="63">
        <v>7</v>
      </c>
      <c r="H7" s="63">
        <v>8</v>
      </c>
      <c r="I7" s="63">
        <v>9</v>
      </c>
      <c r="J7" s="63">
        <v>10</v>
      </c>
      <c r="K7" s="63">
        <v>11</v>
      </c>
      <c r="L7" s="63">
        <v>12</v>
      </c>
      <c r="M7" s="63">
        <v>13</v>
      </c>
      <c r="N7" s="63">
        <v>14</v>
      </c>
      <c r="O7" s="63">
        <v>15</v>
      </c>
    </row>
    <row r="8" spans="1:17" s="3" customFormat="1" ht="15.75" customHeight="1" x14ac:dyDescent="0.2">
      <c r="A8" s="104" t="s">
        <v>34</v>
      </c>
      <c r="B8" s="106" t="s">
        <v>123</v>
      </c>
      <c r="C8" s="46" t="s">
        <v>10</v>
      </c>
      <c r="D8" s="58">
        <f>SUM(D9:D14)</f>
        <v>3286</v>
      </c>
      <c r="E8" s="58">
        <f t="shared" ref="E8:O8" si="0">SUM(E9:E14)</f>
        <v>3332</v>
      </c>
      <c r="F8" s="58">
        <f t="shared" si="0"/>
        <v>781182.70000000007</v>
      </c>
      <c r="G8" s="58">
        <f t="shared" si="0"/>
        <v>1563420.5799999998</v>
      </c>
      <c r="H8" s="58">
        <f t="shared" si="0"/>
        <v>1011234.1</v>
      </c>
      <c r="I8" s="58">
        <f t="shared" si="0"/>
        <v>1875168.4</v>
      </c>
      <c r="J8" s="58">
        <f t="shared" si="0"/>
        <v>6958</v>
      </c>
      <c r="K8" s="58">
        <f t="shared" si="0"/>
        <v>2000</v>
      </c>
      <c r="L8" s="58">
        <f t="shared" si="0"/>
        <v>2000</v>
      </c>
      <c r="M8" s="58">
        <f t="shared" si="0"/>
        <v>2000</v>
      </c>
      <c r="N8" s="58">
        <f t="shared" si="0"/>
        <v>2000</v>
      </c>
      <c r="O8" s="58">
        <f t="shared" si="0"/>
        <v>2000</v>
      </c>
      <c r="P8" s="109"/>
    </row>
    <row r="9" spans="1:17" s="3" customFormat="1" ht="15.75" customHeight="1" x14ac:dyDescent="0.2">
      <c r="A9" s="104"/>
      <c r="B9" s="107"/>
      <c r="C9" s="47" t="s">
        <v>12</v>
      </c>
      <c r="D9" s="58">
        <f t="shared" ref="D9:D14" si="1">SUM(D17+D31+D38)</f>
        <v>0</v>
      </c>
      <c r="E9" s="58">
        <f t="shared" ref="E9:O9" si="2">SUM(E17+E31+E38)</f>
        <v>0</v>
      </c>
      <c r="F9" s="58">
        <f t="shared" si="2"/>
        <v>605892.30000000005</v>
      </c>
      <c r="G9" s="58">
        <f t="shared" si="2"/>
        <v>1319983.77</v>
      </c>
      <c r="H9" s="58">
        <f t="shared" si="2"/>
        <v>926943</v>
      </c>
      <c r="I9" s="58">
        <f t="shared" si="2"/>
        <v>0</v>
      </c>
      <c r="J9" s="58">
        <f t="shared" si="2"/>
        <v>0</v>
      </c>
      <c r="K9" s="58">
        <f t="shared" si="2"/>
        <v>0</v>
      </c>
      <c r="L9" s="58">
        <f t="shared" si="2"/>
        <v>0</v>
      </c>
      <c r="M9" s="58">
        <f t="shared" si="2"/>
        <v>0</v>
      </c>
      <c r="N9" s="58">
        <f t="shared" si="2"/>
        <v>0</v>
      </c>
      <c r="O9" s="58">
        <f t="shared" si="2"/>
        <v>0</v>
      </c>
      <c r="P9" s="109"/>
    </row>
    <row r="10" spans="1:17" s="3" customFormat="1" ht="15.75" customHeight="1" x14ac:dyDescent="0.2">
      <c r="A10" s="104"/>
      <c r="B10" s="107"/>
      <c r="C10" s="48" t="s">
        <v>7</v>
      </c>
      <c r="D10" s="58">
        <f t="shared" si="1"/>
        <v>0</v>
      </c>
      <c r="E10" s="58">
        <f t="shared" ref="E10:O10" si="3">SUM(E18+E32+E39)</f>
        <v>0</v>
      </c>
      <c r="F10" s="58">
        <f t="shared" si="3"/>
        <v>170503.4</v>
      </c>
      <c r="G10" s="58">
        <f t="shared" si="3"/>
        <v>237584.91</v>
      </c>
      <c r="H10" s="58">
        <f t="shared" si="3"/>
        <v>77831</v>
      </c>
      <c r="I10" s="58">
        <f t="shared" si="3"/>
        <v>1868616</v>
      </c>
      <c r="J10" s="58">
        <f t="shared" si="3"/>
        <v>500</v>
      </c>
      <c r="K10" s="58">
        <f t="shared" si="3"/>
        <v>0</v>
      </c>
      <c r="L10" s="58">
        <f t="shared" si="3"/>
        <v>0</v>
      </c>
      <c r="M10" s="58">
        <f t="shared" si="3"/>
        <v>0</v>
      </c>
      <c r="N10" s="58">
        <f t="shared" si="3"/>
        <v>0</v>
      </c>
      <c r="O10" s="58">
        <f t="shared" si="3"/>
        <v>0</v>
      </c>
      <c r="P10" s="109"/>
    </row>
    <row r="11" spans="1:17" ht="15.75" customHeight="1" x14ac:dyDescent="0.2">
      <c r="A11" s="104"/>
      <c r="B11" s="107"/>
      <c r="C11" s="48" t="s">
        <v>8</v>
      </c>
      <c r="D11" s="58">
        <f t="shared" si="1"/>
        <v>3286</v>
      </c>
      <c r="E11" s="58">
        <f t="shared" ref="E11:O11" si="4">SUM(E19+E33+E40)</f>
        <v>3332</v>
      </c>
      <c r="F11" s="58">
        <f t="shared" si="4"/>
        <v>4787</v>
      </c>
      <c r="G11" s="58">
        <f t="shared" si="4"/>
        <v>5851.9</v>
      </c>
      <c r="H11" s="58">
        <f t="shared" si="4"/>
        <v>6460.1</v>
      </c>
      <c r="I11" s="58">
        <f t="shared" si="4"/>
        <v>6552.4</v>
      </c>
      <c r="J11" s="58">
        <f t="shared" si="4"/>
        <v>6458</v>
      </c>
      <c r="K11" s="58">
        <f t="shared" si="4"/>
        <v>2000</v>
      </c>
      <c r="L11" s="58">
        <f t="shared" si="4"/>
        <v>2000</v>
      </c>
      <c r="M11" s="58">
        <f t="shared" si="4"/>
        <v>2000</v>
      </c>
      <c r="N11" s="58">
        <f t="shared" si="4"/>
        <v>2000</v>
      </c>
      <c r="O11" s="58">
        <f t="shared" si="4"/>
        <v>2000</v>
      </c>
      <c r="P11" s="109"/>
      <c r="Q11" s="70"/>
    </row>
    <row r="12" spans="1:17" ht="15.75" customHeight="1" x14ac:dyDescent="0.2">
      <c r="A12" s="104"/>
      <c r="B12" s="107"/>
      <c r="C12" s="49" t="s">
        <v>22</v>
      </c>
      <c r="D12" s="58">
        <f t="shared" si="1"/>
        <v>0</v>
      </c>
      <c r="E12" s="58">
        <f t="shared" ref="E12:O12" si="5">SUM(E20+E34+E41)</f>
        <v>0</v>
      </c>
      <c r="F12" s="58">
        <f t="shared" si="5"/>
        <v>0</v>
      </c>
      <c r="G12" s="58">
        <f t="shared" si="5"/>
        <v>0</v>
      </c>
      <c r="H12" s="58">
        <f t="shared" si="5"/>
        <v>0</v>
      </c>
      <c r="I12" s="58">
        <f t="shared" si="5"/>
        <v>0</v>
      </c>
      <c r="J12" s="58">
        <f t="shared" si="5"/>
        <v>0</v>
      </c>
      <c r="K12" s="58">
        <f t="shared" si="5"/>
        <v>0</v>
      </c>
      <c r="L12" s="58">
        <f t="shared" si="5"/>
        <v>0</v>
      </c>
      <c r="M12" s="58">
        <f t="shared" si="5"/>
        <v>0</v>
      </c>
      <c r="N12" s="58">
        <f t="shared" si="5"/>
        <v>0</v>
      </c>
      <c r="O12" s="58">
        <f t="shared" si="5"/>
        <v>0</v>
      </c>
      <c r="P12" s="109"/>
    </row>
    <row r="13" spans="1:17" s="3" customFormat="1" ht="15.75" customHeight="1" x14ac:dyDescent="0.2">
      <c r="A13" s="104"/>
      <c r="B13" s="107"/>
      <c r="C13" s="48" t="s">
        <v>25</v>
      </c>
      <c r="D13" s="58">
        <f t="shared" si="1"/>
        <v>0</v>
      </c>
      <c r="E13" s="58">
        <f t="shared" ref="E13:O13" si="6">SUM(E21+E35+E42)</f>
        <v>0</v>
      </c>
      <c r="F13" s="58">
        <f t="shared" si="6"/>
        <v>0</v>
      </c>
      <c r="G13" s="58">
        <f t="shared" si="6"/>
        <v>0</v>
      </c>
      <c r="H13" s="58">
        <f t="shared" si="6"/>
        <v>0</v>
      </c>
      <c r="I13" s="58">
        <f t="shared" si="6"/>
        <v>0</v>
      </c>
      <c r="J13" s="58">
        <f t="shared" si="6"/>
        <v>0</v>
      </c>
      <c r="K13" s="58">
        <f t="shared" si="6"/>
        <v>0</v>
      </c>
      <c r="L13" s="58">
        <f t="shared" si="6"/>
        <v>0</v>
      </c>
      <c r="M13" s="58">
        <f t="shared" si="6"/>
        <v>0</v>
      </c>
      <c r="N13" s="58">
        <f t="shared" si="6"/>
        <v>0</v>
      </c>
      <c r="O13" s="58">
        <f t="shared" si="6"/>
        <v>0</v>
      </c>
      <c r="P13" s="109"/>
    </row>
    <row r="14" spans="1:17" s="3" customFormat="1" ht="15.75" customHeight="1" x14ac:dyDescent="0.2">
      <c r="A14" s="105"/>
      <c r="B14" s="108"/>
      <c r="C14" s="48" t="s">
        <v>13</v>
      </c>
      <c r="D14" s="58">
        <f t="shared" si="1"/>
        <v>0</v>
      </c>
      <c r="E14" s="58">
        <f t="shared" ref="E14:O14" si="7">SUM(E22+E36+E43)</f>
        <v>0</v>
      </c>
      <c r="F14" s="58">
        <f t="shared" si="7"/>
        <v>0</v>
      </c>
      <c r="G14" s="58">
        <f t="shared" si="7"/>
        <v>0</v>
      </c>
      <c r="H14" s="58">
        <f t="shared" si="7"/>
        <v>0</v>
      </c>
      <c r="I14" s="58">
        <f t="shared" si="7"/>
        <v>0</v>
      </c>
      <c r="J14" s="58">
        <f t="shared" si="7"/>
        <v>0</v>
      </c>
      <c r="K14" s="58">
        <f t="shared" si="7"/>
        <v>0</v>
      </c>
      <c r="L14" s="58">
        <f t="shared" si="7"/>
        <v>0</v>
      </c>
      <c r="M14" s="58">
        <f t="shared" si="7"/>
        <v>0</v>
      </c>
      <c r="N14" s="58">
        <f t="shared" si="7"/>
        <v>0</v>
      </c>
      <c r="O14" s="58">
        <f t="shared" si="7"/>
        <v>0</v>
      </c>
      <c r="P14" s="109"/>
    </row>
    <row r="15" spans="1:17" s="3" customFormat="1" ht="15.75" x14ac:dyDescent="0.25">
      <c r="A15" s="42" t="s">
        <v>0</v>
      </c>
      <c r="B15" s="43"/>
      <c r="C15" s="50"/>
      <c r="D15" s="59"/>
      <c r="E15" s="59"/>
      <c r="F15" s="59"/>
      <c r="G15" s="59"/>
      <c r="H15" s="59"/>
      <c r="I15" s="59"/>
      <c r="J15" s="59"/>
      <c r="K15" s="30"/>
      <c r="L15" s="30"/>
      <c r="M15" s="30"/>
      <c r="N15" s="30"/>
      <c r="O15" s="30"/>
    </row>
    <row r="16" spans="1:17" s="3" customFormat="1" ht="15.75" x14ac:dyDescent="0.2">
      <c r="A16" s="96" t="s">
        <v>20</v>
      </c>
      <c r="B16" s="99" t="s">
        <v>141</v>
      </c>
      <c r="C16" s="55" t="s">
        <v>10</v>
      </c>
      <c r="D16" s="60" t="s">
        <v>89</v>
      </c>
      <c r="E16" s="60" t="s">
        <v>90</v>
      </c>
      <c r="F16" s="60">
        <v>4787</v>
      </c>
      <c r="G16" s="60">
        <f>SUM(G19)</f>
        <v>5851.9</v>
      </c>
      <c r="H16" s="60">
        <f>SUM(H19:H20)</f>
        <v>6460.1</v>
      </c>
      <c r="I16" s="60">
        <f>SUM(I18+I19)</f>
        <v>7052.4</v>
      </c>
      <c r="J16" s="60">
        <f t="shared" ref="J16:O16" si="8">SUM(J18+J19)</f>
        <v>6958</v>
      </c>
      <c r="K16" s="60">
        <f t="shared" si="8"/>
        <v>2000</v>
      </c>
      <c r="L16" s="60">
        <f t="shared" si="8"/>
        <v>2000</v>
      </c>
      <c r="M16" s="60">
        <f t="shared" si="8"/>
        <v>2000</v>
      </c>
      <c r="N16" s="60">
        <f t="shared" si="8"/>
        <v>2000</v>
      </c>
      <c r="O16" s="60">
        <f t="shared" si="8"/>
        <v>2000</v>
      </c>
    </row>
    <row r="17" spans="1:15" s="3" customFormat="1" ht="15.75" x14ac:dyDescent="0.25">
      <c r="A17" s="97"/>
      <c r="B17" s="100"/>
      <c r="C17" s="56" t="s">
        <v>12</v>
      </c>
      <c r="D17" s="59"/>
      <c r="E17" s="59"/>
      <c r="F17" s="59"/>
      <c r="G17" s="59"/>
      <c r="H17" s="59"/>
      <c r="I17" s="59"/>
      <c r="J17" s="59"/>
      <c r="K17" s="30"/>
      <c r="L17" s="30"/>
      <c r="M17" s="30"/>
      <c r="N17" s="30"/>
      <c r="O17" s="30"/>
    </row>
    <row r="18" spans="1:15" s="3" customFormat="1" ht="15.75" x14ac:dyDescent="0.25">
      <c r="A18" s="97"/>
      <c r="B18" s="100"/>
      <c r="C18" s="50" t="s">
        <v>7</v>
      </c>
      <c r="D18" s="59"/>
      <c r="E18" s="59"/>
      <c r="F18" s="59"/>
      <c r="G18" s="59"/>
      <c r="H18" s="59"/>
      <c r="I18" s="59">
        <v>500</v>
      </c>
      <c r="J18" s="59">
        <v>500</v>
      </c>
      <c r="K18" s="30"/>
      <c r="L18" s="30"/>
      <c r="M18" s="30"/>
      <c r="N18" s="30"/>
      <c r="O18" s="30"/>
    </row>
    <row r="19" spans="1:15" s="3" customFormat="1" ht="15.75" x14ac:dyDescent="0.2">
      <c r="A19" s="97"/>
      <c r="B19" s="100"/>
      <c r="C19" s="50" t="s">
        <v>8</v>
      </c>
      <c r="D19" s="60" t="s">
        <v>89</v>
      </c>
      <c r="E19" s="60" t="s">
        <v>90</v>
      </c>
      <c r="F19" s="60">
        <v>4787</v>
      </c>
      <c r="G19" s="60">
        <v>5851.9</v>
      </c>
      <c r="H19" s="60">
        <v>6460.1</v>
      </c>
      <c r="I19" s="60">
        <v>6552.4</v>
      </c>
      <c r="J19" s="60">
        <v>6458</v>
      </c>
      <c r="K19" s="60">
        <v>2000</v>
      </c>
      <c r="L19" s="60">
        <v>2000</v>
      </c>
      <c r="M19" s="60">
        <v>2000</v>
      </c>
      <c r="N19" s="60">
        <v>2000</v>
      </c>
      <c r="O19" s="60">
        <v>2000</v>
      </c>
    </row>
    <row r="20" spans="1:15" s="3" customFormat="1" ht="15.75" x14ac:dyDescent="0.25">
      <c r="A20" s="97"/>
      <c r="B20" s="100"/>
      <c r="C20" s="57" t="s">
        <v>22</v>
      </c>
      <c r="D20" s="59"/>
      <c r="E20" s="59"/>
      <c r="F20" s="59"/>
      <c r="G20" s="59"/>
      <c r="H20" s="59"/>
      <c r="I20" s="59"/>
      <c r="J20" s="59"/>
      <c r="K20" s="30"/>
      <c r="L20" s="30"/>
      <c r="M20" s="30"/>
      <c r="N20" s="30"/>
      <c r="O20" s="30"/>
    </row>
    <row r="21" spans="1:15" s="3" customFormat="1" ht="15.75" x14ac:dyDescent="0.25">
      <c r="A21" s="97"/>
      <c r="B21" s="100"/>
      <c r="C21" s="50" t="s">
        <v>9</v>
      </c>
      <c r="D21" s="59"/>
      <c r="E21" s="59"/>
      <c r="F21" s="59"/>
      <c r="G21" s="59"/>
      <c r="H21" s="59"/>
      <c r="I21" s="59"/>
      <c r="J21" s="59"/>
      <c r="K21" s="30"/>
      <c r="L21" s="30"/>
      <c r="M21" s="30"/>
      <c r="N21" s="30"/>
      <c r="O21" s="30"/>
    </row>
    <row r="22" spans="1:15" s="3" customFormat="1" ht="15.75" x14ac:dyDescent="0.25">
      <c r="A22" s="98"/>
      <c r="B22" s="101"/>
      <c r="C22" s="50" t="s">
        <v>13</v>
      </c>
      <c r="D22" s="59"/>
      <c r="E22" s="59"/>
      <c r="F22" s="59"/>
      <c r="G22" s="59"/>
      <c r="H22" s="59"/>
      <c r="I22" s="59"/>
      <c r="J22" s="59"/>
      <c r="K22" s="30"/>
      <c r="L22" s="30"/>
      <c r="M22" s="30"/>
      <c r="N22" s="30"/>
      <c r="O22" s="30"/>
    </row>
    <row r="23" spans="1:15" s="3" customFormat="1" ht="15.75" x14ac:dyDescent="0.2">
      <c r="A23" s="96" t="s">
        <v>23</v>
      </c>
      <c r="B23" s="99" t="s">
        <v>87</v>
      </c>
      <c r="C23" s="55" t="s">
        <v>10</v>
      </c>
      <c r="D23" s="60" t="s">
        <v>89</v>
      </c>
      <c r="E23" s="60" t="s">
        <v>90</v>
      </c>
      <c r="F23" s="60">
        <v>4787</v>
      </c>
      <c r="G23" s="60">
        <f>SUM(G26)</f>
        <v>5851.9</v>
      </c>
      <c r="H23" s="60">
        <f>SUM(H26:H27)</f>
        <v>6460.1</v>
      </c>
      <c r="I23" s="60">
        <f>SUM(I25+I26)</f>
        <v>7052.4</v>
      </c>
      <c r="J23" s="60">
        <f t="shared" ref="J23:O23" si="9">SUM(J25+J26)</f>
        <v>6958</v>
      </c>
      <c r="K23" s="60">
        <f t="shared" si="9"/>
        <v>2000</v>
      </c>
      <c r="L23" s="60">
        <f t="shared" si="9"/>
        <v>2000</v>
      </c>
      <c r="M23" s="60">
        <f t="shared" si="9"/>
        <v>2000</v>
      </c>
      <c r="N23" s="60">
        <f t="shared" si="9"/>
        <v>2000</v>
      </c>
      <c r="O23" s="60">
        <f t="shared" si="9"/>
        <v>2000</v>
      </c>
    </row>
    <row r="24" spans="1:15" s="3" customFormat="1" ht="15.75" x14ac:dyDescent="0.25">
      <c r="A24" s="97"/>
      <c r="B24" s="100"/>
      <c r="C24" s="56" t="s">
        <v>12</v>
      </c>
      <c r="D24" s="59"/>
      <c r="E24" s="59"/>
      <c r="F24" s="59"/>
      <c r="G24" s="59"/>
      <c r="H24" s="59"/>
      <c r="I24" s="59"/>
      <c r="J24" s="59"/>
      <c r="K24" s="30"/>
      <c r="L24" s="30"/>
      <c r="M24" s="30"/>
      <c r="N24" s="30"/>
      <c r="O24" s="30"/>
    </row>
    <row r="25" spans="1:15" s="3" customFormat="1" ht="15.75" x14ac:dyDescent="0.25">
      <c r="A25" s="97"/>
      <c r="B25" s="100"/>
      <c r="C25" s="50" t="s">
        <v>7</v>
      </c>
      <c r="D25" s="59"/>
      <c r="E25" s="59"/>
      <c r="F25" s="59"/>
      <c r="G25" s="59"/>
      <c r="H25" s="59"/>
      <c r="I25" s="59">
        <v>500</v>
      </c>
      <c r="J25" s="59">
        <v>500</v>
      </c>
      <c r="K25" s="30"/>
      <c r="L25" s="30"/>
      <c r="M25" s="30"/>
      <c r="N25" s="30"/>
      <c r="O25" s="30"/>
    </row>
    <row r="26" spans="1:15" s="3" customFormat="1" ht="15.75" x14ac:dyDescent="0.2">
      <c r="A26" s="97"/>
      <c r="B26" s="100"/>
      <c r="C26" s="50" t="s">
        <v>8</v>
      </c>
      <c r="D26" s="60" t="s">
        <v>89</v>
      </c>
      <c r="E26" s="60" t="s">
        <v>90</v>
      </c>
      <c r="F26" s="60">
        <v>4787</v>
      </c>
      <c r="G26" s="60">
        <v>5851.9</v>
      </c>
      <c r="H26" s="60">
        <v>6460.1</v>
      </c>
      <c r="I26" s="60">
        <v>6552.4</v>
      </c>
      <c r="J26" s="60">
        <v>6458</v>
      </c>
      <c r="K26" s="60">
        <v>2000</v>
      </c>
      <c r="L26" s="60">
        <v>2000</v>
      </c>
      <c r="M26" s="60">
        <v>2000</v>
      </c>
      <c r="N26" s="60">
        <v>2000</v>
      </c>
      <c r="O26" s="60">
        <v>2000</v>
      </c>
    </row>
    <row r="27" spans="1:15" s="3" customFormat="1" ht="15.75" x14ac:dyDescent="0.25">
      <c r="A27" s="97"/>
      <c r="B27" s="100"/>
      <c r="C27" s="57" t="s">
        <v>22</v>
      </c>
      <c r="D27" s="59"/>
      <c r="E27" s="59"/>
      <c r="F27" s="59"/>
      <c r="G27" s="59"/>
      <c r="H27" s="59"/>
      <c r="I27" s="59"/>
      <c r="J27" s="59"/>
      <c r="K27" s="30"/>
      <c r="L27" s="30"/>
      <c r="M27" s="30"/>
      <c r="N27" s="30"/>
      <c r="O27" s="30"/>
    </row>
    <row r="28" spans="1:15" s="3" customFormat="1" ht="15.75" x14ac:dyDescent="0.25">
      <c r="A28" s="97"/>
      <c r="B28" s="100"/>
      <c r="C28" s="50" t="s">
        <v>9</v>
      </c>
      <c r="D28" s="59"/>
      <c r="E28" s="59"/>
      <c r="F28" s="59"/>
      <c r="G28" s="59"/>
      <c r="H28" s="59"/>
      <c r="I28" s="59"/>
      <c r="J28" s="59"/>
      <c r="K28" s="30"/>
      <c r="L28" s="30"/>
      <c r="M28" s="30"/>
      <c r="N28" s="30"/>
      <c r="O28" s="30"/>
    </row>
    <row r="29" spans="1:15" s="3" customFormat="1" ht="15.75" x14ac:dyDescent="0.25">
      <c r="A29" s="98"/>
      <c r="B29" s="101"/>
      <c r="C29" s="50" t="s">
        <v>13</v>
      </c>
      <c r="D29" s="59"/>
      <c r="E29" s="59"/>
      <c r="F29" s="59"/>
      <c r="G29" s="59"/>
      <c r="H29" s="59"/>
      <c r="I29" s="59"/>
      <c r="J29" s="59"/>
      <c r="K29" s="30"/>
      <c r="L29" s="30"/>
      <c r="M29" s="30"/>
      <c r="N29" s="30"/>
      <c r="O29" s="30"/>
    </row>
    <row r="30" spans="1:15" ht="15.75" x14ac:dyDescent="0.2">
      <c r="A30" s="96" t="s">
        <v>113</v>
      </c>
      <c r="B30" s="99" t="s">
        <v>114</v>
      </c>
      <c r="C30" s="55" t="s">
        <v>10</v>
      </c>
      <c r="D30" s="60">
        <f>SUM(D31:D36)</f>
        <v>0</v>
      </c>
      <c r="E30" s="60">
        <f t="shared" ref="E30:O30" si="10">SUM(E31:E36)</f>
        <v>0</v>
      </c>
      <c r="F30" s="60">
        <f t="shared" si="10"/>
        <v>272557.2</v>
      </c>
      <c r="G30" s="60">
        <f t="shared" si="10"/>
        <v>52793.72</v>
      </c>
      <c r="H30" s="60">
        <f t="shared" si="10"/>
        <v>18206</v>
      </c>
      <c r="I30" s="60">
        <f t="shared" si="10"/>
        <v>96043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</row>
    <row r="31" spans="1:15" ht="15.75" x14ac:dyDescent="0.25">
      <c r="A31" s="97"/>
      <c r="B31" s="100"/>
      <c r="C31" s="56" t="s">
        <v>12</v>
      </c>
      <c r="D31" s="59">
        <v>0</v>
      </c>
      <c r="E31" s="59">
        <v>0</v>
      </c>
      <c r="F31" s="59">
        <v>221896.3</v>
      </c>
      <c r="G31" s="59">
        <v>38656.74</v>
      </c>
      <c r="H31" s="59">
        <v>12676</v>
      </c>
      <c r="I31" s="59">
        <v>0</v>
      </c>
      <c r="J31" s="59">
        <v>0</v>
      </c>
      <c r="K31" s="64"/>
      <c r="L31" s="64"/>
      <c r="M31" s="64"/>
      <c r="N31" s="64"/>
      <c r="O31" s="64"/>
    </row>
    <row r="32" spans="1:15" ht="15.75" x14ac:dyDescent="0.25">
      <c r="A32" s="97"/>
      <c r="B32" s="100"/>
      <c r="C32" s="50" t="s">
        <v>7</v>
      </c>
      <c r="D32" s="59"/>
      <c r="E32" s="59"/>
      <c r="F32" s="59">
        <v>50660.9</v>
      </c>
      <c r="G32" s="59">
        <v>14136.98</v>
      </c>
      <c r="H32" s="59">
        <v>5530</v>
      </c>
      <c r="I32" s="59">
        <v>96043</v>
      </c>
      <c r="J32" s="59"/>
      <c r="K32" s="64"/>
      <c r="L32" s="64"/>
      <c r="M32" s="64"/>
      <c r="N32" s="64"/>
      <c r="O32" s="64"/>
    </row>
    <row r="33" spans="1:15" ht="15.75" x14ac:dyDescent="0.2">
      <c r="A33" s="97"/>
      <c r="B33" s="100"/>
      <c r="C33" s="50" t="s">
        <v>8</v>
      </c>
      <c r="D33" s="60"/>
      <c r="E33" s="60"/>
      <c r="F33" s="60"/>
      <c r="G33" s="60"/>
      <c r="H33" s="60"/>
      <c r="I33" s="60"/>
      <c r="J33" s="60"/>
      <c r="K33" s="64"/>
      <c r="L33" s="64"/>
      <c r="M33" s="64"/>
      <c r="N33" s="64"/>
      <c r="O33" s="64"/>
    </row>
    <row r="34" spans="1:15" ht="15.75" x14ac:dyDescent="0.25">
      <c r="A34" s="97"/>
      <c r="B34" s="100"/>
      <c r="C34" s="57" t="s">
        <v>22</v>
      </c>
      <c r="D34" s="59"/>
      <c r="E34" s="59"/>
      <c r="F34" s="59"/>
      <c r="G34" s="59"/>
      <c r="H34" s="59"/>
      <c r="I34" s="59"/>
      <c r="J34" s="59"/>
      <c r="K34" s="64"/>
      <c r="L34" s="64"/>
      <c r="M34" s="64"/>
      <c r="N34" s="64"/>
      <c r="O34" s="64"/>
    </row>
    <row r="35" spans="1:15" ht="15.75" x14ac:dyDescent="0.25">
      <c r="A35" s="97"/>
      <c r="B35" s="100"/>
      <c r="C35" s="50" t="s">
        <v>9</v>
      </c>
      <c r="D35" s="59"/>
      <c r="E35" s="59"/>
      <c r="F35" s="59"/>
      <c r="G35" s="59"/>
      <c r="H35" s="59"/>
      <c r="I35" s="59"/>
      <c r="J35" s="59"/>
      <c r="K35" s="64"/>
      <c r="L35" s="64"/>
      <c r="M35" s="64"/>
      <c r="N35" s="64"/>
      <c r="O35" s="64"/>
    </row>
    <row r="36" spans="1:15" ht="15.75" x14ac:dyDescent="0.25">
      <c r="A36" s="98"/>
      <c r="B36" s="101"/>
      <c r="C36" s="50" t="s">
        <v>13</v>
      </c>
      <c r="D36" s="59"/>
      <c r="E36" s="59"/>
      <c r="F36" s="59"/>
      <c r="G36" s="59"/>
      <c r="H36" s="59"/>
      <c r="I36" s="59"/>
      <c r="J36" s="59"/>
      <c r="K36" s="64"/>
      <c r="L36" s="64"/>
      <c r="M36" s="64"/>
      <c r="N36" s="64"/>
      <c r="O36" s="64"/>
    </row>
    <row r="37" spans="1:15" ht="15.75" x14ac:dyDescent="0.2">
      <c r="A37" s="96" t="s">
        <v>115</v>
      </c>
      <c r="B37" s="99" t="s">
        <v>140</v>
      </c>
      <c r="C37" s="55" t="s">
        <v>10</v>
      </c>
      <c r="D37" s="60">
        <f>SUM(D38:D43)</f>
        <v>0</v>
      </c>
      <c r="E37" s="60">
        <f t="shared" ref="E37" si="11">SUM(E38:E43)</f>
        <v>0</v>
      </c>
      <c r="F37" s="60">
        <f t="shared" ref="F37" si="12">SUM(F38:F43)</f>
        <v>503838.5</v>
      </c>
      <c r="G37" s="60">
        <f t="shared" ref="G37" si="13">SUM(G38:G43)</f>
        <v>1504774.96</v>
      </c>
      <c r="H37" s="60">
        <f t="shared" ref="H37" si="14">SUM(H38:H43)</f>
        <v>986568</v>
      </c>
      <c r="I37" s="60">
        <f t="shared" ref="I37" si="15">SUM(I38:I43)</f>
        <v>1772073</v>
      </c>
      <c r="J37" s="60">
        <f t="shared" ref="J37:O37" si="16">SUM(J38:J43)</f>
        <v>0</v>
      </c>
      <c r="K37" s="60">
        <f t="shared" si="16"/>
        <v>0</v>
      </c>
      <c r="L37" s="60">
        <f t="shared" si="16"/>
        <v>0</v>
      </c>
      <c r="M37" s="60">
        <f t="shared" si="16"/>
        <v>0</v>
      </c>
      <c r="N37" s="60">
        <f t="shared" si="16"/>
        <v>0</v>
      </c>
      <c r="O37" s="60">
        <f t="shared" si="16"/>
        <v>0</v>
      </c>
    </row>
    <row r="38" spans="1:15" ht="15.75" x14ac:dyDescent="0.25">
      <c r="A38" s="97"/>
      <c r="B38" s="100"/>
      <c r="C38" s="56" t="s">
        <v>12</v>
      </c>
      <c r="D38" s="59">
        <v>0</v>
      </c>
      <c r="E38" s="59">
        <v>0</v>
      </c>
      <c r="F38" s="59">
        <v>383996</v>
      </c>
      <c r="G38" s="59">
        <v>1281327.03</v>
      </c>
      <c r="H38" s="59">
        <v>914267</v>
      </c>
      <c r="I38" s="59">
        <v>0</v>
      </c>
      <c r="J38" s="59">
        <v>0</v>
      </c>
      <c r="K38" s="64"/>
      <c r="L38" s="64"/>
      <c r="M38" s="64"/>
      <c r="N38" s="64"/>
      <c r="O38" s="64"/>
    </row>
    <row r="39" spans="1:15" ht="15.75" x14ac:dyDescent="0.25">
      <c r="A39" s="97"/>
      <c r="B39" s="100"/>
      <c r="C39" s="50" t="s">
        <v>7</v>
      </c>
      <c r="D39" s="59"/>
      <c r="E39" s="59"/>
      <c r="F39" s="59">
        <v>119842.5</v>
      </c>
      <c r="G39" s="59">
        <v>223447.93</v>
      </c>
      <c r="H39" s="59">
        <v>72301</v>
      </c>
      <c r="I39" s="59">
        <v>1772073</v>
      </c>
      <c r="J39" s="59"/>
      <c r="K39" s="64"/>
      <c r="L39" s="64"/>
      <c r="M39" s="64"/>
      <c r="N39" s="64"/>
      <c r="O39" s="64"/>
    </row>
    <row r="40" spans="1:15" ht="15.75" x14ac:dyDescent="0.2">
      <c r="A40" s="97"/>
      <c r="B40" s="100"/>
      <c r="C40" s="50" t="s">
        <v>8</v>
      </c>
      <c r="D40" s="60"/>
      <c r="E40" s="60"/>
      <c r="F40" s="60"/>
      <c r="G40" s="60"/>
      <c r="H40" s="60"/>
      <c r="I40" s="60"/>
      <c r="J40" s="60"/>
      <c r="K40" s="64"/>
      <c r="L40" s="64"/>
      <c r="M40" s="64"/>
      <c r="N40" s="64"/>
      <c r="O40" s="64"/>
    </row>
    <row r="41" spans="1:15" ht="15.75" x14ac:dyDescent="0.25">
      <c r="A41" s="97"/>
      <c r="B41" s="100"/>
      <c r="C41" s="57" t="s">
        <v>22</v>
      </c>
      <c r="D41" s="59"/>
      <c r="E41" s="59"/>
      <c r="F41" s="59"/>
      <c r="G41" s="59"/>
      <c r="H41" s="59"/>
      <c r="I41" s="59"/>
      <c r="J41" s="59"/>
      <c r="K41" s="64"/>
      <c r="L41" s="64"/>
      <c r="M41" s="64"/>
      <c r="N41" s="64"/>
      <c r="O41" s="64"/>
    </row>
    <row r="42" spans="1:15" ht="15.75" x14ac:dyDescent="0.25">
      <c r="A42" s="97"/>
      <c r="B42" s="100"/>
      <c r="C42" s="50" t="s">
        <v>9</v>
      </c>
      <c r="D42" s="59"/>
      <c r="E42" s="59"/>
      <c r="F42" s="59"/>
      <c r="G42" s="59"/>
      <c r="H42" s="59"/>
      <c r="I42" s="59"/>
      <c r="J42" s="59"/>
      <c r="K42" s="64"/>
      <c r="L42" s="64"/>
      <c r="M42" s="64"/>
      <c r="N42" s="64"/>
      <c r="O42" s="64"/>
    </row>
    <row r="43" spans="1:15" ht="15.75" x14ac:dyDescent="0.25">
      <c r="A43" s="98"/>
      <c r="B43" s="101"/>
      <c r="C43" s="50" t="s">
        <v>13</v>
      </c>
      <c r="D43" s="59"/>
      <c r="E43" s="59"/>
      <c r="F43" s="59"/>
      <c r="G43" s="59"/>
      <c r="H43" s="59"/>
      <c r="I43" s="59"/>
      <c r="J43" s="59"/>
      <c r="K43" s="64"/>
      <c r="L43" s="64"/>
      <c r="M43" s="64"/>
      <c r="N43" s="64"/>
      <c r="O43" s="64"/>
    </row>
  </sheetData>
  <mergeCells count="16">
    <mergeCell ref="A37:A43"/>
    <mergeCell ref="B37:B43"/>
    <mergeCell ref="B16:B22"/>
    <mergeCell ref="B5:B6"/>
    <mergeCell ref="A5:A6"/>
    <mergeCell ref="A8:A14"/>
    <mergeCell ref="B8:B14"/>
    <mergeCell ref="A16:A22"/>
    <mergeCell ref="F1:O1"/>
    <mergeCell ref="A3:O3"/>
    <mergeCell ref="D5:O5"/>
    <mergeCell ref="A30:A36"/>
    <mergeCell ref="B30:B36"/>
    <mergeCell ref="C5:C6"/>
    <mergeCell ref="B23:B29"/>
    <mergeCell ref="A23:A29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2" firstPageNumber="163" fitToHeight="0" orientation="landscape" r:id="rId1"/>
  <headerFooter scaleWithDoc="0"/>
  <ignoredErrors>
    <ignoredError sqref="D33:J36 D15:J15 D17:J17 D16:E16 D21:J22 D19:E19 D20:G20 I20:J20 D18:H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2021-01-25T12:15:47Z</cp:lastPrinted>
  <dcterms:created xsi:type="dcterms:W3CDTF">2005-05-11T09:34:44Z</dcterms:created>
  <dcterms:modified xsi:type="dcterms:W3CDTF">2021-01-25T12:16:03Z</dcterms:modified>
</cp:coreProperties>
</file>