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Все документы\Молодые семьи\внесение изменений\изменения 2021\редакция 20.01.2021\Подпрограмма №1 20.01.2021\"/>
    </mc:Choice>
  </mc:AlternateContent>
  <bookViews>
    <workbookView xWindow="0" yWindow="0" windowWidth="19200" windowHeight="10995" tabRatio="694"/>
  </bookViews>
  <sheets>
    <sheet name="приложение1" sheetId="60" r:id="rId1"/>
    <sheet name="приложение2" sheetId="51" r:id="rId2"/>
    <sheet name="приложение 3" sheetId="56" r:id="rId3"/>
  </sheets>
  <definedNames>
    <definedName name="_xlnm.Print_Titles" localSheetId="2">'приложение 3'!$6:$7</definedName>
    <definedName name="_xlnm.Print_Titles" localSheetId="1">приложение2!$6:$8</definedName>
    <definedName name="_xlnm.Print_Area" localSheetId="2">'приложение 3'!$A$1:$O$30</definedName>
  </definedNames>
  <calcPr calcId="152511"/>
</workbook>
</file>

<file path=xl/calcChain.xml><?xml version="1.0" encoding="utf-8"?>
<calcChain xmlns="http://schemas.openxmlformats.org/spreadsheetml/2006/main">
  <c r="P16" i="56" l="1"/>
  <c r="P13" i="56"/>
  <c r="P14" i="56"/>
  <c r="P15" i="56"/>
  <c r="P10" i="56"/>
  <c r="P11" i="56"/>
  <c r="P9" i="56"/>
  <c r="P20" i="56" l="1"/>
  <c r="P12" i="56" l="1"/>
  <c r="E10" i="56" l="1"/>
  <c r="F10" i="56"/>
  <c r="G10" i="56"/>
  <c r="H10" i="56"/>
  <c r="I10" i="56"/>
  <c r="J10" i="56"/>
  <c r="K10" i="56"/>
  <c r="L10" i="56"/>
  <c r="M10" i="56"/>
  <c r="N10" i="56"/>
  <c r="O10" i="56"/>
  <c r="D10" i="56"/>
  <c r="E11" i="56"/>
  <c r="F11" i="56"/>
  <c r="G11" i="56"/>
  <c r="H11" i="56"/>
  <c r="I11" i="56"/>
  <c r="J11" i="56"/>
  <c r="K11" i="56"/>
  <c r="L11" i="56"/>
  <c r="M11" i="56"/>
  <c r="N11" i="56"/>
  <c r="O11" i="56"/>
  <c r="D11" i="56"/>
  <c r="I12" i="56"/>
  <c r="J12" i="56"/>
  <c r="K12" i="56"/>
  <c r="L12" i="56"/>
  <c r="M12" i="56"/>
  <c r="N12" i="56"/>
  <c r="O12" i="56"/>
  <c r="F12" i="56"/>
  <c r="G12" i="56"/>
  <c r="H12" i="56"/>
  <c r="E12" i="56"/>
  <c r="D12" i="56"/>
  <c r="O15" i="56"/>
  <c r="K15" i="56"/>
  <c r="L15" i="56"/>
  <c r="M15" i="56"/>
  <c r="N15" i="56"/>
  <c r="H15" i="56"/>
  <c r="I15" i="56"/>
  <c r="J15" i="56"/>
  <c r="F15" i="56"/>
  <c r="G15" i="56"/>
  <c r="E15" i="56"/>
  <c r="D15" i="56"/>
  <c r="L17" i="56"/>
  <c r="M17" i="56"/>
  <c r="N17" i="56"/>
  <c r="O17" i="56"/>
  <c r="K17" i="56"/>
  <c r="I17" i="56"/>
  <c r="J17" i="56"/>
  <c r="H17" i="56"/>
  <c r="G17" i="56"/>
  <c r="F17" i="56"/>
  <c r="D17" i="56"/>
  <c r="E17" i="56"/>
  <c r="K9" i="56" l="1"/>
  <c r="L9" i="56"/>
  <c r="M9" i="56"/>
  <c r="N9" i="56"/>
  <c r="O9" i="56"/>
  <c r="J9" i="56"/>
  <c r="I9" i="56" l="1"/>
  <c r="H9" i="56"/>
  <c r="G9" i="56" l="1"/>
  <c r="F9" i="56"/>
  <c r="E9" i="56"/>
  <c r="D9" i="56"/>
</calcChain>
</file>

<file path=xl/sharedStrings.xml><?xml version="1.0" encoding="utf-8"?>
<sst xmlns="http://schemas.openxmlformats.org/spreadsheetml/2006/main" count="91" uniqueCount="72">
  <si>
    <t>в том числе:</t>
  </si>
  <si>
    <t>№ п/п</t>
  </si>
  <si>
    <t>1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</si>
  <si>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</si>
  <si>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</si>
  <si>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</si>
  <si>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</si>
  <si>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</si>
  <si>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</si>
  <si>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</si>
  <si>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</si>
  <si>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</si>
  <si>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</si>
  <si>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</si>
  <si>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>_____________________________</t>
  </si>
  <si>
    <t>Исполнители муниципальной программы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</si>
  <si>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</si>
  <si>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</si>
  <si>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ОСНОВНОЕ МЕРОПРИЯТИЕ 1</t>
  </si>
  <si>
    <t>ОСНОВНОЕ МЕРОПРИЯТИЕ 2</t>
  </si>
  <si>
    <t>Оценка расходов по годам реализации муниципальной программы, тыс. руб.</t>
  </si>
  <si>
    <t>Отдел по экономике и инвестиционным программам  администрации Лискинского муниципального района Воронежской области</t>
  </si>
  <si>
    <t>2014
(первый год реализации)</t>
  </si>
  <si>
    <t>2015
(второй год реализации)</t>
  </si>
  <si>
    <t xml:space="preserve">2016
(третий год реализации) </t>
  </si>
  <si>
    <t>1.1.</t>
  </si>
  <si>
    <t>1.2.</t>
  </si>
  <si>
    <t>ПОДПРОГРАММА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</si>
  <si>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</si>
  <si>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>семей</t>
  </si>
  <si>
    <t>Создание системы поддержки молодых семей в решении жилищной проблемы в Лискинском муниципальном районе Воронежской области.</t>
  </si>
  <si>
    <t>Ответственный исполнитель муниципальной подпрограммы</t>
  </si>
  <si>
    <t>Основные разработчики муниципальной подпрограммы</t>
  </si>
  <si>
    <t>Основные мероприятия подпрограммы</t>
  </si>
  <si>
    <t>Цель муниципальной подпрограммы</t>
  </si>
  <si>
    <t>Задачи муниципальной подпрограммы</t>
  </si>
  <si>
    <t>Целевые индикаторы и показатели муниципальной подпрограммы</t>
  </si>
  <si>
    <t>Этапы и сроки реализации муниципальной подпрограммы</t>
  </si>
  <si>
    <t>Объемы и источники финансирования муниципальной подпрограммы (в действующих ценах каждого года реализации муниципальной программы) 1</t>
  </si>
  <si>
    <t>Ожидаемые конечные результаты реализации муниципальной подпрограммы</t>
  </si>
  <si>
    <t>5</t>
  </si>
  <si>
    <t>%</t>
  </si>
  <si>
    <t>9,4</t>
  </si>
  <si>
    <t>17</t>
  </si>
  <si>
    <t>42</t>
  </si>
  <si>
    <t>0</t>
  </si>
  <si>
    <t xml:space="preserve">- обеспечение предоставления молодым семьям - участникам подпрограммы социальных выплат на приобретение жилого помещения или строительство индивидуального жилого дома (далее - социальные выплаты);
- создание условий для привлечения молодыми семьями собственных средств, дополнительных финансовых средств кредитных и других организаций, предоставляющих кредиты и займы, в том числе ипотечных жилищных кредитов, для приобретения жилого помещения или строительства индивидуального жилого дома.
</t>
  </si>
  <si>
    <t>2014 - 2025 годы</t>
  </si>
  <si>
    <t xml:space="preserve">- привлечение в жилищную сферу дополнительных финансовых средств банков и других организаций, предоставляющих ипотечные жилищные кредиты и займы, собственных средств граждан;
- развитие и закрепление положительных демографических тенденций в обществе;
- укрепление семейных отношений и снижение уровня социальной напряженности в обществе;
- развитие системы ипотечного жилищного кредитования.
</t>
  </si>
  <si>
    <t xml:space="preserve">Пункт Фед. плана
 стат. работ
</t>
  </si>
  <si>
    <t>Оказание государственной поддержки молодым семьям на приобретение жилого помещения или строительство индивидуального жилого дома</t>
  </si>
  <si>
    <t>Совершенствование нормативно-правовой базы, регулирующей оказание государственной поддержки молодым семьям на приобретение жилого помещения или строительство индивидуального жилого дома</t>
  </si>
  <si>
    <t xml:space="preserve">внебюджетные фонды                        </t>
  </si>
  <si>
    <t xml:space="preserve">Количество молодых семей, получивших свидетельство о праве на получение социальной выплаты на приобретение жилого помещения  строительство индивидуального  жилого дома </t>
  </si>
  <si>
    <t>Доля молодых семей, получивших свидетельство о праве на получение социальной выплаты на приобретение жилого помещения или строительство индивидуального жилого дома, в общем количестве молодых семей, нуждающихся в улучшении жилищных суловий по состоянию на 1 января</t>
  </si>
  <si>
    <t xml:space="preserve">ОСНОВНОЕ МЕРОПРИЯТИЕ 1: Оказание государственной поддержки молодым семьям на приобретение жилого помещения или строительство индивидуального жилого дома </t>
  </si>
  <si>
    <t>ПАСПОРТ
подпрограммы "Обеспечение жильем молодых семей" 
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</si>
  <si>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 xml:space="preserve">Согласно Порядка по разработке, реализации и оценки эффективности муниципальных программ в Лискинском муниципальном районе Воронежской области в новой редакции, утвержденного постановлением администрации Лискинского муниципального района от 21.03.2016 №159 прилагается:
Приложение №2 - Сведения о показателях (индикаторах) 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области»;
</t>
  </si>
  <si>
    <t>Приложение №3 - 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</si>
  <si>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>Сведения о показателях (индикаторах)  подпрограммы "Обеспечение жильем молодых семей"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
 и их значениях</t>
  </si>
  <si>
    <t>МУНИЦИПАЛЬНАЯ ПРОГРАММА "Обеспечение доступным и комфортным жильем и коммунальными услугами населения Лискинского муниципального района Воронежской области"</t>
  </si>
  <si>
    <t>ПОДПРОГРАММА "Обеспечение жильем молодых семей"</t>
  </si>
  <si>
    <t xml:space="preserve"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подпрограммы "Обеспечение жильем молодых семей"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 </t>
  </si>
  <si>
    <t xml:space="preserve"> "Обеспечение жильем молодых семей" </t>
  </si>
  <si>
    <t>1. Оказание государственной поддержки молодым семьям на приобретение жилого помещения или строительство индивидуального жилого дома.
2. Совершенствование нормативно-правовой базы, регулирующей оказание государственной поддержки молодым семьям на приобретение жилого помещения или строительство индивидуального жилого дома.</t>
  </si>
  <si>
    <t>Приложение 3 
к подпрограмме "Обеспечение жильем молодых семей"  
муниципальной программы «Обеспечение доступным и комфортным жильем и коммунальными услугами населения Лискинского муниципального района Воронежской области»</t>
  </si>
  <si>
    <t xml:space="preserve">
</t>
  </si>
  <si>
    <t>Приложение 2 
к подпрограмме "Обеспечение жильем молодых семей" муниципальной программы 
«Обеспечение доступным и комфортным 
жильем и коммунальными услугами населения 
Лискинского муниципального района 
Воронежской области»</t>
  </si>
  <si>
    <r>
      <t>Приложение 1 
к подпрограмме "Обеспечение жильем молодых семей</t>
    </r>
    <r>
      <rPr>
        <b/>
        <sz val="12"/>
        <color indexed="8"/>
        <rFont val="Times New Roman"/>
        <family val="1"/>
        <charset val="204"/>
      </rPr>
      <t>"</t>
    </r>
    <r>
      <rPr>
        <sz val="12"/>
        <color indexed="8"/>
        <rFont val="Times New Roman"/>
        <family val="1"/>
        <charset val="204"/>
      </rPr>
      <t xml:space="preserve"> муниципальной программы «Обеспечение 
доступным и комфортным жильем и
коммунальными услугами населения 
Лискинского муниципального района 
Воронежской области»
</t>
    </r>
  </si>
  <si>
    <t xml:space="preserve">Отдел по экономике и инвестиционным программамадминистрации  Лискинского муниципального района Воронежской области;  отдел по финансам и бюджетной политике администрации  Лискинского муниципального района Воронежской области </t>
  </si>
  <si>
    <t>1. Количество молодых семей, улучшивших жилищные условия в рамках реализации подпрограммы - 46;                                                                            2. Доля молодых семей, получивших свидетельство о праве на получение социальной выплаты на приобретение (строительство) жилого помещения, в общем количестве молодых семей, нуждающихся в улучшении жилищных условий по состоянию на 1 января- 42%;</t>
  </si>
  <si>
    <t xml:space="preserve">Всего - 288 554,647:
- из средств федерального бюджета 7 516,2 тыс.руб., в т.ч.:
- 2014 г. - 1 031,0 тыс.руб. 
- 2015 г. - 1 031,0 тыс.руб. 
- 2016 г. - 1 227,8 тыс.руб.  
- 2017 г. - 1 242,9 тыс.руб. 
- 2020 г. - 2 983,5 тыс.руб.;
- из средств областного бюджета 66 095,89 тыс.руб., в т.ч.:
- 2014 г. - 1 095,0 тыс.руб. 
- 2015 г. - 1 095,0 тыс.руб. 
- 2016 г. - 891,3 тыс.руб.  
- 2017 г. - 758,7 тыс.руб. 
- 2018 г. - 8 546,59 тыс.руб.
- 2019 г. - 7 317,6 тыс.руб.  
- 2020 г. - 5 881,9 тыс.руб.  
- 2021 г. - 8 137,0 тыс. руб. 
- 2022 г. - 14 135,5 тыс. руб. 
- 2023 г. - 14 237,3 тыс. руб.  
- 2024 г. - 2 000,0 тыс. руб. 
- 2025 г. - 2 000,0 тыс. руб. 
- из средств местного бюджета 19 270,94 тыс.руб., в т.ч.:
- 2014 г. - 1 200,0 тыс.руб. 
- 2015 г. - 1 200,0 тыс.руб. 
- 2016 г. - 1 331,564 тыс.руб.  
- 2017 г. - 1 270,0 тыс.руб. 
- 2018 г. - 1 195,576 тыс.руб.
- 2019 г. - 1 200,0 тыс.руб.  
- 2020 г. - 2 163,8 тыс.руб.  
- 2021 г. - 2 510,0 тыс. руб. 
- 2022 г. - 2 600,0 тыс. руб. 
- 2023 г. - 2 600,0 тыс. руб.  
- 2024 г. - 1 000,0 тыс. руб. 
- 2025 г. - 1 000,0 тыс. руб.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</si>
</sst>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0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11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0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/>
    <xf numFmtId="49" fontId="2" fillId="0" borderId="1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 wrapText="1"/>
    </xf>
    <xf numFmtId="0" fontId="0" fillId="0" borderId="0" xfId="0" applyFont="1" applyBorder="1"/>
    <xf numFmtId="0" fontId="2" fillId="0" borderId="0" xfId="0" applyFont="1" applyAlignment="1">
      <alignment horizontal="right"/>
    </xf>
    <xf numFmtId="0" fontId="0" fillId="2" borderId="0" xfId="0" applyFont="1" applyFill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2" fillId="0" borderId="7" xfId="0" applyNumberFormat="1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center" wrapText="1"/>
    </xf>
    <xf numFmtId="4" fontId="2" fillId="0" borderId="1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wrapText="1"/>
    </xf>
    <xf numFmtId="165" fontId="8" fillId="0" borderId="11" xfId="0" applyNumberFormat="1" applyFont="1" applyFill="1" applyBorder="1" applyAlignment="1">
      <alignment horizontal="center" wrapText="1"/>
    </xf>
    <xf numFmtId="4" fontId="8" fillId="0" borderId="1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vertical="top" wrapText="1"/>
    </xf>
    <xf numFmtId="165" fontId="8" fillId="0" borderId="7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left" wrapText="1"/>
    </xf>
    <xf numFmtId="166" fontId="8" fillId="0" borderId="7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0" xfId="0" applyFont="1" applyFill="1"/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/>
    <xf numFmtId="166" fontId="0" fillId="0" borderId="0" xfId="0" applyNumberFormat="1" applyFont="1"/>
    <xf numFmtId="0" fontId="5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49" fontId="8" fillId="4" borderId="7" xfId="0" applyNumberFormat="1" applyFont="1" applyFill="1" applyBorder="1" applyAlignment="1">
      <alignment horizontal="left" vertical="center" wrapText="1"/>
    </xf>
    <xf numFmtId="49" fontId="8" fillId="4" borderId="8" xfId="0" applyNumberFormat="1" applyFont="1" applyFill="1" applyBorder="1" applyAlignment="1">
      <alignment horizontal="left" vertical="center" wrapText="1"/>
    </xf>
    <xf numFmtId="49" fontId="8" fillId="4" borderId="4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left" vertical="center" wrapText="1"/>
    </xf>
    <xf numFmtId="49" fontId="8" fillId="0" borderId="6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19"/>
  <sheetViews>
    <sheetView tabSelected="1" view="pageBreakPreview" topLeftCell="A13" zoomScale="75" zoomScaleSheetLayoutView="75" workbookViewId="0">
      <selection activeCell="B12" sqref="B12"/>
    </sheetView>
  </sheetViews>
  <sheetFormatPr defaultRowHeight="12.75" x14ac:dyDescent="0.2"/>
  <cols>
    <col min="1" max="1" width="43.140625" customWidth="1"/>
    <col min="2" max="2" width="53.42578125" customWidth="1"/>
  </cols>
  <sheetData>
    <row r="1" spans="1:2" ht="116.25" customHeight="1" x14ac:dyDescent="0.25">
      <c r="A1" s="12"/>
      <c r="B1" s="37" t="s">
        <v>68</v>
      </c>
    </row>
    <row r="2" spans="1:2" ht="78.75" customHeight="1" x14ac:dyDescent="0.2">
      <c r="A2" s="80" t="s">
        <v>56</v>
      </c>
      <c r="B2" s="80"/>
    </row>
    <row r="3" spans="1:2" ht="54.75" customHeight="1" x14ac:dyDescent="0.2">
      <c r="A3" s="1" t="s">
        <v>31</v>
      </c>
      <c r="B3" s="33" t="s">
        <v>21</v>
      </c>
    </row>
    <row r="4" spans="1:2" s="3" customFormat="1" ht="94.5" x14ac:dyDescent="0.2">
      <c r="A4" s="1" t="s">
        <v>15</v>
      </c>
      <c r="B4" s="33" t="s">
        <v>69</v>
      </c>
    </row>
    <row r="5" spans="1:2" s="3" customFormat="1" ht="54" customHeight="1" x14ac:dyDescent="0.2">
      <c r="A5" s="1" t="s">
        <v>32</v>
      </c>
      <c r="B5" s="33" t="s">
        <v>21</v>
      </c>
    </row>
    <row r="6" spans="1:2" s="3" customFormat="1" ht="129" customHeight="1" x14ac:dyDescent="0.2">
      <c r="A6" s="38" t="s">
        <v>33</v>
      </c>
      <c r="B6" s="33" t="s">
        <v>64</v>
      </c>
    </row>
    <row r="7" spans="1:2" s="9" customFormat="1" ht="54.75" customHeight="1" x14ac:dyDescent="0.2">
      <c r="A7" s="1" t="s">
        <v>34</v>
      </c>
      <c r="B7" s="34" t="s">
        <v>30</v>
      </c>
    </row>
    <row r="8" spans="1:2" s="15" customFormat="1" ht="210" customHeight="1" x14ac:dyDescent="0.2">
      <c r="A8" s="1" t="s">
        <v>35</v>
      </c>
      <c r="B8" s="35" t="s">
        <v>46</v>
      </c>
    </row>
    <row r="9" spans="1:2" s="15" customFormat="1" ht="147" customHeight="1" x14ac:dyDescent="0.2">
      <c r="A9" s="1" t="s">
        <v>36</v>
      </c>
      <c r="B9" s="30" t="s">
        <v>70</v>
      </c>
    </row>
    <row r="10" spans="1:2" s="76" customFormat="1" ht="36.75" customHeight="1" x14ac:dyDescent="0.2">
      <c r="A10" s="38" t="s">
        <v>37</v>
      </c>
      <c r="B10" s="32" t="s">
        <v>47</v>
      </c>
    </row>
    <row r="11" spans="1:2" s="76" customFormat="1" ht="409.6" customHeight="1" x14ac:dyDescent="0.2">
      <c r="A11" s="38" t="s">
        <v>38</v>
      </c>
      <c r="B11" s="118" t="s">
        <v>71</v>
      </c>
    </row>
    <row r="12" spans="1:2" s="76" customFormat="1" ht="176.25" customHeight="1" x14ac:dyDescent="0.2">
      <c r="A12" s="38" t="s">
        <v>39</v>
      </c>
      <c r="B12" s="77" t="s">
        <v>48</v>
      </c>
    </row>
    <row r="13" spans="1:2" s="76" customFormat="1" ht="15.75" x14ac:dyDescent="0.25">
      <c r="A13" s="39" t="s">
        <v>14</v>
      </c>
      <c r="B13" s="78"/>
    </row>
    <row r="14" spans="1:2" s="76" customFormat="1" ht="78" customHeight="1" x14ac:dyDescent="0.2">
      <c r="A14" s="81" t="s">
        <v>57</v>
      </c>
      <c r="B14" s="81"/>
    </row>
    <row r="15" spans="1:2" s="76" customFormat="1" ht="51.75" customHeight="1" x14ac:dyDescent="0.2">
      <c r="A15" s="81" t="s">
        <v>58</v>
      </c>
      <c r="B15" s="81"/>
    </row>
    <row r="16" spans="1:2" s="17" customFormat="1" ht="15.75" x14ac:dyDescent="0.25">
      <c r="A16" s="39"/>
      <c r="B16" s="2"/>
    </row>
    <row r="17" spans="1:2" ht="15.75" x14ac:dyDescent="0.25">
      <c r="A17" s="40"/>
      <c r="B17" s="2"/>
    </row>
    <row r="18" spans="1:2" ht="15.75" x14ac:dyDescent="0.25">
      <c r="A18" s="40"/>
      <c r="B18" s="41"/>
    </row>
    <row r="19" spans="1:2" x14ac:dyDescent="0.2">
      <c r="B19" s="18"/>
    </row>
  </sheetData>
  <mergeCells count="3">
    <mergeCell ref="A2:B2"/>
    <mergeCell ref="A14:B14"/>
    <mergeCell ref="A15:B15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98" firstPageNumber="163" fitToHeight="0" orientation="portrait" r:id="rId1"/>
  <headerFooter differentFirst="1" scaleWithDoc="0">
    <oddHeader>&amp;C&amp;P</oddHeader>
  </headerFooter>
  <rowBreaks count="2" manualBreakCount="2">
    <brk id="8" max="16383" man="1"/>
    <brk id="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14"/>
  <sheetViews>
    <sheetView view="pageBreakPreview" topLeftCell="A4" zoomScaleNormal="100" zoomScaleSheetLayoutView="100" workbookViewId="0">
      <selection activeCell="E13" sqref="E13:K13"/>
    </sheetView>
  </sheetViews>
  <sheetFormatPr defaultRowHeight="15.75" x14ac:dyDescent="0.25"/>
  <cols>
    <col min="1" max="1" width="8.28515625" style="2" customWidth="1"/>
    <col min="2" max="2" width="37.85546875" style="26" customWidth="1"/>
    <col min="3" max="3" width="12.28515625" style="2" customWidth="1"/>
    <col min="4" max="4" width="7.7109375" style="2" customWidth="1"/>
    <col min="5" max="15" width="7.42578125" style="2" customWidth="1"/>
  </cols>
  <sheetData>
    <row r="1" spans="1:16" ht="7.5" customHeight="1" x14ac:dyDescent="0.25">
      <c r="A1" s="23"/>
      <c r="B1" s="24"/>
      <c r="C1" s="10"/>
      <c r="D1" s="10"/>
      <c r="E1" s="11"/>
      <c r="F1" s="11"/>
      <c r="G1" s="11"/>
      <c r="H1" s="11"/>
    </row>
    <row r="2" spans="1:16" ht="108.75" customHeight="1" x14ac:dyDescent="0.25">
      <c r="A2" s="23"/>
      <c r="B2" s="25"/>
      <c r="C2" s="12"/>
      <c r="D2" s="12"/>
      <c r="E2" s="26" t="s">
        <v>66</v>
      </c>
      <c r="F2" s="26"/>
      <c r="G2" s="26"/>
      <c r="H2" s="26"/>
      <c r="I2" s="26"/>
      <c r="J2" s="82" t="s">
        <v>67</v>
      </c>
      <c r="K2" s="82"/>
      <c r="L2" s="82"/>
      <c r="M2" s="82"/>
      <c r="N2" s="82"/>
      <c r="O2" s="82"/>
      <c r="P2" s="82"/>
    </row>
    <row r="3" spans="1:16" x14ac:dyDescent="0.25">
      <c r="A3" s="23"/>
      <c r="B3" s="25"/>
      <c r="C3" s="12"/>
      <c r="D3" s="12"/>
      <c r="E3" s="13"/>
      <c r="F3" s="13"/>
      <c r="G3" s="13"/>
      <c r="H3" s="13"/>
      <c r="I3" s="16"/>
    </row>
    <row r="4" spans="1:16" s="3" customFormat="1" ht="46.5" customHeight="1" x14ac:dyDescent="0.2">
      <c r="A4" s="89" t="s">
        <v>59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1"/>
    </row>
    <row r="5" spans="1:16" ht="15.75" customHeight="1" x14ac:dyDescent="0.2">
      <c r="A5" s="92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93"/>
    </row>
    <row r="6" spans="1:16" s="3" customFormat="1" ht="56.25" customHeight="1" x14ac:dyDescent="0.2">
      <c r="A6" s="97" t="s">
        <v>1</v>
      </c>
      <c r="B6" s="97" t="s">
        <v>3</v>
      </c>
      <c r="C6" s="97" t="s">
        <v>49</v>
      </c>
      <c r="D6" s="97" t="s">
        <v>4</v>
      </c>
      <c r="E6" s="94" t="s">
        <v>5</v>
      </c>
      <c r="F6" s="95"/>
      <c r="G6" s="95"/>
      <c r="H6" s="95"/>
      <c r="I6" s="95"/>
      <c r="J6" s="95"/>
      <c r="K6" s="95"/>
      <c r="L6" s="95"/>
      <c r="M6" s="95"/>
      <c r="N6" s="95"/>
      <c r="O6" s="95"/>
      <c r="P6" s="96"/>
    </row>
    <row r="7" spans="1:16" s="3" customFormat="1" x14ac:dyDescent="0.25">
      <c r="A7" s="98"/>
      <c r="B7" s="98"/>
      <c r="C7" s="98"/>
      <c r="D7" s="98"/>
      <c r="E7" s="21">
        <v>2014</v>
      </c>
      <c r="F7" s="21">
        <v>2015</v>
      </c>
      <c r="G7" s="21">
        <v>2016</v>
      </c>
      <c r="H7" s="21">
        <v>2017</v>
      </c>
      <c r="I7" s="20">
        <v>2018</v>
      </c>
      <c r="J7" s="21">
        <v>2019</v>
      </c>
      <c r="K7" s="36">
        <v>2020</v>
      </c>
      <c r="L7" s="36">
        <v>2021</v>
      </c>
      <c r="M7" s="36">
        <v>2022</v>
      </c>
      <c r="N7" s="36">
        <v>2023</v>
      </c>
      <c r="O7" s="36">
        <v>2024</v>
      </c>
      <c r="P7" s="47">
        <v>2025</v>
      </c>
    </row>
    <row r="8" spans="1:16" s="9" customFormat="1" x14ac:dyDescent="0.2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48">
        <v>11</v>
      </c>
      <c r="L8" s="48">
        <v>12</v>
      </c>
      <c r="M8" s="48">
        <v>13</v>
      </c>
      <c r="N8" s="48">
        <v>14</v>
      </c>
      <c r="O8" s="48">
        <v>15</v>
      </c>
      <c r="P8" s="42">
        <v>16</v>
      </c>
    </row>
    <row r="9" spans="1:16" s="3" customFormat="1" ht="29.25" customHeight="1" x14ac:dyDescent="0.25">
      <c r="A9" s="83" t="s">
        <v>60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5"/>
    </row>
    <row r="10" spans="1:16" s="3" customFormat="1" ht="19.5" customHeight="1" x14ac:dyDescent="0.25">
      <c r="A10" s="83" t="s">
        <v>61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5"/>
    </row>
    <row r="11" spans="1:16" s="15" customFormat="1" ht="31.5" x14ac:dyDescent="0.2">
      <c r="A11" s="27" t="s">
        <v>2</v>
      </c>
      <c r="B11" s="19" t="s">
        <v>16</v>
      </c>
      <c r="C11" s="27"/>
      <c r="D11" s="22"/>
      <c r="E11" s="22"/>
      <c r="F11" s="27"/>
      <c r="G11" s="22"/>
      <c r="H11" s="27"/>
      <c r="I11" s="27"/>
      <c r="J11" s="28"/>
      <c r="K11" s="28"/>
      <c r="L11" s="28"/>
      <c r="M11" s="28"/>
      <c r="N11" s="28"/>
      <c r="O11" s="28"/>
      <c r="P11" s="46"/>
    </row>
    <row r="12" spans="1:16" s="15" customFormat="1" ht="36" customHeight="1" x14ac:dyDescent="0.2">
      <c r="A12" s="86" t="s">
        <v>55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8"/>
    </row>
    <row r="13" spans="1:16" s="15" customFormat="1" ht="94.5" x14ac:dyDescent="0.2">
      <c r="A13" s="29" t="s">
        <v>25</v>
      </c>
      <c r="B13" s="32" t="s">
        <v>53</v>
      </c>
      <c r="C13" s="29"/>
      <c r="D13" s="44" t="s">
        <v>29</v>
      </c>
      <c r="E13" s="22">
        <v>6</v>
      </c>
      <c r="F13" s="29" t="s">
        <v>40</v>
      </c>
      <c r="G13" s="22">
        <v>6</v>
      </c>
      <c r="H13" s="29" t="s">
        <v>40</v>
      </c>
      <c r="I13" s="45" t="s">
        <v>43</v>
      </c>
      <c r="J13" s="28">
        <v>15</v>
      </c>
      <c r="K13" s="28">
        <v>19</v>
      </c>
      <c r="L13" s="28">
        <v>19</v>
      </c>
      <c r="M13" s="28">
        <v>19</v>
      </c>
      <c r="N13" s="28">
        <v>19</v>
      </c>
      <c r="O13" s="28">
        <v>5</v>
      </c>
      <c r="P13" s="43">
        <v>5</v>
      </c>
    </row>
    <row r="14" spans="1:16" s="15" customFormat="1" ht="141.75" x14ac:dyDescent="0.2">
      <c r="A14" s="29" t="s">
        <v>26</v>
      </c>
      <c r="B14" s="32" t="s">
        <v>54</v>
      </c>
      <c r="C14" s="29"/>
      <c r="D14" s="44" t="s">
        <v>41</v>
      </c>
      <c r="E14" s="22">
        <v>6.1</v>
      </c>
      <c r="F14" s="29" t="s">
        <v>42</v>
      </c>
      <c r="G14" s="22">
        <v>9.4</v>
      </c>
      <c r="H14" s="29" t="s">
        <v>42</v>
      </c>
      <c r="I14" s="45" t="s">
        <v>44</v>
      </c>
      <c r="J14" s="28">
        <v>58</v>
      </c>
      <c r="K14" s="28">
        <v>72</v>
      </c>
      <c r="L14" s="28">
        <v>75</v>
      </c>
      <c r="M14" s="28">
        <v>78</v>
      </c>
      <c r="N14" s="28">
        <v>80</v>
      </c>
      <c r="O14" s="28">
        <v>82</v>
      </c>
      <c r="P14" s="43">
        <v>84</v>
      </c>
    </row>
  </sheetData>
  <mergeCells count="10">
    <mergeCell ref="J2:P2"/>
    <mergeCell ref="A10:P10"/>
    <mergeCell ref="A12:P12"/>
    <mergeCell ref="A4:P5"/>
    <mergeCell ref="E6:P6"/>
    <mergeCell ref="A9:P9"/>
    <mergeCell ref="A6:A7"/>
    <mergeCell ref="B6:B7"/>
    <mergeCell ref="D6:D7"/>
    <mergeCell ref="C6:C7"/>
  </mergeCells>
  <pageMargins left="0.39370078740157483" right="0.39370078740157483" top="0.55118110236220474" bottom="0.55118110236220474" header="0" footer="0"/>
  <pageSetup paperSize="9" scale="89" firstPageNumber="16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P30"/>
  <sheetViews>
    <sheetView view="pageBreakPreview" topLeftCell="A4" zoomScale="78" zoomScaleNormal="100" zoomScaleSheetLayoutView="78" workbookViewId="0">
      <selection activeCell="P11" sqref="P11"/>
    </sheetView>
  </sheetViews>
  <sheetFormatPr defaultRowHeight="12.75" x14ac:dyDescent="0.2"/>
  <cols>
    <col min="1" max="1" width="20.85546875" customWidth="1"/>
    <col min="2" max="2" width="28" customWidth="1"/>
    <col min="3" max="3" width="20.5703125" customWidth="1"/>
    <col min="4" max="4" width="13.7109375" customWidth="1"/>
    <col min="5" max="5" width="13.5703125" customWidth="1"/>
    <col min="6" max="6" width="14.140625" customWidth="1"/>
    <col min="7" max="7" width="11.42578125" customWidth="1"/>
    <col min="8" max="8" width="11.140625" customWidth="1"/>
    <col min="9" max="9" width="12.140625" customWidth="1"/>
    <col min="10" max="14" width="10.5703125" customWidth="1"/>
    <col min="15" max="15" width="9.5703125" bestFit="1" customWidth="1"/>
    <col min="16" max="16" width="14.5703125" customWidth="1"/>
  </cols>
  <sheetData>
    <row r="1" spans="1:16" ht="15.75" x14ac:dyDescent="0.25">
      <c r="B1" s="2"/>
      <c r="C1" s="2"/>
      <c r="D1" s="2"/>
      <c r="E1" s="2"/>
      <c r="F1" s="2"/>
      <c r="G1" s="2"/>
    </row>
    <row r="2" spans="1:16" ht="90.75" customHeight="1" x14ac:dyDescent="0.25">
      <c r="B2" s="2"/>
      <c r="C2" s="2"/>
      <c r="D2" s="2"/>
      <c r="E2" s="59"/>
      <c r="F2" s="59"/>
      <c r="G2" s="59"/>
      <c r="H2" s="59"/>
      <c r="I2" s="59"/>
      <c r="J2" s="99" t="s">
        <v>65</v>
      </c>
      <c r="K2" s="99"/>
      <c r="L2" s="99"/>
      <c r="M2" s="99"/>
      <c r="N2" s="99"/>
      <c r="O2" s="99"/>
      <c r="P2" s="26"/>
    </row>
    <row r="3" spans="1:16" ht="15.75" x14ac:dyDescent="0.25">
      <c r="A3" s="6"/>
      <c r="B3" s="10"/>
      <c r="C3" s="11"/>
      <c r="D3" s="11"/>
      <c r="E3" s="11"/>
      <c r="F3" s="11"/>
      <c r="G3" s="2"/>
    </row>
    <row r="4" spans="1:16" s="3" customFormat="1" ht="76.5" customHeight="1" x14ac:dyDescent="0.2">
      <c r="A4" s="100" t="s">
        <v>62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</row>
    <row r="5" spans="1:16" x14ac:dyDescent="0.2">
      <c r="A5" s="5"/>
      <c r="B5" s="7"/>
      <c r="C5" s="4"/>
      <c r="D5" s="4"/>
      <c r="E5" s="4"/>
      <c r="F5" s="4"/>
      <c r="G5" s="4"/>
    </row>
    <row r="6" spans="1:16" s="15" customFormat="1" ht="45" customHeight="1" x14ac:dyDescent="0.2">
      <c r="A6" s="108" t="s">
        <v>6</v>
      </c>
      <c r="B6" s="107" t="s">
        <v>17</v>
      </c>
      <c r="C6" s="108" t="s">
        <v>11</v>
      </c>
      <c r="D6" s="101" t="s">
        <v>20</v>
      </c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3"/>
    </row>
    <row r="7" spans="1:16" s="3" customFormat="1" ht="47.25" x14ac:dyDescent="0.2">
      <c r="A7" s="108"/>
      <c r="B7" s="107"/>
      <c r="C7" s="108"/>
      <c r="D7" s="61" t="s">
        <v>22</v>
      </c>
      <c r="E7" s="61" t="s">
        <v>23</v>
      </c>
      <c r="F7" s="62" t="s">
        <v>24</v>
      </c>
      <c r="G7" s="63">
        <v>2017</v>
      </c>
      <c r="H7" s="63">
        <v>2018</v>
      </c>
      <c r="I7" s="63">
        <v>2019</v>
      </c>
      <c r="J7" s="63">
        <v>2020</v>
      </c>
      <c r="K7" s="63">
        <v>2021</v>
      </c>
      <c r="L7" s="63">
        <v>2022</v>
      </c>
      <c r="M7" s="63">
        <v>2023</v>
      </c>
      <c r="N7" s="63">
        <v>2024</v>
      </c>
      <c r="O7" s="63">
        <v>2025</v>
      </c>
    </row>
    <row r="8" spans="1:16" s="9" customFormat="1" ht="15.75" x14ac:dyDescent="0.2">
      <c r="A8" s="63">
        <v>1</v>
      </c>
      <c r="B8" s="63">
        <v>2</v>
      </c>
      <c r="C8" s="63">
        <v>3</v>
      </c>
      <c r="D8" s="63">
        <v>4</v>
      </c>
      <c r="E8" s="63">
        <v>5</v>
      </c>
      <c r="F8" s="63">
        <v>6</v>
      </c>
      <c r="G8" s="63">
        <v>7</v>
      </c>
      <c r="H8" s="63">
        <v>8</v>
      </c>
      <c r="I8" s="63">
        <v>9</v>
      </c>
      <c r="J8" s="63">
        <v>10</v>
      </c>
      <c r="K8" s="63">
        <v>11</v>
      </c>
      <c r="L8" s="63">
        <v>12</v>
      </c>
      <c r="M8" s="63">
        <v>13</v>
      </c>
      <c r="N8" s="63">
        <v>14</v>
      </c>
      <c r="O8" s="63">
        <v>15</v>
      </c>
    </row>
    <row r="9" spans="1:16" s="3" customFormat="1" ht="15.75" customHeight="1" x14ac:dyDescent="0.25">
      <c r="A9" s="109" t="s">
        <v>27</v>
      </c>
      <c r="B9" s="112" t="s">
        <v>63</v>
      </c>
      <c r="C9" s="64" t="s">
        <v>10</v>
      </c>
      <c r="D9" s="65">
        <f>D10+D11+D12+D13+D14+D15</f>
        <v>9503</v>
      </c>
      <c r="E9" s="65">
        <f t="shared" ref="E9" si="0">E10+E11+E12+E13+E14+E15</f>
        <v>9503</v>
      </c>
      <c r="F9" s="65">
        <f t="shared" ref="F9" si="1">F10+F11+F12+F13+F14+F15</f>
        <v>10486.2</v>
      </c>
      <c r="G9" s="65">
        <f t="shared" ref="G9:I9" si="2">G10+G11+G12+G13+G14+G15</f>
        <v>10032.299999999999</v>
      </c>
      <c r="H9" s="66">
        <f t="shared" si="2"/>
        <v>34019.478000000003</v>
      </c>
      <c r="I9" s="65">
        <f t="shared" si="2"/>
        <v>33021.868999999999</v>
      </c>
      <c r="J9" s="67">
        <f t="shared" ref="J9:O9" si="3">J10+J11+J12+J13+J14+J15</f>
        <v>43269</v>
      </c>
      <c r="K9" s="67">
        <f t="shared" si="3"/>
        <v>32147</v>
      </c>
      <c r="L9" s="67">
        <f t="shared" si="3"/>
        <v>39235.5</v>
      </c>
      <c r="M9" s="67">
        <f t="shared" si="3"/>
        <v>40337.300000000003</v>
      </c>
      <c r="N9" s="67">
        <f t="shared" si="3"/>
        <v>13500</v>
      </c>
      <c r="O9" s="67">
        <f t="shared" si="3"/>
        <v>13500</v>
      </c>
      <c r="P9" s="79">
        <f>SUM(D9:O9)</f>
        <v>288554.647</v>
      </c>
    </row>
    <row r="10" spans="1:16" s="3" customFormat="1" ht="15.75" customHeight="1" x14ac:dyDescent="0.25">
      <c r="A10" s="110"/>
      <c r="B10" s="113"/>
      <c r="C10" s="68" t="s">
        <v>12</v>
      </c>
      <c r="D10" s="69">
        <f>D18</f>
        <v>1031</v>
      </c>
      <c r="E10" s="69">
        <f t="shared" ref="E10:O10" si="4">E18</f>
        <v>1031</v>
      </c>
      <c r="F10" s="69">
        <f t="shared" si="4"/>
        <v>1227.8</v>
      </c>
      <c r="G10" s="69">
        <f t="shared" si="4"/>
        <v>1242.9000000000001</v>
      </c>
      <c r="H10" s="69" t="str">
        <f t="shared" si="4"/>
        <v>0</v>
      </c>
      <c r="I10" s="69" t="str">
        <f t="shared" si="4"/>
        <v>0</v>
      </c>
      <c r="J10" s="69">
        <f t="shared" si="4"/>
        <v>2983.5</v>
      </c>
      <c r="K10" s="69">
        <f t="shared" si="4"/>
        <v>0</v>
      </c>
      <c r="L10" s="69">
        <f t="shared" si="4"/>
        <v>0</v>
      </c>
      <c r="M10" s="69">
        <f t="shared" si="4"/>
        <v>0</v>
      </c>
      <c r="N10" s="69" t="str">
        <f t="shared" si="4"/>
        <v>0</v>
      </c>
      <c r="O10" s="69" t="str">
        <f t="shared" si="4"/>
        <v>0</v>
      </c>
      <c r="P10" s="79">
        <f t="shared" ref="P10:P11" si="5">SUM(D10:O10)</f>
        <v>7516.2000000000007</v>
      </c>
    </row>
    <row r="11" spans="1:16" s="3" customFormat="1" ht="15.75" customHeight="1" x14ac:dyDescent="0.25">
      <c r="A11" s="110"/>
      <c r="B11" s="113"/>
      <c r="C11" s="70" t="s">
        <v>7</v>
      </c>
      <c r="D11" s="69">
        <f>D19</f>
        <v>1095</v>
      </c>
      <c r="E11" s="69">
        <f t="shared" ref="E11:O11" si="6">E19</f>
        <v>1095</v>
      </c>
      <c r="F11" s="69">
        <f t="shared" si="6"/>
        <v>891.3</v>
      </c>
      <c r="G11" s="69">
        <f t="shared" si="6"/>
        <v>758.7</v>
      </c>
      <c r="H11" s="71">
        <f t="shared" si="6"/>
        <v>8546.59</v>
      </c>
      <c r="I11" s="69">
        <f t="shared" si="6"/>
        <v>7317.6</v>
      </c>
      <c r="J11" s="69">
        <f t="shared" si="6"/>
        <v>5881.9</v>
      </c>
      <c r="K11" s="69">
        <f t="shared" si="6"/>
        <v>8137</v>
      </c>
      <c r="L11" s="69">
        <f t="shared" si="6"/>
        <v>14135.5</v>
      </c>
      <c r="M11" s="69">
        <f t="shared" si="6"/>
        <v>14237.3</v>
      </c>
      <c r="N11" s="69">
        <f t="shared" si="6"/>
        <v>2000</v>
      </c>
      <c r="O11" s="69">
        <f t="shared" si="6"/>
        <v>2000</v>
      </c>
      <c r="P11" s="79">
        <f t="shared" si="5"/>
        <v>66095.89</v>
      </c>
    </row>
    <row r="12" spans="1:16" ht="15.75" customHeight="1" x14ac:dyDescent="0.25">
      <c r="A12" s="110"/>
      <c r="B12" s="113"/>
      <c r="C12" s="70" t="s">
        <v>8</v>
      </c>
      <c r="D12" s="69">
        <f>D20</f>
        <v>1200</v>
      </c>
      <c r="E12" s="69">
        <f>E20</f>
        <v>1200</v>
      </c>
      <c r="F12" s="71">
        <f t="shared" ref="F12:O12" si="7">F20</f>
        <v>1331.5640000000001</v>
      </c>
      <c r="G12" s="69">
        <f t="shared" si="7"/>
        <v>1270</v>
      </c>
      <c r="H12" s="71">
        <f t="shared" si="7"/>
        <v>1195.576</v>
      </c>
      <c r="I12" s="69">
        <f t="shared" si="7"/>
        <v>1200</v>
      </c>
      <c r="J12" s="69">
        <f t="shared" si="7"/>
        <v>2163.8000000000002</v>
      </c>
      <c r="K12" s="69">
        <f t="shared" si="7"/>
        <v>2510</v>
      </c>
      <c r="L12" s="69">
        <f t="shared" si="7"/>
        <v>2600</v>
      </c>
      <c r="M12" s="69">
        <f t="shared" si="7"/>
        <v>2600</v>
      </c>
      <c r="N12" s="69">
        <f t="shared" si="7"/>
        <v>1000</v>
      </c>
      <c r="O12" s="69">
        <f t="shared" si="7"/>
        <v>1000</v>
      </c>
      <c r="P12" s="79">
        <f>SUM(D12:O12)</f>
        <v>19270.940000000002</v>
      </c>
    </row>
    <row r="13" spans="1:16" ht="15.75" customHeight="1" x14ac:dyDescent="0.25">
      <c r="A13" s="110"/>
      <c r="B13" s="113"/>
      <c r="C13" s="72" t="s">
        <v>52</v>
      </c>
      <c r="D13" s="69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79">
        <f t="shared" ref="P13:P15" si="8">SUM(D13:O13)</f>
        <v>0</v>
      </c>
    </row>
    <row r="14" spans="1:16" s="3" customFormat="1" ht="15.75" customHeight="1" x14ac:dyDescent="0.25">
      <c r="A14" s="110"/>
      <c r="B14" s="113"/>
      <c r="C14" s="70" t="s">
        <v>28</v>
      </c>
      <c r="D14" s="69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79">
        <f t="shared" si="8"/>
        <v>0</v>
      </c>
    </row>
    <row r="15" spans="1:16" s="3" customFormat="1" ht="15.75" customHeight="1" x14ac:dyDescent="0.25">
      <c r="A15" s="111"/>
      <c r="B15" s="114"/>
      <c r="C15" s="70" t="s">
        <v>13</v>
      </c>
      <c r="D15" s="69">
        <f>D23</f>
        <v>6177</v>
      </c>
      <c r="E15" s="69">
        <f>E23</f>
        <v>6177</v>
      </c>
      <c r="F15" s="71">
        <f>F23</f>
        <v>7035.5360000000001</v>
      </c>
      <c r="G15" s="69">
        <f>G23</f>
        <v>6760.7</v>
      </c>
      <c r="H15" s="71">
        <f t="shared" ref="H15:O15" si="9">H23</f>
        <v>24277.312000000002</v>
      </c>
      <c r="I15" s="71">
        <f t="shared" si="9"/>
        <v>24504.269</v>
      </c>
      <c r="J15" s="69">
        <f t="shared" si="9"/>
        <v>32239.8</v>
      </c>
      <c r="K15" s="69">
        <f t="shared" si="9"/>
        <v>21500</v>
      </c>
      <c r="L15" s="69">
        <f t="shared" si="9"/>
        <v>22500</v>
      </c>
      <c r="M15" s="69">
        <f t="shared" si="9"/>
        <v>23500</v>
      </c>
      <c r="N15" s="69">
        <f t="shared" si="9"/>
        <v>10500</v>
      </c>
      <c r="O15" s="69">
        <f t="shared" si="9"/>
        <v>10500</v>
      </c>
      <c r="P15" s="79">
        <f t="shared" si="8"/>
        <v>195671.61700000003</v>
      </c>
    </row>
    <row r="16" spans="1:16" s="3" customFormat="1" ht="15.75" x14ac:dyDescent="0.25">
      <c r="A16" s="32" t="s">
        <v>0</v>
      </c>
      <c r="B16" s="29"/>
      <c r="C16" s="14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79">
        <f>SUM(P10:P15)</f>
        <v>288554.647</v>
      </c>
    </row>
    <row r="17" spans="1:16" s="3" customFormat="1" ht="21" customHeight="1" x14ac:dyDescent="0.25">
      <c r="A17" s="115" t="s">
        <v>18</v>
      </c>
      <c r="B17" s="104" t="s">
        <v>50</v>
      </c>
      <c r="C17" s="73" t="s">
        <v>10</v>
      </c>
      <c r="D17" s="49">
        <f>SUM(D18:D23)</f>
        <v>9503</v>
      </c>
      <c r="E17" s="49">
        <f>SUM(E18:E23)</f>
        <v>9503</v>
      </c>
      <c r="F17" s="49">
        <f>SUM(F18:F23)</f>
        <v>10486.2</v>
      </c>
      <c r="G17" s="49">
        <f>SUM(G18:G23)</f>
        <v>10032.299999999999</v>
      </c>
      <c r="H17" s="56">
        <f>SUM(H18:H23)</f>
        <v>34019.478000000003</v>
      </c>
      <c r="I17" s="49">
        <f t="shared" ref="I17:K17" si="10">SUM(I18:I23)</f>
        <v>33021.868999999999</v>
      </c>
      <c r="J17" s="49">
        <f t="shared" si="10"/>
        <v>43269</v>
      </c>
      <c r="K17" s="49">
        <f t="shared" si="10"/>
        <v>32147</v>
      </c>
      <c r="L17" s="49">
        <f t="shared" ref="L17" si="11">SUM(L18:L23)</f>
        <v>39235.5</v>
      </c>
      <c r="M17" s="49">
        <f t="shared" ref="M17" si="12">SUM(M18:M23)</f>
        <v>40337.300000000003</v>
      </c>
      <c r="N17" s="49">
        <f t="shared" ref="N17" si="13">SUM(N18:N23)</f>
        <v>13500</v>
      </c>
      <c r="O17" s="49">
        <f t="shared" ref="O17" si="14">SUM(O18:O23)</f>
        <v>13500</v>
      </c>
    </row>
    <row r="18" spans="1:16" s="3" customFormat="1" ht="21" customHeight="1" x14ac:dyDescent="0.25">
      <c r="A18" s="116"/>
      <c r="B18" s="105"/>
      <c r="C18" s="74" t="s">
        <v>12</v>
      </c>
      <c r="D18" s="50">
        <v>1031</v>
      </c>
      <c r="E18" s="51">
        <v>1031</v>
      </c>
      <c r="F18" s="51">
        <v>1227.8</v>
      </c>
      <c r="G18" s="51">
        <v>1242.9000000000001</v>
      </c>
      <c r="H18" s="29" t="s">
        <v>45</v>
      </c>
      <c r="I18" s="52" t="s">
        <v>45</v>
      </c>
      <c r="J18" s="57">
        <v>2983.5</v>
      </c>
      <c r="K18" s="58">
        <v>0</v>
      </c>
      <c r="L18" s="58">
        <v>0</v>
      </c>
      <c r="M18" s="58">
        <v>0</v>
      </c>
      <c r="N18" s="52" t="s">
        <v>45</v>
      </c>
      <c r="O18" s="52" t="s">
        <v>45</v>
      </c>
    </row>
    <row r="19" spans="1:16" s="3" customFormat="1" ht="21" customHeight="1" x14ac:dyDescent="0.25">
      <c r="A19" s="116"/>
      <c r="B19" s="105"/>
      <c r="C19" s="60" t="s">
        <v>7</v>
      </c>
      <c r="D19" s="50">
        <v>1095</v>
      </c>
      <c r="E19" s="51">
        <v>1095</v>
      </c>
      <c r="F19" s="51">
        <v>891.3</v>
      </c>
      <c r="G19" s="51">
        <v>758.7</v>
      </c>
      <c r="H19" s="53">
        <v>8546.59</v>
      </c>
      <c r="I19" s="52">
        <v>7317.6</v>
      </c>
      <c r="J19" s="57">
        <v>5881.9</v>
      </c>
      <c r="K19" s="52">
        <v>8137</v>
      </c>
      <c r="L19" s="52">
        <v>14135.5</v>
      </c>
      <c r="M19" s="52">
        <v>14237.3</v>
      </c>
      <c r="N19" s="52">
        <v>2000</v>
      </c>
      <c r="O19" s="52">
        <v>2000</v>
      </c>
    </row>
    <row r="20" spans="1:16" s="3" customFormat="1" ht="21" customHeight="1" x14ac:dyDescent="0.25">
      <c r="A20" s="116"/>
      <c r="B20" s="105"/>
      <c r="C20" s="60" t="s">
        <v>8</v>
      </c>
      <c r="D20" s="50">
        <v>1200</v>
      </c>
      <c r="E20" s="51">
        <v>1200</v>
      </c>
      <c r="F20" s="54">
        <v>1331.5640000000001</v>
      </c>
      <c r="G20" s="50">
        <v>1270</v>
      </c>
      <c r="H20" s="54">
        <v>1195.576</v>
      </c>
      <c r="I20" s="50">
        <v>1200</v>
      </c>
      <c r="J20" s="51">
        <v>2163.8000000000002</v>
      </c>
      <c r="K20" s="50">
        <v>2510</v>
      </c>
      <c r="L20" s="50">
        <v>2600</v>
      </c>
      <c r="M20" s="50">
        <v>2600</v>
      </c>
      <c r="N20" s="50">
        <v>1000</v>
      </c>
      <c r="O20" s="51">
        <v>1000</v>
      </c>
      <c r="P20" s="79">
        <f>SUM(D20:O20)</f>
        <v>19270.940000000002</v>
      </c>
    </row>
    <row r="21" spans="1:16" s="3" customFormat="1" ht="21" customHeight="1" x14ac:dyDescent="0.25">
      <c r="A21" s="116"/>
      <c r="B21" s="105"/>
      <c r="C21" s="75" t="s">
        <v>52</v>
      </c>
      <c r="D21" s="31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6" s="3" customFormat="1" ht="21" customHeight="1" x14ac:dyDescent="0.25">
      <c r="A22" s="116"/>
      <c r="B22" s="105"/>
      <c r="C22" s="60" t="s">
        <v>9</v>
      </c>
      <c r="D22" s="31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6" s="3" customFormat="1" ht="21" customHeight="1" x14ac:dyDescent="0.25">
      <c r="A23" s="116"/>
      <c r="B23" s="106"/>
      <c r="C23" s="60" t="s">
        <v>13</v>
      </c>
      <c r="D23" s="50">
        <v>6177</v>
      </c>
      <c r="E23" s="51">
        <v>6177</v>
      </c>
      <c r="F23" s="55">
        <v>7035.5360000000001</v>
      </c>
      <c r="G23" s="51">
        <v>6760.7</v>
      </c>
      <c r="H23" s="55">
        <v>24277.312000000002</v>
      </c>
      <c r="I23" s="55">
        <v>24504.269</v>
      </c>
      <c r="J23" s="51">
        <v>32239.8</v>
      </c>
      <c r="K23" s="51">
        <v>21500</v>
      </c>
      <c r="L23" s="51">
        <v>22500</v>
      </c>
      <c r="M23" s="51">
        <v>23500</v>
      </c>
      <c r="N23" s="51">
        <v>10500</v>
      </c>
      <c r="O23" s="51">
        <v>10500</v>
      </c>
    </row>
    <row r="24" spans="1:16" s="3" customFormat="1" ht="21" customHeight="1" x14ac:dyDescent="0.25">
      <c r="A24" s="115" t="s">
        <v>19</v>
      </c>
      <c r="B24" s="104" t="s">
        <v>51</v>
      </c>
      <c r="C24" s="73" t="s">
        <v>10</v>
      </c>
      <c r="D24" s="31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6" s="3" customFormat="1" ht="21" customHeight="1" x14ac:dyDescent="0.25">
      <c r="A25" s="116"/>
      <c r="B25" s="105"/>
      <c r="C25" s="74" t="s">
        <v>12</v>
      </c>
      <c r="D25" s="31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6" s="3" customFormat="1" ht="21" customHeight="1" x14ac:dyDescent="0.25">
      <c r="A26" s="116"/>
      <c r="B26" s="105"/>
      <c r="C26" s="60" t="s">
        <v>7</v>
      </c>
      <c r="D26" s="31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6" s="3" customFormat="1" ht="21" customHeight="1" x14ac:dyDescent="0.25">
      <c r="A27" s="116"/>
      <c r="B27" s="105"/>
      <c r="C27" s="60" t="s">
        <v>8</v>
      </c>
      <c r="D27" s="31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6" s="3" customFormat="1" ht="21" customHeight="1" x14ac:dyDescent="0.25">
      <c r="A28" s="116"/>
      <c r="B28" s="105"/>
      <c r="C28" s="75" t="s">
        <v>52</v>
      </c>
      <c r="D28" s="31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6" s="3" customFormat="1" ht="21" customHeight="1" x14ac:dyDescent="0.25">
      <c r="A29" s="116"/>
      <c r="B29" s="105"/>
      <c r="C29" s="60" t="s">
        <v>9</v>
      </c>
      <c r="D29" s="31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6" s="3" customFormat="1" ht="21" customHeight="1" x14ac:dyDescent="0.25">
      <c r="A30" s="117"/>
      <c r="B30" s="106"/>
      <c r="C30" s="60" t="s">
        <v>13</v>
      </c>
      <c r="D30" s="31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</sheetData>
  <mergeCells count="12">
    <mergeCell ref="J2:O2"/>
    <mergeCell ref="A4:O4"/>
    <mergeCell ref="D6:O6"/>
    <mergeCell ref="B17:B23"/>
    <mergeCell ref="B24:B30"/>
    <mergeCell ref="B6:B7"/>
    <mergeCell ref="A6:A7"/>
    <mergeCell ref="C6:C7"/>
    <mergeCell ref="A9:A15"/>
    <mergeCell ref="B9:B15"/>
    <mergeCell ref="A17:A23"/>
    <mergeCell ref="A24:A30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67" firstPageNumber="163" fitToWidth="0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приложение1</vt:lpstr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Урусова Марина Петровна</cp:lastModifiedBy>
  <cp:lastPrinted>2021-01-27T10:55:09Z</cp:lastPrinted>
  <dcterms:created xsi:type="dcterms:W3CDTF">2005-05-11T09:34:44Z</dcterms:created>
  <dcterms:modified xsi:type="dcterms:W3CDTF">2021-01-27T10:55:14Z</dcterms:modified>
</cp:coreProperties>
</file>