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765" windowWidth="14805" windowHeight="73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2" i="1" l="1"/>
  <c r="F12" i="1"/>
  <c r="H12" i="1"/>
  <c r="I12" i="1"/>
  <c r="J12" i="1"/>
  <c r="K12" i="1"/>
  <c r="L12" i="1"/>
  <c r="M12" i="1"/>
  <c r="D12" i="1"/>
  <c r="E16" i="1"/>
  <c r="F16" i="1"/>
  <c r="H16" i="1"/>
  <c r="I16" i="1"/>
  <c r="J16" i="1"/>
  <c r="K16" i="1"/>
  <c r="L16" i="1"/>
  <c r="M16" i="1"/>
  <c r="D16" i="1"/>
  <c r="E883" i="1"/>
  <c r="F883" i="1"/>
  <c r="G883" i="1"/>
  <c r="H883" i="1"/>
  <c r="I883" i="1"/>
  <c r="J883" i="1"/>
  <c r="K883" i="1"/>
  <c r="L883" i="1"/>
  <c r="M883" i="1"/>
  <c r="D883" i="1"/>
  <c r="E887" i="1"/>
  <c r="F887" i="1"/>
  <c r="G887" i="1"/>
  <c r="H887" i="1"/>
  <c r="I887" i="1"/>
  <c r="J887" i="1"/>
  <c r="K887" i="1"/>
  <c r="L887" i="1"/>
  <c r="M887" i="1"/>
  <c r="D887" i="1"/>
  <c r="E857" i="1"/>
  <c r="F857" i="1"/>
  <c r="G857" i="1"/>
  <c r="H857" i="1"/>
  <c r="I857" i="1"/>
  <c r="J857" i="1"/>
  <c r="K857" i="1"/>
  <c r="L857" i="1"/>
  <c r="M857" i="1"/>
  <c r="D857" i="1"/>
  <c r="E861" i="1"/>
  <c r="F861" i="1"/>
  <c r="G861" i="1"/>
  <c r="H861" i="1"/>
  <c r="I861" i="1"/>
  <c r="J861" i="1"/>
  <c r="K861" i="1"/>
  <c r="L861" i="1"/>
  <c r="M861" i="1"/>
  <c r="D861" i="1"/>
  <c r="E875" i="1"/>
  <c r="F875" i="1"/>
  <c r="G875" i="1"/>
  <c r="H875" i="1"/>
  <c r="I875" i="1"/>
  <c r="J875" i="1"/>
  <c r="K875" i="1"/>
  <c r="L875" i="1"/>
  <c r="M875" i="1"/>
  <c r="D875" i="1"/>
  <c r="E879" i="1"/>
  <c r="F879" i="1"/>
  <c r="G879" i="1"/>
  <c r="H879" i="1"/>
  <c r="I879" i="1"/>
  <c r="J879" i="1"/>
  <c r="K879" i="1"/>
  <c r="L879" i="1"/>
  <c r="M879" i="1"/>
  <c r="D879" i="1"/>
  <c r="E878" i="1"/>
  <c r="F878" i="1"/>
  <c r="G878" i="1"/>
  <c r="H878" i="1"/>
  <c r="I878" i="1"/>
  <c r="J878" i="1"/>
  <c r="K878" i="1"/>
  <c r="L878" i="1"/>
  <c r="M878" i="1"/>
  <c r="D878" i="1"/>
  <c r="E862" i="1"/>
  <c r="F862" i="1"/>
  <c r="G862" i="1"/>
  <c r="H862" i="1"/>
  <c r="I862" i="1"/>
  <c r="J862" i="1"/>
  <c r="K862" i="1"/>
  <c r="L862" i="1"/>
  <c r="M862" i="1"/>
  <c r="D862" i="1"/>
  <c r="E866" i="1"/>
  <c r="F866" i="1"/>
  <c r="G866" i="1"/>
  <c r="H866" i="1"/>
  <c r="I866" i="1"/>
  <c r="J866" i="1"/>
  <c r="K866" i="1"/>
  <c r="L866" i="1"/>
  <c r="M866" i="1"/>
  <c r="D866" i="1"/>
  <c r="E852" i="1"/>
  <c r="F852" i="1"/>
  <c r="G852" i="1"/>
  <c r="H852" i="1"/>
  <c r="I852" i="1"/>
  <c r="J852" i="1"/>
  <c r="K852" i="1"/>
  <c r="L852" i="1"/>
  <c r="M852" i="1"/>
  <c r="D852" i="1"/>
  <c r="E842" i="1"/>
  <c r="F842" i="1"/>
  <c r="G842" i="1"/>
  <c r="H842" i="1"/>
  <c r="I842" i="1"/>
  <c r="J842" i="1"/>
  <c r="K842" i="1"/>
  <c r="L842" i="1"/>
  <c r="M842" i="1"/>
  <c r="D842" i="1"/>
  <c r="E832" i="1"/>
  <c r="F832" i="1"/>
  <c r="G832" i="1"/>
  <c r="H832" i="1"/>
  <c r="I832" i="1"/>
  <c r="J832" i="1"/>
  <c r="K832" i="1"/>
  <c r="L832" i="1"/>
  <c r="M832" i="1"/>
  <c r="D832" i="1"/>
  <c r="E817" i="1"/>
  <c r="E812" i="1" s="1"/>
  <c r="F817" i="1"/>
  <c r="F812" i="1" s="1"/>
  <c r="G817" i="1"/>
  <c r="G812" i="1" s="1"/>
  <c r="H817" i="1"/>
  <c r="H812" i="1" s="1"/>
  <c r="I817" i="1"/>
  <c r="I812" i="1" s="1"/>
  <c r="J817" i="1"/>
  <c r="J812" i="1" s="1"/>
  <c r="K817" i="1"/>
  <c r="K812" i="1" s="1"/>
  <c r="L817" i="1"/>
  <c r="L812" i="1" s="1"/>
  <c r="M817" i="1"/>
  <c r="M812" i="1" s="1"/>
  <c r="D817" i="1"/>
  <c r="D812" i="1" s="1"/>
  <c r="E801" i="1"/>
  <c r="F801" i="1"/>
  <c r="G801" i="1"/>
  <c r="H801" i="1"/>
  <c r="I801" i="1"/>
  <c r="J801" i="1"/>
  <c r="K801" i="1"/>
  <c r="L801" i="1"/>
  <c r="M801" i="1"/>
  <c r="D801" i="1"/>
  <c r="E785" i="1"/>
  <c r="F785" i="1"/>
  <c r="G785" i="1"/>
  <c r="H785" i="1"/>
  <c r="I785" i="1"/>
  <c r="J785" i="1"/>
  <c r="K785" i="1"/>
  <c r="L785" i="1"/>
  <c r="M785" i="1"/>
  <c r="D785" i="1"/>
  <c r="E772" i="1"/>
  <c r="F772" i="1"/>
  <c r="F767" i="1" s="1"/>
  <c r="G772" i="1"/>
  <c r="H772" i="1"/>
  <c r="I772" i="1"/>
  <c r="I767" i="1" s="1"/>
  <c r="J772" i="1"/>
  <c r="J767" i="1" s="1"/>
  <c r="K772" i="1"/>
  <c r="L772" i="1"/>
  <c r="L767" i="1" s="1"/>
  <c r="M772" i="1"/>
  <c r="M767" i="1" s="1"/>
  <c r="D772" i="1"/>
  <c r="E745" i="1"/>
  <c r="D745" i="1"/>
  <c r="E750" i="1"/>
  <c r="F750" i="1"/>
  <c r="F745" i="1" s="1"/>
  <c r="G750" i="1"/>
  <c r="G745" i="1" s="1"/>
  <c r="H750" i="1"/>
  <c r="H745" i="1" s="1"/>
  <c r="I750" i="1"/>
  <c r="I745" i="1" s="1"/>
  <c r="J750" i="1"/>
  <c r="J745" i="1" s="1"/>
  <c r="K750" i="1"/>
  <c r="K745" i="1" s="1"/>
  <c r="L750" i="1"/>
  <c r="L745" i="1" s="1"/>
  <c r="M750" i="1"/>
  <c r="M745" i="1" s="1"/>
  <c r="D750" i="1"/>
  <c r="E722" i="1"/>
  <c r="E706" i="1" s="1"/>
  <c r="F722" i="1"/>
  <c r="F706" i="1" s="1"/>
  <c r="G722" i="1"/>
  <c r="G706" i="1" s="1"/>
  <c r="H722" i="1"/>
  <c r="H706" i="1" s="1"/>
  <c r="I722" i="1"/>
  <c r="I706" i="1" s="1"/>
  <c r="J722" i="1"/>
  <c r="J706" i="1" s="1"/>
  <c r="K722" i="1"/>
  <c r="K706" i="1" s="1"/>
  <c r="L722" i="1"/>
  <c r="L706" i="1" s="1"/>
  <c r="M722" i="1"/>
  <c r="M706" i="1" s="1"/>
  <c r="D722" i="1"/>
  <c r="D706" i="1" s="1"/>
  <c r="F686" i="1"/>
  <c r="E691" i="1"/>
  <c r="E686" i="1" s="1"/>
  <c r="F691" i="1"/>
  <c r="G691" i="1"/>
  <c r="G686" i="1" s="1"/>
  <c r="H691" i="1"/>
  <c r="H686" i="1" s="1"/>
  <c r="I691" i="1"/>
  <c r="I686" i="1" s="1"/>
  <c r="J691" i="1"/>
  <c r="J686" i="1" s="1"/>
  <c r="K691" i="1"/>
  <c r="K686" i="1" s="1"/>
  <c r="L691" i="1"/>
  <c r="L686" i="1" s="1"/>
  <c r="M691" i="1"/>
  <c r="M686" i="1" s="1"/>
  <c r="D691" i="1"/>
  <c r="D686" i="1" s="1"/>
  <c r="E670" i="1"/>
  <c r="F670" i="1"/>
  <c r="G670" i="1"/>
  <c r="H670" i="1"/>
  <c r="I670" i="1"/>
  <c r="J670" i="1"/>
  <c r="K670" i="1"/>
  <c r="L670" i="1"/>
  <c r="M670" i="1"/>
  <c r="D670" i="1"/>
  <c r="E679" i="1"/>
  <c r="E675" i="1" s="1"/>
  <c r="F679" i="1"/>
  <c r="F675" i="1" s="1"/>
  <c r="G679" i="1"/>
  <c r="G675" i="1" s="1"/>
  <c r="H679" i="1"/>
  <c r="H675" i="1" s="1"/>
  <c r="I679" i="1"/>
  <c r="I675" i="1" s="1"/>
  <c r="J679" i="1"/>
  <c r="J675" i="1" s="1"/>
  <c r="K679" i="1"/>
  <c r="K675" i="1" s="1"/>
  <c r="L679" i="1"/>
  <c r="L675" i="1" s="1"/>
  <c r="M679" i="1"/>
  <c r="M675" i="1" s="1"/>
  <c r="D679" i="1"/>
  <c r="D675" i="1" s="1"/>
  <c r="E655" i="1"/>
  <c r="F655" i="1"/>
  <c r="G655" i="1"/>
  <c r="H655" i="1"/>
  <c r="I655" i="1"/>
  <c r="J655" i="1"/>
  <c r="K655" i="1"/>
  <c r="L655" i="1"/>
  <c r="M655" i="1"/>
  <c r="D655" i="1"/>
  <c r="E643" i="1"/>
  <c r="F643" i="1"/>
  <c r="G643" i="1"/>
  <c r="H643" i="1"/>
  <c r="I643" i="1"/>
  <c r="J643" i="1"/>
  <c r="K643" i="1"/>
  <c r="L643" i="1"/>
  <c r="M643" i="1"/>
  <c r="D643" i="1"/>
  <c r="E634" i="1"/>
  <c r="F634" i="1"/>
  <c r="G634" i="1"/>
  <c r="H634" i="1"/>
  <c r="I634" i="1"/>
  <c r="J634" i="1"/>
  <c r="K634" i="1"/>
  <c r="L634" i="1"/>
  <c r="M634" i="1"/>
  <c r="D634" i="1"/>
  <c r="E625" i="1"/>
  <c r="E620" i="1" s="1"/>
  <c r="F625" i="1"/>
  <c r="G625" i="1"/>
  <c r="G620" i="1" s="1"/>
  <c r="H625" i="1"/>
  <c r="H620" i="1" s="1"/>
  <c r="I625" i="1"/>
  <c r="J625" i="1"/>
  <c r="J620" i="1" s="1"/>
  <c r="K625" i="1"/>
  <c r="K620" i="1" s="1"/>
  <c r="L625" i="1"/>
  <c r="M625" i="1"/>
  <c r="M620" i="1" s="1"/>
  <c r="D625" i="1"/>
  <c r="D620" i="1" s="1"/>
  <c r="E602" i="1"/>
  <c r="F602" i="1"/>
  <c r="G602" i="1"/>
  <c r="H602" i="1"/>
  <c r="I602" i="1"/>
  <c r="J602" i="1"/>
  <c r="K602" i="1"/>
  <c r="L602" i="1"/>
  <c r="M602" i="1"/>
  <c r="D602" i="1"/>
  <c r="E603" i="1"/>
  <c r="F603" i="1"/>
  <c r="G603" i="1"/>
  <c r="H603" i="1"/>
  <c r="I603" i="1"/>
  <c r="J603" i="1"/>
  <c r="K603" i="1"/>
  <c r="L603" i="1"/>
  <c r="M603" i="1"/>
  <c r="D603" i="1"/>
  <c r="E587" i="1"/>
  <c r="E582" i="1" s="1"/>
  <c r="F587" i="1"/>
  <c r="G587" i="1"/>
  <c r="G582" i="1" s="1"/>
  <c r="H587" i="1"/>
  <c r="H582" i="1" s="1"/>
  <c r="I587" i="1"/>
  <c r="J587" i="1"/>
  <c r="J582" i="1" s="1"/>
  <c r="K587" i="1"/>
  <c r="K582" i="1" s="1"/>
  <c r="L587" i="1"/>
  <c r="M587" i="1"/>
  <c r="M582" i="1" s="1"/>
  <c r="D587" i="1"/>
  <c r="D582" i="1" s="1"/>
  <c r="E561" i="1"/>
  <c r="F561" i="1"/>
  <c r="G561" i="1"/>
  <c r="H561" i="1"/>
  <c r="I561" i="1"/>
  <c r="J561" i="1"/>
  <c r="K561" i="1"/>
  <c r="L561" i="1"/>
  <c r="M561" i="1"/>
  <c r="D561" i="1"/>
  <c r="E502" i="1"/>
  <c r="E462" i="1" s="1"/>
  <c r="F502" i="1"/>
  <c r="F462" i="1" s="1"/>
  <c r="G502" i="1"/>
  <c r="G462" i="1" s="1"/>
  <c r="H502" i="1"/>
  <c r="H462" i="1" s="1"/>
  <c r="I502" i="1"/>
  <c r="I462" i="1" s="1"/>
  <c r="J502" i="1"/>
  <c r="J462" i="1" s="1"/>
  <c r="K502" i="1"/>
  <c r="K462" i="1" s="1"/>
  <c r="L502" i="1"/>
  <c r="L462" i="1" s="1"/>
  <c r="M502" i="1"/>
  <c r="M462" i="1" s="1"/>
  <c r="D502" i="1"/>
  <c r="D462" i="1" s="1"/>
  <c r="D463" i="1"/>
  <c r="E463" i="1"/>
  <c r="F463" i="1"/>
  <c r="G463" i="1"/>
  <c r="H463" i="1"/>
  <c r="I463" i="1"/>
  <c r="J463" i="1"/>
  <c r="K463" i="1"/>
  <c r="L463" i="1"/>
  <c r="M463" i="1"/>
  <c r="E433" i="1"/>
  <c r="F433" i="1"/>
  <c r="G433" i="1"/>
  <c r="H433" i="1"/>
  <c r="I433" i="1"/>
  <c r="J433" i="1"/>
  <c r="K433" i="1"/>
  <c r="L433" i="1"/>
  <c r="M433" i="1"/>
  <c r="D433" i="1"/>
  <c r="E400" i="1"/>
  <c r="F400" i="1"/>
  <c r="G400" i="1"/>
  <c r="H400" i="1"/>
  <c r="I400" i="1"/>
  <c r="D400" i="1"/>
  <c r="M425" i="1"/>
  <c r="L425" i="1"/>
  <c r="E395" i="1"/>
  <c r="E390" i="1" s="1"/>
  <c r="F395" i="1"/>
  <c r="F390" i="1" s="1"/>
  <c r="G395" i="1"/>
  <c r="G390" i="1" s="1"/>
  <c r="G385" i="1" s="1"/>
  <c r="G16" i="1" s="1"/>
  <c r="G12" i="1" s="1"/>
  <c r="H395" i="1"/>
  <c r="H390" i="1" s="1"/>
  <c r="I395" i="1"/>
  <c r="I390" i="1" s="1"/>
  <c r="J395" i="1"/>
  <c r="J390" i="1" s="1"/>
  <c r="J385" i="1" s="1"/>
  <c r="K395" i="1"/>
  <c r="K390" i="1" s="1"/>
  <c r="L395" i="1"/>
  <c r="M395" i="1"/>
  <c r="M390" i="1" s="1"/>
  <c r="M385" i="1" s="1"/>
  <c r="D395" i="1"/>
  <c r="D390" i="1" s="1"/>
  <c r="E360" i="1"/>
  <c r="J360" i="1"/>
  <c r="K360" i="1"/>
  <c r="D360" i="1"/>
  <c r="M376" i="1"/>
  <c r="M360" i="1" s="1"/>
  <c r="L376" i="1"/>
  <c r="L360" i="1" s="1"/>
  <c r="I376" i="1"/>
  <c r="I360" i="1" s="1"/>
  <c r="H376" i="1"/>
  <c r="H360" i="1" s="1"/>
  <c r="G376" i="1"/>
  <c r="G360" i="1" s="1"/>
  <c r="F376" i="1"/>
  <c r="F360" i="1" s="1"/>
  <c r="E335" i="1"/>
  <c r="F335" i="1"/>
  <c r="G335" i="1"/>
  <c r="H335" i="1"/>
  <c r="I335" i="1"/>
  <c r="J335" i="1"/>
  <c r="K335" i="1"/>
  <c r="L335" i="1"/>
  <c r="M335" i="1"/>
  <c r="D335" i="1"/>
  <c r="E296" i="1"/>
  <c r="F296" i="1"/>
  <c r="G296" i="1"/>
  <c r="H296" i="1"/>
  <c r="I296" i="1"/>
  <c r="J296" i="1"/>
  <c r="K296" i="1"/>
  <c r="L296" i="1"/>
  <c r="M296" i="1"/>
  <c r="D296" i="1"/>
  <c r="E279" i="1"/>
  <c r="F279" i="1"/>
  <c r="G279" i="1"/>
  <c r="H279" i="1"/>
  <c r="I279" i="1"/>
  <c r="J279" i="1"/>
  <c r="K279" i="1"/>
  <c r="L279" i="1"/>
  <c r="M279" i="1"/>
  <c r="D279" i="1"/>
  <c r="E264" i="1"/>
  <c r="F264" i="1"/>
  <c r="G264" i="1"/>
  <c r="H264" i="1"/>
  <c r="I264" i="1"/>
  <c r="J264" i="1"/>
  <c r="K264" i="1"/>
  <c r="L264" i="1"/>
  <c r="M264" i="1"/>
  <c r="D264" i="1"/>
  <c r="E248" i="1"/>
  <c r="F248" i="1"/>
  <c r="G248" i="1"/>
  <c r="H248" i="1"/>
  <c r="I248" i="1"/>
  <c r="J248" i="1"/>
  <c r="K248" i="1"/>
  <c r="L248" i="1"/>
  <c r="M248" i="1"/>
  <c r="D248" i="1"/>
  <c r="E232" i="1"/>
  <c r="F232" i="1"/>
  <c r="G232" i="1"/>
  <c r="H232" i="1"/>
  <c r="I232" i="1"/>
  <c r="J232" i="1"/>
  <c r="K232" i="1"/>
  <c r="L232" i="1"/>
  <c r="M232" i="1"/>
  <c r="D232" i="1"/>
  <c r="E207" i="1"/>
  <c r="F207" i="1"/>
  <c r="G207" i="1"/>
  <c r="H207" i="1"/>
  <c r="I207" i="1"/>
  <c r="J207" i="1"/>
  <c r="K207" i="1"/>
  <c r="L207" i="1"/>
  <c r="M207" i="1"/>
  <c r="D207" i="1"/>
  <c r="E162" i="1"/>
  <c r="F162" i="1"/>
  <c r="G162" i="1"/>
  <c r="H162" i="1"/>
  <c r="I162" i="1"/>
  <c r="J162" i="1"/>
  <c r="K162" i="1"/>
  <c r="L162" i="1"/>
  <c r="M162" i="1"/>
  <c r="D162" i="1"/>
  <c r="E145" i="1"/>
  <c r="F145" i="1"/>
  <c r="G145" i="1"/>
  <c r="H145" i="1"/>
  <c r="I145" i="1"/>
  <c r="J145" i="1"/>
  <c r="K145" i="1"/>
  <c r="L145" i="1"/>
  <c r="M145" i="1"/>
  <c r="D145" i="1"/>
  <c r="E32" i="1"/>
  <c r="F32" i="1"/>
  <c r="G32" i="1"/>
  <c r="H32" i="1"/>
  <c r="I32" i="1"/>
  <c r="J32" i="1"/>
  <c r="K32" i="1"/>
  <c r="L32" i="1"/>
  <c r="M32" i="1"/>
  <c r="D32" i="1"/>
  <c r="E110" i="1"/>
  <c r="F110" i="1"/>
  <c r="G110" i="1"/>
  <c r="H110" i="1"/>
  <c r="I110" i="1"/>
  <c r="J110" i="1"/>
  <c r="K110" i="1"/>
  <c r="L110" i="1"/>
  <c r="M110" i="1"/>
  <c r="D110" i="1"/>
  <c r="E131" i="1"/>
  <c r="F131" i="1"/>
  <c r="G131" i="1"/>
  <c r="H131" i="1"/>
  <c r="I131" i="1"/>
  <c r="J131" i="1"/>
  <c r="K131" i="1"/>
  <c r="L131" i="1"/>
  <c r="M131" i="1"/>
  <c r="D131" i="1"/>
  <c r="E126" i="1"/>
  <c r="F126" i="1"/>
  <c r="G126" i="1"/>
  <c r="H126" i="1"/>
  <c r="I126" i="1"/>
  <c r="J126" i="1"/>
  <c r="K126" i="1"/>
  <c r="L126" i="1"/>
  <c r="M126" i="1"/>
  <c r="D126" i="1"/>
  <c r="E118" i="1"/>
  <c r="F118" i="1"/>
  <c r="G118" i="1"/>
  <c r="H118" i="1"/>
  <c r="I118" i="1"/>
  <c r="J118" i="1"/>
  <c r="K118" i="1"/>
  <c r="L118" i="1"/>
  <c r="M118" i="1"/>
  <c r="D118" i="1"/>
  <c r="D111" i="1"/>
  <c r="E111" i="1"/>
  <c r="F111" i="1"/>
  <c r="G111" i="1"/>
  <c r="H111" i="1"/>
  <c r="I111" i="1"/>
  <c r="J111" i="1"/>
  <c r="K111" i="1"/>
  <c r="L111" i="1"/>
  <c r="M111" i="1"/>
  <c r="E97" i="1"/>
  <c r="F97" i="1"/>
  <c r="G97" i="1"/>
  <c r="H97" i="1"/>
  <c r="I97" i="1"/>
  <c r="J97" i="1"/>
  <c r="K97" i="1"/>
  <c r="L97" i="1"/>
  <c r="M97" i="1"/>
  <c r="D97" i="1"/>
  <c r="E82" i="1"/>
  <c r="F82" i="1"/>
  <c r="G82" i="1"/>
  <c r="H82" i="1"/>
  <c r="I82" i="1"/>
  <c r="J82" i="1"/>
  <c r="K82" i="1"/>
  <c r="L82" i="1"/>
  <c r="M82" i="1"/>
  <c r="D82" i="1"/>
  <c r="E83" i="1"/>
  <c r="F83" i="1"/>
  <c r="G83" i="1"/>
  <c r="H83" i="1"/>
  <c r="I83" i="1"/>
  <c r="J83" i="1"/>
  <c r="K83" i="1"/>
  <c r="L83" i="1"/>
  <c r="M83" i="1"/>
  <c r="D83" i="1"/>
  <c r="E62" i="1"/>
  <c r="F62" i="1"/>
  <c r="G62" i="1"/>
  <c r="H62" i="1"/>
  <c r="I62" i="1"/>
  <c r="J62" i="1"/>
  <c r="K62" i="1"/>
  <c r="L62" i="1"/>
  <c r="M62" i="1"/>
  <c r="D62" i="1"/>
  <c r="E63" i="1"/>
  <c r="F63" i="1"/>
  <c r="G63" i="1"/>
  <c r="H63" i="1"/>
  <c r="I63" i="1"/>
  <c r="J63" i="1"/>
  <c r="K63" i="1"/>
  <c r="L63" i="1"/>
  <c r="M63" i="1"/>
  <c r="D63" i="1"/>
  <c r="K48" i="1"/>
  <c r="J48" i="1"/>
  <c r="I48" i="1"/>
  <c r="H48" i="1"/>
  <c r="G48" i="1"/>
  <c r="F48" i="1"/>
  <c r="E48" i="1"/>
  <c r="D48" i="1"/>
  <c r="F43" i="1"/>
  <c r="E43" i="1"/>
  <c r="G43" i="1"/>
  <c r="H43" i="1"/>
  <c r="I43" i="1"/>
  <c r="J43" i="1"/>
  <c r="K43" i="1"/>
  <c r="D43" i="1"/>
  <c r="E53" i="1"/>
  <c r="J53" i="1"/>
  <c r="K53" i="1"/>
  <c r="D53" i="1"/>
  <c r="E38" i="1"/>
  <c r="F38" i="1"/>
  <c r="G38" i="1"/>
  <c r="H38" i="1"/>
  <c r="I38" i="1"/>
  <c r="J38" i="1"/>
  <c r="K38" i="1"/>
  <c r="L38" i="1"/>
  <c r="M38" i="1"/>
  <c r="D38" i="1"/>
  <c r="E33" i="1"/>
  <c r="F33" i="1"/>
  <c r="G33" i="1"/>
  <c r="H33" i="1"/>
  <c r="I33" i="1"/>
  <c r="J33" i="1"/>
  <c r="K33" i="1"/>
  <c r="L33" i="1"/>
  <c r="M33" i="1"/>
  <c r="D33" i="1"/>
  <c r="L582" i="1" l="1"/>
  <c r="I582" i="1"/>
  <c r="F582" i="1"/>
  <c r="D767" i="1"/>
  <c r="K767" i="1"/>
  <c r="H767" i="1"/>
  <c r="E767" i="1"/>
  <c r="G767" i="1"/>
  <c r="L620" i="1"/>
  <c r="I620" i="1"/>
  <c r="F620" i="1"/>
  <c r="D385" i="1"/>
  <c r="K385" i="1"/>
  <c r="H385" i="1"/>
  <c r="E385" i="1"/>
  <c r="I385" i="1"/>
  <c r="F385" i="1"/>
  <c r="D27" i="1"/>
  <c r="K27" i="1"/>
  <c r="E27" i="1"/>
  <c r="D92" i="1"/>
  <c r="K92" i="1"/>
  <c r="E92" i="1"/>
  <c r="H27" i="1"/>
  <c r="H22" i="1" s="1"/>
  <c r="H92" i="1"/>
  <c r="D140" i="1"/>
  <c r="K140" i="1"/>
  <c r="H140" i="1"/>
  <c r="E140" i="1"/>
  <c r="L390" i="1"/>
  <c r="L385" i="1" s="1"/>
  <c r="L92" i="1"/>
  <c r="I92" i="1"/>
  <c r="F92" i="1"/>
  <c r="L140" i="1"/>
  <c r="I140" i="1"/>
  <c r="F140" i="1"/>
  <c r="L27" i="1"/>
  <c r="I27" i="1"/>
  <c r="F27" i="1"/>
  <c r="M140" i="1"/>
  <c r="J140" i="1"/>
  <c r="G140" i="1"/>
  <c r="M27" i="1"/>
  <c r="J27" i="1"/>
  <c r="G27" i="1"/>
  <c r="M92" i="1"/>
  <c r="J92" i="1"/>
  <c r="G92" i="1"/>
  <c r="L22" i="1"/>
  <c r="I22" i="1"/>
  <c r="F22" i="1"/>
  <c r="K22" i="1"/>
  <c r="E531" i="1"/>
  <c r="F531" i="1"/>
  <c r="G531" i="1"/>
  <c r="H531" i="1"/>
  <c r="I531" i="1"/>
  <c r="J531" i="1"/>
  <c r="K531" i="1"/>
  <c r="L531" i="1"/>
  <c r="M531" i="1"/>
  <c r="D531" i="1"/>
  <c r="E22" i="1" l="1"/>
  <c r="D22" i="1"/>
  <c r="G22" i="1"/>
  <c r="J22" i="1"/>
  <c r="M22" i="1"/>
  <c r="E886" i="1"/>
  <c r="F886" i="1"/>
  <c r="G886" i="1"/>
  <c r="H886" i="1"/>
  <c r="I886" i="1"/>
  <c r="J886" i="1"/>
  <c r="K886" i="1"/>
  <c r="L886" i="1"/>
  <c r="M886" i="1"/>
  <c r="D886" i="1"/>
  <c r="E865" i="1"/>
  <c r="E860" i="1" s="1"/>
  <c r="F865" i="1"/>
  <c r="G865" i="1"/>
  <c r="G860" i="1" s="1"/>
  <c r="H865" i="1"/>
  <c r="H860" i="1" s="1"/>
  <c r="I865" i="1"/>
  <c r="J865" i="1"/>
  <c r="J860" i="1" s="1"/>
  <c r="K865" i="1"/>
  <c r="K860" i="1" s="1"/>
  <c r="L865" i="1"/>
  <c r="M865" i="1"/>
  <c r="M860" i="1" s="1"/>
  <c r="D865" i="1"/>
  <c r="D860" i="1" s="1"/>
  <c r="E851" i="1"/>
  <c r="F851" i="1"/>
  <c r="G851" i="1"/>
  <c r="H851" i="1"/>
  <c r="I851" i="1"/>
  <c r="J851" i="1"/>
  <c r="K851" i="1"/>
  <c r="L851" i="1"/>
  <c r="M851" i="1"/>
  <c r="D851" i="1"/>
  <c r="E841" i="1"/>
  <c r="F841" i="1"/>
  <c r="G841" i="1"/>
  <c r="H841" i="1"/>
  <c r="I841" i="1"/>
  <c r="J841" i="1"/>
  <c r="K841" i="1"/>
  <c r="L841" i="1"/>
  <c r="M841" i="1"/>
  <c r="D841" i="1"/>
  <c r="E831" i="1"/>
  <c r="F831" i="1"/>
  <c r="G831" i="1"/>
  <c r="H831" i="1"/>
  <c r="I831" i="1"/>
  <c r="J831" i="1"/>
  <c r="K831" i="1"/>
  <c r="L831" i="1"/>
  <c r="M831" i="1"/>
  <c r="D831" i="1"/>
  <c r="M816" i="1"/>
  <c r="E816" i="1"/>
  <c r="F816" i="1"/>
  <c r="G816" i="1"/>
  <c r="H816" i="1"/>
  <c r="I816" i="1"/>
  <c r="J816" i="1"/>
  <c r="K816" i="1"/>
  <c r="L816" i="1"/>
  <c r="D816" i="1"/>
  <c r="E800" i="1"/>
  <c r="F800" i="1"/>
  <c r="G800" i="1"/>
  <c r="H800" i="1"/>
  <c r="I800" i="1"/>
  <c r="J800" i="1"/>
  <c r="K800" i="1"/>
  <c r="L800" i="1"/>
  <c r="M800" i="1"/>
  <c r="D800" i="1"/>
  <c r="E784" i="1"/>
  <c r="F784" i="1"/>
  <c r="G784" i="1"/>
  <c r="H784" i="1"/>
  <c r="I784" i="1"/>
  <c r="J784" i="1"/>
  <c r="K784" i="1"/>
  <c r="L784" i="1"/>
  <c r="M784" i="1"/>
  <c r="D784" i="1"/>
  <c r="E771" i="1"/>
  <c r="F771" i="1"/>
  <c r="G771" i="1"/>
  <c r="H771" i="1"/>
  <c r="I771" i="1"/>
  <c r="J771" i="1"/>
  <c r="K771" i="1"/>
  <c r="L771" i="1"/>
  <c r="M771" i="1"/>
  <c r="D771" i="1"/>
  <c r="E749" i="1"/>
  <c r="E744" i="1" s="1"/>
  <c r="F749" i="1"/>
  <c r="F744" i="1" s="1"/>
  <c r="G749" i="1"/>
  <c r="G744" i="1" s="1"/>
  <c r="H749" i="1"/>
  <c r="H744" i="1" s="1"/>
  <c r="I749" i="1"/>
  <c r="I744" i="1" s="1"/>
  <c r="J749" i="1"/>
  <c r="J744" i="1" s="1"/>
  <c r="K749" i="1"/>
  <c r="K744" i="1" s="1"/>
  <c r="L749" i="1"/>
  <c r="L744" i="1" s="1"/>
  <c r="M749" i="1"/>
  <c r="M744" i="1" s="1"/>
  <c r="D749" i="1"/>
  <c r="D744" i="1" s="1"/>
  <c r="M766" i="1" l="1"/>
  <c r="J766" i="1"/>
  <c r="G766" i="1"/>
  <c r="L811" i="1"/>
  <c r="I811" i="1"/>
  <c r="F811" i="1"/>
  <c r="D766" i="1"/>
  <c r="K766" i="1"/>
  <c r="H766" i="1"/>
  <c r="E766" i="1"/>
  <c r="L766" i="1"/>
  <c r="I766" i="1"/>
  <c r="F766" i="1"/>
  <c r="D811" i="1"/>
  <c r="J811" i="1"/>
  <c r="G811" i="1"/>
  <c r="M811" i="1"/>
  <c r="K811" i="1"/>
  <c r="H811" i="1"/>
  <c r="E811" i="1"/>
  <c r="L860" i="1"/>
  <c r="I860" i="1"/>
  <c r="F860" i="1"/>
  <c r="E721" i="1"/>
  <c r="E705" i="1" s="1"/>
  <c r="F721" i="1"/>
  <c r="F705" i="1" s="1"/>
  <c r="G721" i="1"/>
  <c r="G705" i="1" s="1"/>
  <c r="H721" i="1"/>
  <c r="H705" i="1" s="1"/>
  <c r="I721" i="1"/>
  <c r="I705" i="1" s="1"/>
  <c r="J721" i="1"/>
  <c r="J705" i="1" s="1"/>
  <c r="K721" i="1"/>
  <c r="K705" i="1" s="1"/>
  <c r="L721" i="1"/>
  <c r="L705" i="1" s="1"/>
  <c r="M721" i="1"/>
  <c r="M705" i="1" s="1"/>
  <c r="D721" i="1"/>
  <c r="D705" i="1" s="1"/>
  <c r="E720" i="1"/>
  <c r="F720" i="1"/>
  <c r="G720" i="1"/>
  <c r="H720" i="1"/>
  <c r="I720" i="1"/>
  <c r="J720" i="1"/>
  <c r="K720" i="1"/>
  <c r="L720" i="1"/>
  <c r="M720" i="1"/>
  <c r="D720" i="1"/>
  <c r="D704" i="1" s="1"/>
  <c r="E690" i="1"/>
  <c r="E685" i="1" s="1"/>
  <c r="F690" i="1"/>
  <c r="G690" i="1"/>
  <c r="G685" i="1" s="1"/>
  <c r="H690" i="1"/>
  <c r="H685" i="1" s="1"/>
  <c r="I690" i="1"/>
  <c r="J690" i="1"/>
  <c r="J685" i="1" s="1"/>
  <c r="K690" i="1"/>
  <c r="K685" i="1" s="1"/>
  <c r="L690" i="1"/>
  <c r="M690" i="1"/>
  <c r="M685" i="1" s="1"/>
  <c r="D690" i="1"/>
  <c r="D685" i="1" s="1"/>
  <c r="E669" i="1"/>
  <c r="F669" i="1"/>
  <c r="G669" i="1"/>
  <c r="H669" i="1"/>
  <c r="I669" i="1"/>
  <c r="J669" i="1"/>
  <c r="K669" i="1"/>
  <c r="L669" i="1"/>
  <c r="M669" i="1"/>
  <c r="E668" i="1"/>
  <c r="F668" i="1"/>
  <c r="G668" i="1"/>
  <c r="H668" i="1"/>
  <c r="I668" i="1"/>
  <c r="J668" i="1"/>
  <c r="K668" i="1"/>
  <c r="L668" i="1"/>
  <c r="M668" i="1"/>
  <c r="E667" i="1"/>
  <c r="E666" i="1" s="1"/>
  <c r="F667" i="1"/>
  <c r="G667" i="1"/>
  <c r="G666" i="1" s="1"/>
  <c r="H667" i="1"/>
  <c r="H666" i="1" s="1"/>
  <c r="I667" i="1"/>
  <c r="I666" i="1" s="1"/>
  <c r="J667" i="1"/>
  <c r="J666" i="1" s="1"/>
  <c r="K667" i="1"/>
  <c r="K666" i="1" s="1"/>
  <c r="L667" i="1"/>
  <c r="L666" i="1" s="1"/>
  <c r="M667" i="1"/>
  <c r="M666" i="1" s="1"/>
  <c r="D669" i="1"/>
  <c r="D668" i="1"/>
  <c r="D667" i="1"/>
  <c r="D666" i="1" s="1"/>
  <c r="E654" i="1"/>
  <c r="F654" i="1"/>
  <c r="G654" i="1"/>
  <c r="H654" i="1"/>
  <c r="I654" i="1"/>
  <c r="J654" i="1"/>
  <c r="K654" i="1"/>
  <c r="L654" i="1"/>
  <c r="M654" i="1"/>
  <c r="D654" i="1"/>
  <c r="E642" i="1"/>
  <c r="F642" i="1"/>
  <c r="G642" i="1"/>
  <c r="H642" i="1"/>
  <c r="I642" i="1"/>
  <c r="J642" i="1"/>
  <c r="K642" i="1"/>
  <c r="L642" i="1"/>
  <c r="M642" i="1"/>
  <c r="D642" i="1"/>
  <c r="E633" i="1"/>
  <c r="F633" i="1"/>
  <c r="G633" i="1"/>
  <c r="H633" i="1"/>
  <c r="I633" i="1"/>
  <c r="J633" i="1"/>
  <c r="K633" i="1"/>
  <c r="L633" i="1"/>
  <c r="M633" i="1"/>
  <c r="D633" i="1"/>
  <c r="E624" i="1"/>
  <c r="F624" i="1"/>
  <c r="G624" i="1"/>
  <c r="G619" i="1" s="1"/>
  <c r="H624" i="1"/>
  <c r="I624" i="1"/>
  <c r="J624" i="1"/>
  <c r="J619" i="1" s="1"/>
  <c r="K624" i="1"/>
  <c r="L624" i="1"/>
  <c r="M624" i="1"/>
  <c r="M619" i="1" s="1"/>
  <c r="D624" i="1"/>
  <c r="E601" i="1"/>
  <c r="F601" i="1"/>
  <c r="G601" i="1"/>
  <c r="H601" i="1"/>
  <c r="I601" i="1"/>
  <c r="J601" i="1"/>
  <c r="K601" i="1"/>
  <c r="L601" i="1"/>
  <c r="M601" i="1"/>
  <c r="D601" i="1"/>
  <c r="L619" i="1" l="1"/>
  <c r="F666" i="1"/>
  <c r="I619" i="1"/>
  <c r="F619" i="1"/>
  <c r="D619" i="1"/>
  <c r="K619" i="1"/>
  <c r="H619" i="1"/>
  <c r="E619" i="1"/>
  <c r="L685" i="1"/>
  <c r="I685" i="1"/>
  <c r="F685" i="1"/>
  <c r="E586" i="1"/>
  <c r="F586" i="1"/>
  <c r="F581" i="1" s="1"/>
  <c r="G586" i="1"/>
  <c r="G581" i="1" s="1"/>
  <c r="H586" i="1"/>
  <c r="I586" i="1"/>
  <c r="I581" i="1" s="1"/>
  <c r="J586" i="1"/>
  <c r="J581" i="1" s="1"/>
  <c r="K586" i="1"/>
  <c r="L586" i="1"/>
  <c r="L581" i="1" s="1"/>
  <c r="M586" i="1"/>
  <c r="M581" i="1" s="1"/>
  <c r="D586" i="1"/>
  <c r="E560" i="1"/>
  <c r="F560" i="1"/>
  <c r="G560" i="1"/>
  <c r="H560" i="1"/>
  <c r="I560" i="1"/>
  <c r="J560" i="1"/>
  <c r="K560" i="1"/>
  <c r="L560" i="1"/>
  <c r="M560" i="1"/>
  <c r="D560" i="1"/>
  <c r="D562" i="1"/>
  <c r="E562" i="1"/>
  <c r="F562" i="1"/>
  <c r="G562" i="1"/>
  <c r="H562" i="1"/>
  <c r="I562" i="1"/>
  <c r="J562" i="1"/>
  <c r="K562" i="1"/>
  <c r="L562" i="1"/>
  <c r="M562" i="1"/>
  <c r="E553" i="1"/>
  <c r="F553" i="1"/>
  <c r="G553" i="1"/>
  <c r="H553" i="1"/>
  <c r="I553" i="1"/>
  <c r="J553" i="1"/>
  <c r="K553" i="1"/>
  <c r="L553" i="1"/>
  <c r="M553" i="1"/>
  <c r="D553" i="1"/>
  <c r="E499" i="1"/>
  <c r="F499" i="1"/>
  <c r="G499" i="1"/>
  <c r="H499" i="1"/>
  <c r="I499" i="1"/>
  <c r="J499" i="1"/>
  <c r="K499" i="1"/>
  <c r="L499" i="1"/>
  <c r="M499" i="1"/>
  <c r="D499" i="1"/>
  <c r="D543" i="1"/>
  <c r="D540" i="1" s="1"/>
  <c r="E478" i="1"/>
  <c r="F478" i="1"/>
  <c r="G478" i="1"/>
  <c r="H478" i="1"/>
  <c r="I478" i="1"/>
  <c r="J478" i="1"/>
  <c r="K478" i="1"/>
  <c r="L478" i="1"/>
  <c r="M478" i="1"/>
  <c r="D478" i="1"/>
  <c r="E471" i="1"/>
  <c r="F471" i="1"/>
  <c r="G471" i="1"/>
  <c r="H471" i="1"/>
  <c r="I471" i="1"/>
  <c r="J471" i="1"/>
  <c r="K471" i="1"/>
  <c r="L471" i="1"/>
  <c r="M471" i="1"/>
  <c r="D471" i="1"/>
  <c r="D461" i="1" l="1"/>
  <c r="L461" i="1"/>
  <c r="H581" i="1"/>
  <c r="D581" i="1"/>
  <c r="K581" i="1"/>
  <c r="E581" i="1"/>
  <c r="I461" i="1"/>
  <c r="F461" i="1"/>
  <c r="K461" i="1"/>
  <c r="H461" i="1"/>
  <c r="E461" i="1"/>
  <c r="M461" i="1"/>
  <c r="J461" i="1"/>
  <c r="G461" i="1"/>
  <c r="M417" i="1"/>
  <c r="L417" i="1"/>
  <c r="E394" i="1"/>
  <c r="E389" i="1" s="1"/>
  <c r="F394" i="1"/>
  <c r="G394" i="1"/>
  <c r="G389" i="1" s="1"/>
  <c r="H394" i="1"/>
  <c r="H389" i="1" s="1"/>
  <c r="I394" i="1"/>
  <c r="J394" i="1"/>
  <c r="J389" i="1" s="1"/>
  <c r="K394" i="1"/>
  <c r="K389" i="1" s="1"/>
  <c r="L394" i="1"/>
  <c r="M394" i="1"/>
  <c r="D394" i="1"/>
  <c r="D389" i="1" s="1"/>
  <c r="E359" i="1"/>
  <c r="J359" i="1"/>
  <c r="K359" i="1"/>
  <c r="D359" i="1"/>
  <c r="M371" i="1"/>
  <c r="M359" i="1" s="1"/>
  <c r="L371" i="1"/>
  <c r="L359" i="1" s="1"/>
  <c r="I371" i="1"/>
  <c r="I359" i="1" s="1"/>
  <c r="H371" i="1"/>
  <c r="H359" i="1" s="1"/>
  <c r="G371" i="1"/>
  <c r="G359" i="1" s="1"/>
  <c r="F371" i="1"/>
  <c r="F359" i="1" s="1"/>
  <c r="E334" i="1"/>
  <c r="F334" i="1"/>
  <c r="G334" i="1"/>
  <c r="H334" i="1"/>
  <c r="I334" i="1"/>
  <c r="J334" i="1"/>
  <c r="K334" i="1"/>
  <c r="L334" i="1"/>
  <c r="M334" i="1"/>
  <c r="D334" i="1"/>
  <c r="E295" i="1"/>
  <c r="F295" i="1"/>
  <c r="G295" i="1"/>
  <c r="H295" i="1"/>
  <c r="I295" i="1"/>
  <c r="J295" i="1"/>
  <c r="K295" i="1"/>
  <c r="L295" i="1"/>
  <c r="M295" i="1"/>
  <c r="D295" i="1"/>
  <c r="E278" i="1"/>
  <c r="F278" i="1"/>
  <c r="G278" i="1"/>
  <c r="H278" i="1"/>
  <c r="I278" i="1"/>
  <c r="J278" i="1"/>
  <c r="K278" i="1"/>
  <c r="L278" i="1"/>
  <c r="M278" i="1"/>
  <c r="D278" i="1"/>
  <c r="E263" i="1"/>
  <c r="F263" i="1"/>
  <c r="G263" i="1"/>
  <c r="H263" i="1"/>
  <c r="I263" i="1"/>
  <c r="J263" i="1"/>
  <c r="K263" i="1"/>
  <c r="L263" i="1"/>
  <c r="M263" i="1"/>
  <c r="D263" i="1"/>
  <c r="E247" i="1"/>
  <c r="F247" i="1"/>
  <c r="G247" i="1"/>
  <c r="H247" i="1"/>
  <c r="I247" i="1"/>
  <c r="J247" i="1"/>
  <c r="K247" i="1"/>
  <c r="L247" i="1"/>
  <c r="M247" i="1"/>
  <c r="D247" i="1"/>
  <c r="E231" i="1"/>
  <c r="F231" i="1"/>
  <c r="G231" i="1"/>
  <c r="H231" i="1"/>
  <c r="I231" i="1"/>
  <c r="J231" i="1"/>
  <c r="K231" i="1"/>
  <c r="L231" i="1"/>
  <c r="M231" i="1"/>
  <c r="D231" i="1"/>
  <c r="E206" i="1"/>
  <c r="F206" i="1"/>
  <c r="G206" i="1"/>
  <c r="H206" i="1"/>
  <c r="I206" i="1"/>
  <c r="J206" i="1"/>
  <c r="K206" i="1"/>
  <c r="L206" i="1"/>
  <c r="M206" i="1"/>
  <c r="D206" i="1"/>
  <c r="E161" i="1"/>
  <c r="F161" i="1"/>
  <c r="G161" i="1"/>
  <c r="H161" i="1"/>
  <c r="I161" i="1"/>
  <c r="J161" i="1"/>
  <c r="K161" i="1"/>
  <c r="L161" i="1"/>
  <c r="M161" i="1"/>
  <c r="D161" i="1"/>
  <c r="E144" i="1"/>
  <c r="F144" i="1"/>
  <c r="G144" i="1"/>
  <c r="H144" i="1"/>
  <c r="I144" i="1"/>
  <c r="J144" i="1"/>
  <c r="K144" i="1"/>
  <c r="L144" i="1"/>
  <c r="M144" i="1"/>
  <c r="D144" i="1"/>
  <c r="K108" i="1"/>
  <c r="J108" i="1"/>
  <c r="E108" i="1"/>
  <c r="D108" i="1"/>
  <c r="E109" i="1"/>
  <c r="F109" i="1"/>
  <c r="G109" i="1"/>
  <c r="H109" i="1"/>
  <c r="I109" i="1"/>
  <c r="J109" i="1"/>
  <c r="K109" i="1"/>
  <c r="L109" i="1"/>
  <c r="M109" i="1"/>
  <c r="D109" i="1"/>
  <c r="F108" i="1"/>
  <c r="G108" i="1"/>
  <c r="H108" i="1"/>
  <c r="I108" i="1"/>
  <c r="L108" i="1"/>
  <c r="M108" i="1"/>
  <c r="E107" i="1"/>
  <c r="F107" i="1"/>
  <c r="G107" i="1"/>
  <c r="H107" i="1"/>
  <c r="I107" i="1"/>
  <c r="J107" i="1"/>
  <c r="K107" i="1"/>
  <c r="L107" i="1"/>
  <c r="M107" i="1"/>
  <c r="D107" i="1"/>
  <c r="E96" i="1"/>
  <c r="F96" i="1"/>
  <c r="G96" i="1"/>
  <c r="H96" i="1"/>
  <c r="I96" i="1"/>
  <c r="J96" i="1"/>
  <c r="K96" i="1"/>
  <c r="L96" i="1"/>
  <c r="M96" i="1"/>
  <c r="D96" i="1"/>
  <c r="E98" i="1"/>
  <c r="F98" i="1"/>
  <c r="G98" i="1"/>
  <c r="H98" i="1"/>
  <c r="I98" i="1"/>
  <c r="J98" i="1"/>
  <c r="K98" i="1"/>
  <c r="L98" i="1"/>
  <c r="M98" i="1"/>
  <c r="D98" i="1"/>
  <c r="E81" i="1"/>
  <c r="F81" i="1"/>
  <c r="G81" i="1"/>
  <c r="H81" i="1"/>
  <c r="I81" i="1"/>
  <c r="J81" i="1"/>
  <c r="K81" i="1"/>
  <c r="L81" i="1"/>
  <c r="M81" i="1"/>
  <c r="D81" i="1"/>
  <c r="E61" i="1"/>
  <c r="F61" i="1"/>
  <c r="G61" i="1"/>
  <c r="H61" i="1"/>
  <c r="I61" i="1"/>
  <c r="J61" i="1"/>
  <c r="K61" i="1"/>
  <c r="L61" i="1"/>
  <c r="M61" i="1"/>
  <c r="D61" i="1"/>
  <c r="E31" i="1"/>
  <c r="F31" i="1"/>
  <c r="G31" i="1"/>
  <c r="H31" i="1"/>
  <c r="I31" i="1"/>
  <c r="J31" i="1"/>
  <c r="K31" i="1"/>
  <c r="L31" i="1"/>
  <c r="M31" i="1"/>
  <c r="E30" i="1"/>
  <c r="F30" i="1"/>
  <c r="G30" i="1"/>
  <c r="H30" i="1"/>
  <c r="I30" i="1"/>
  <c r="J30" i="1"/>
  <c r="K30" i="1"/>
  <c r="L30" i="1"/>
  <c r="M30" i="1"/>
  <c r="E29" i="1"/>
  <c r="E28" i="1" s="1"/>
  <c r="F29" i="1"/>
  <c r="F28" i="1" s="1"/>
  <c r="G29" i="1"/>
  <c r="G28" i="1" s="1"/>
  <c r="H29" i="1"/>
  <c r="H28" i="1" s="1"/>
  <c r="I29" i="1"/>
  <c r="I28" i="1" s="1"/>
  <c r="J29" i="1"/>
  <c r="J28" i="1" s="1"/>
  <c r="K29" i="1"/>
  <c r="K28" i="1" s="1"/>
  <c r="L29" i="1"/>
  <c r="L28" i="1" s="1"/>
  <c r="M29" i="1"/>
  <c r="M28" i="1" s="1"/>
  <c r="D30" i="1"/>
  <c r="D31" i="1"/>
  <c r="D29" i="1"/>
  <c r="H106" i="1" l="1"/>
  <c r="E106" i="1"/>
  <c r="D26" i="1"/>
  <c r="M91" i="1"/>
  <c r="J91" i="1"/>
  <c r="G91" i="1"/>
  <c r="D106" i="1"/>
  <c r="K106" i="1"/>
  <c r="M106" i="1"/>
  <c r="J106" i="1"/>
  <c r="G106" i="1"/>
  <c r="D384" i="1"/>
  <c r="D91" i="1"/>
  <c r="D28" i="1"/>
  <c r="L106" i="1"/>
  <c r="I106" i="1"/>
  <c r="F106" i="1"/>
  <c r="M389" i="1"/>
  <c r="L91" i="1"/>
  <c r="I91" i="1"/>
  <c r="F91" i="1"/>
  <c r="J384" i="1"/>
  <c r="D139" i="1"/>
  <c r="K139" i="1"/>
  <c r="H139" i="1"/>
  <c r="E139" i="1"/>
  <c r="G384" i="1"/>
  <c r="E384" i="1"/>
  <c r="H384" i="1"/>
  <c r="L139" i="1"/>
  <c r="I139" i="1"/>
  <c r="F139" i="1"/>
  <c r="M384" i="1"/>
  <c r="K384" i="1"/>
  <c r="K26" i="1"/>
  <c r="H26" i="1"/>
  <c r="E26" i="1"/>
  <c r="M139" i="1"/>
  <c r="J139" i="1"/>
  <c r="G139" i="1"/>
  <c r="L389" i="1"/>
  <c r="L384" i="1" s="1"/>
  <c r="I389" i="1"/>
  <c r="I384" i="1" s="1"/>
  <c r="F389" i="1"/>
  <c r="F384" i="1" s="1"/>
  <c r="L26" i="1"/>
  <c r="L21" i="1" s="1"/>
  <c r="I26" i="1"/>
  <c r="F26" i="1"/>
  <c r="K91" i="1"/>
  <c r="K21" i="1" s="1"/>
  <c r="H91" i="1"/>
  <c r="H21" i="1" s="1"/>
  <c r="E91" i="1"/>
  <c r="M26" i="1"/>
  <c r="M21" i="1" s="1"/>
  <c r="J26" i="1"/>
  <c r="J21" i="1" s="1"/>
  <c r="G26" i="1"/>
  <c r="G21" i="1" s="1"/>
  <c r="I21" i="1" l="1"/>
  <c r="F21" i="1"/>
  <c r="I15" i="1"/>
  <c r="K15" i="1"/>
  <c r="H15" i="1"/>
  <c r="L15" i="1"/>
  <c r="M15" i="1"/>
  <c r="F15" i="1"/>
  <c r="G15" i="1"/>
  <c r="J15" i="1"/>
  <c r="E21" i="1"/>
  <c r="E15" i="1" s="1"/>
  <c r="D21" i="1"/>
  <c r="D15" i="1" s="1"/>
  <c r="D493" i="1" l="1"/>
  <c r="E496" i="1"/>
  <c r="F496" i="1"/>
  <c r="G496" i="1"/>
  <c r="H496" i="1"/>
  <c r="I496" i="1"/>
  <c r="J496" i="1"/>
  <c r="K496" i="1"/>
  <c r="L496" i="1"/>
  <c r="M496" i="1"/>
  <c r="D496" i="1"/>
  <c r="D492" i="1" l="1"/>
  <c r="E294" i="1"/>
  <c r="F294" i="1"/>
  <c r="G294" i="1"/>
  <c r="H294" i="1"/>
  <c r="I294" i="1"/>
  <c r="J294" i="1"/>
  <c r="K294" i="1"/>
  <c r="L294" i="1"/>
  <c r="M294" i="1"/>
  <c r="D294" i="1"/>
  <c r="D142" i="1" l="1"/>
  <c r="E293" i="1"/>
  <c r="E292" i="1" s="1"/>
  <c r="F293" i="1"/>
  <c r="F292" i="1" s="1"/>
  <c r="G293" i="1"/>
  <c r="G292" i="1" s="1"/>
  <c r="H293" i="1"/>
  <c r="H292" i="1" s="1"/>
  <c r="I293" i="1"/>
  <c r="I292" i="1" s="1"/>
  <c r="J293" i="1"/>
  <c r="J292" i="1" s="1"/>
  <c r="K293" i="1"/>
  <c r="K292" i="1" s="1"/>
  <c r="L293" i="1"/>
  <c r="L292" i="1" s="1"/>
  <c r="M293" i="1"/>
  <c r="M292" i="1" s="1"/>
  <c r="D293" i="1"/>
  <c r="D292" i="1" s="1"/>
  <c r="E277" i="1"/>
  <c r="F277" i="1"/>
  <c r="G277" i="1"/>
  <c r="H277" i="1"/>
  <c r="I277" i="1"/>
  <c r="J277" i="1"/>
  <c r="K277" i="1"/>
  <c r="L277" i="1"/>
  <c r="M277" i="1"/>
  <c r="E276" i="1"/>
  <c r="E275" i="1" s="1"/>
  <c r="F276" i="1"/>
  <c r="F275" i="1" s="1"/>
  <c r="G276" i="1"/>
  <c r="G275" i="1" s="1"/>
  <c r="H276" i="1"/>
  <c r="H275" i="1" s="1"/>
  <c r="I276" i="1"/>
  <c r="I275" i="1" s="1"/>
  <c r="J276" i="1"/>
  <c r="J275" i="1" s="1"/>
  <c r="K276" i="1"/>
  <c r="K275" i="1" s="1"/>
  <c r="L276" i="1"/>
  <c r="L275" i="1" s="1"/>
  <c r="M276" i="1"/>
  <c r="M275" i="1" s="1"/>
  <c r="D277" i="1"/>
  <c r="D276" i="1"/>
  <c r="E262" i="1"/>
  <c r="F262" i="1"/>
  <c r="G262" i="1"/>
  <c r="H262" i="1"/>
  <c r="I262" i="1"/>
  <c r="J262" i="1"/>
  <c r="K262" i="1"/>
  <c r="L262" i="1"/>
  <c r="M262" i="1"/>
  <c r="E261" i="1"/>
  <c r="F261" i="1"/>
  <c r="F260" i="1" s="1"/>
  <c r="G261" i="1"/>
  <c r="G260" i="1" s="1"/>
  <c r="H261" i="1"/>
  <c r="H260" i="1" s="1"/>
  <c r="I261" i="1"/>
  <c r="I260" i="1" s="1"/>
  <c r="J261" i="1"/>
  <c r="J260" i="1" s="1"/>
  <c r="K261" i="1"/>
  <c r="K260" i="1" s="1"/>
  <c r="L261" i="1"/>
  <c r="L260" i="1" s="1"/>
  <c r="M261" i="1"/>
  <c r="M260" i="1" s="1"/>
  <c r="D262" i="1"/>
  <c r="D261" i="1"/>
  <c r="E246" i="1"/>
  <c r="F246" i="1"/>
  <c r="G246" i="1"/>
  <c r="H246" i="1"/>
  <c r="I246" i="1"/>
  <c r="J246" i="1"/>
  <c r="K246" i="1"/>
  <c r="L246" i="1"/>
  <c r="M246" i="1"/>
  <c r="E245" i="1"/>
  <c r="E244" i="1" s="1"/>
  <c r="F245" i="1"/>
  <c r="F244" i="1" s="1"/>
  <c r="G245" i="1"/>
  <c r="G244" i="1" s="1"/>
  <c r="H245" i="1"/>
  <c r="H244" i="1" s="1"/>
  <c r="I245" i="1"/>
  <c r="I244" i="1" s="1"/>
  <c r="J245" i="1"/>
  <c r="J244" i="1" s="1"/>
  <c r="K245" i="1"/>
  <c r="K244" i="1" s="1"/>
  <c r="L245" i="1"/>
  <c r="L244" i="1" s="1"/>
  <c r="M245" i="1"/>
  <c r="M244" i="1" s="1"/>
  <c r="D246" i="1"/>
  <c r="D245" i="1"/>
  <c r="D244" i="1" s="1"/>
  <c r="E230" i="1"/>
  <c r="F230" i="1"/>
  <c r="G230" i="1"/>
  <c r="H230" i="1"/>
  <c r="I230" i="1"/>
  <c r="J230" i="1"/>
  <c r="K230" i="1"/>
  <c r="L230" i="1"/>
  <c r="M230" i="1"/>
  <c r="E229" i="1"/>
  <c r="E228" i="1" s="1"/>
  <c r="H229" i="1"/>
  <c r="I229" i="1"/>
  <c r="I228" i="1" s="1"/>
  <c r="J229" i="1"/>
  <c r="K229" i="1"/>
  <c r="D230" i="1"/>
  <c r="D229" i="1"/>
  <c r="E260" i="1" l="1"/>
  <c r="D228" i="1"/>
  <c r="J228" i="1"/>
  <c r="D260" i="1"/>
  <c r="K228" i="1"/>
  <c r="H228" i="1"/>
  <c r="D275" i="1"/>
  <c r="E205" i="1"/>
  <c r="F205" i="1"/>
  <c r="G205" i="1"/>
  <c r="H205" i="1"/>
  <c r="I205" i="1"/>
  <c r="J205" i="1"/>
  <c r="K205" i="1"/>
  <c r="L205" i="1"/>
  <c r="M205" i="1"/>
  <c r="E204" i="1"/>
  <c r="E203" i="1" s="1"/>
  <c r="F204" i="1"/>
  <c r="F203" i="1" s="1"/>
  <c r="G204" i="1"/>
  <c r="G203" i="1" s="1"/>
  <c r="H204" i="1"/>
  <c r="H203" i="1" s="1"/>
  <c r="I204" i="1"/>
  <c r="I203" i="1" s="1"/>
  <c r="J204" i="1"/>
  <c r="J203" i="1" s="1"/>
  <c r="K204" i="1"/>
  <c r="K203" i="1" s="1"/>
  <c r="L204" i="1"/>
  <c r="L203" i="1" s="1"/>
  <c r="M204" i="1"/>
  <c r="M203" i="1" s="1"/>
  <c r="D205" i="1"/>
  <c r="D204" i="1"/>
  <c r="E160" i="1"/>
  <c r="F160" i="1"/>
  <c r="G160" i="1"/>
  <c r="H160" i="1"/>
  <c r="I160" i="1"/>
  <c r="J160" i="1"/>
  <c r="K160" i="1"/>
  <c r="L160" i="1"/>
  <c r="M160" i="1"/>
  <c r="E159" i="1"/>
  <c r="E158" i="1" s="1"/>
  <c r="F159" i="1"/>
  <c r="F158" i="1" s="1"/>
  <c r="G159" i="1"/>
  <c r="G158" i="1" s="1"/>
  <c r="H159" i="1"/>
  <c r="H158" i="1" s="1"/>
  <c r="I159" i="1"/>
  <c r="I158" i="1" s="1"/>
  <c r="J159" i="1"/>
  <c r="J158" i="1" s="1"/>
  <c r="K159" i="1"/>
  <c r="K158" i="1" s="1"/>
  <c r="L159" i="1"/>
  <c r="L158" i="1" s="1"/>
  <c r="M159" i="1"/>
  <c r="M158" i="1" s="1"/>
  <c r="D160" i="1"/>
  <c r="D159" i="1"/>
  <c r="E143" i="1"/>
  <c r="F143" i="1"/>
  <c r="G143" i="1"/>
  <c r="H143" i="1"/>
  <c r="I143" i="1"/>
  <c r="J143" i="1"/>
  <c r="K143" i="1"/>
  <c r="L143" i="1"/>
  <c r="M143" i="1"/>
  <c r="E142" i="1"/>
  <c r="E141" i="1" s="1"/>
  <c r="F142" i="1"/>
  <c r="F141" i="1" s="1"/>
  <c r="G142" i="1"/>
  <c r="G141" i="1" s="1"/>
  <c r="H142" i="1"/>
  <c r="H141" i="1" s="1"/>
  <c r="I142" i="1"/>
  <c r="I141" i="1" s="1"/>
  <c r="J142" i="1"/>
  <c r="J141" i="1" s="1"/>
  <c r="K142" i="1"/>
  <c r="K141" i="1" s="1"/>
  <c r="L142" i="1"/>
  <c r="L141" i="1" s="1"/>
  <c r="M142" i="1"/>
  <c r="M141" i="1" s="1"/>
  <c r="D143" i="1"/>
  <c r="D141" i="1" s="1"/>
  <c r="D158" i="1" l="1"/>
  <c r="D203" i="1"/>
  <c r="M138" i="1"/>
  <c r="G138" i="1"/>
  <c r="D137" i="1"/>
  <c r="L138" i="1"/>
  <c r="F138" i="1"/>
  <c r="K137" i="1"/>
  <c r="H137" i="1"/>
  <c r="E137" i="1"/>
  <c r="J137" i="1"/>
  <c r="K138" i="1"/>
  <c r="J138" i="1"/>
  <c r="I138" i="1"/>
  <c r="H138" i="1"/>
  <c r="E138" i="1"/>
  <c r="I137" i="1"/>
  <c r="I136" i="1" s="1"/>
  <c r="D138" i="1"/>
  <c r="D885" i="1"/>
  <c r="E885" i="1"/>
  <c r="F885" i="1"/>
  <c r="G885" i="1"/>
  <c r="H885" i="1"/>
  <c r="I885" i="1"/>
  <c r="J885" i="1"/>
  <c r="K885" i="1"/>
  <c r="L885" i="1"/>
  <c r="M885" i="1"/>
  <c r="E884" i="1"/>
  <c r="F884" i="1"/>
  <c r="G884" i="1"/>
  <c r="H884" i="1"/>
  <c r="I884" i="1"/>
  <c r="J884" i="1"/>
  <c r="K884" i="1"/>
  <c r="L884" i="1"/>
  <c r="M884" i="1"/>
  <c r="D884" i="1"/>
  <c r="E877" i="1"/>
  <c r="F877" i="1"/>
  <c r="G877" i="1"/>
  <c r="H877" i="1"/>
  <c r="I877" i="1"/>
  <c r="J877" i="1"/>
  <c r="K877" i="1"/>
  <c r="L877" i="1"/>
  <c r="M877" i="1"/>
  <c r="D877" i="1"/>
  <c r="E864" i="1"/>
  <c r="F864" i="1"/>
  <c r="G864" i="1"/>
  <c r="H864" i="1"/>
  <c r="I864" i="1"/>
  <c r="J864" i="1"/>
  <c r="K864" i="1"/>
  <c r="L864" i="1"/>
  <c r="M864" i="1"/>
  <c r="E863" i="1"/>
  <c r="F863" i="1"/>
  <c r="G863" i="1"/>
  <c r="H863" i="1"/>
  <c r="I863" i="1"/>
  <c r="J863" i="1"/>
  <c r="K863" i="1"/>
  <c r="L863" i="1"/>
  <c r="M863" i="1"/>
  <c r="D864" i="1"/>
  <c r="D863" i="1"/>
  <c r="E840" i="1"/>
  <c r="F840" i="1"/>
  <c r="G840" i="1"/>
  <c r="H840" i="1"/>
  <c r="I840" i="1"/>
  <c r="J840" i="1"/>
  <c r="K840" i="1"/>
  <c r="L840" i="1"/>
  <c r="M840" i="1"/>
  <c r="E839" i="1"/>
  <c r="E838" i="1" s="1"/>
  <c r="F839" i="1"/>
  <c r="F838" i="1" s="1"/>
  <c r="G839" i="1"/>
  <c r="G838" i="1" s="1"/>
  <c r="H839" i="1"/>
  <c r="H838" i="1" s="1"/>
  <c r="I839" i="1"/>
  <c r="I838" i="1" s="1"/>
  <c r="J839" i="1"/>
  <c r="J838" i="1" s="1"/>
  <c r="K839" i="1"/>
  <c r="K838" i="1" s="1"/>
  <c r="L839" i="1"/>
  <c r="L838" i="1" s="1"/>
  <c r="M839" i="1"/>
  <c r="M838" i="1" s="1"/>
  <c r="D840" i="1"/>
  <c r="D839" i="1"/>
  <c r="D838" i="1" s="1"/>
  <c r="E850" i="1"/>
  <c r="F850" i="1"/>
  <c r="G850" i="1"/>
  <c r="H850" i="1"/>
  <c r="I850" i="1"/>
  <c r="J850" i="1"/>
  <c r="K850" i="1"/>
  <c r="L850" i="1"/>
  <c r="M850" i="1"/>
  <c r="E849" i="1"/>
  <c r="E848" i="1" s="1"/>
  <c r="F849" i="1"/>
  <c r="F848" i="1" s="1"/>
  <c r="G849" i="1"/>
  <c r="G848" i="1" s="1"/>
  <c r="H849" i="1"/>
  <c r="H848" i="1" s="1"/>
  <c r="I849" i="1"/>
  <c r="I848" i="1" s="1"/>
  <c r="J849" i="1"/>
  <c r="J848" i="1" s="1"/>
  <c r="K849" i="1"/>
  <c r="K848" i="1" s="1"/>
  <c r="L849" i="1"/>
  <c r="L848" i="1" s="1"/>
  <c r="M849" i="1"/>
  <c r="M848" i="1" s="1"/>
  <c r="D850" i="1"/>
  <c r="D849" i="1"/>
  <c r="E830" i="1"/>
  <c r="F830" i="1"/>
  <c r="G830" i="1"/>
  <c r="H830" i="1"/>
  <c r="I830" i="1"/>
  <c r="J830" i="1"/>
  <c r="K830" i="1"/>
  <c r="L830" i="1"/>
  <c r="M830" i="1"/>
  <c r="E829" i="1"/>
  <c r="E828" i="1" s="1"/>
  <c r="F829" i="1"/>
  <c r="F828" i="1" s="1"/>
  <c r="G829" i="1"/>
  <c r="G828" i="1" s="1"/>
  <c r="H829" i="1"/>
  <c r="H828" i="1" s="1"/>
  <c r="I829" i="1"/>
  <c r="I828" i="1" s="1"/>
  <c r="J829" i="1"/>
  <c r="J828" i="1" s="1"/>
  <c r="K829" i="1"/>
  <c r="K828" i="1" s="1"/>
  <c r="L829" i="1"/>
  <c r="L828" i="1" s="1"/>
  <c r="M829" i="1"/>
  <c r="M828" i="1" s="1"/>
  <c r="D830" i="1"/>
  <c r="D829" i="1"/>
  <c r="D828" i="1" s="1"/>
  <c r="E815" i="1"/>
  <c r="F815" i="1"/>
  <c r="G815" i="1"/>
  <c r="H815" i="1"/>
  <c r="I815" i="1"/>
  <c r="J815" i="1"/>
  <c r="K815" i="1"/>
  <c r="L815" i="1"/>
  <c r="M815" i="1"/>
  <c r="E814" i="1"/>
  <c r="E813" i="1" s="1"/>
  <c r="F814" i="1"/>
  <c r="F813" i="1" s="1"/>
  <c r="G814" i="1"/>
  <c r="G813" i="1" s="1"/>
  <c r="H814" i="1"/>
  <c r="H813" i="1" s="1"/>
  <c r="I814" i="1"/>
  <c r="I813" i="1" s="1"/>
  <c r="J814" i="1"/>
  <c r="J813" i="1" s="1"/>
  <c r="K814" i="1"/>
  <c r="K813" i="1" s="1"/>
  <c r="L814" i="1"/>
  <c r="L813" i="1" s="1"/>
  <c r="M814" i="1"/>
  <c r="M813" i="1" s="1"/>
  <c r="D815" i="1"/>
  <c r="D814" i="1"/>
  <c r="D813" i="1" s="1"/>
  <c r="E799" i="1"/>
  <c r="F799" i="1"/>
  <c r="G799" i="1"/>
  <c r="H799" i="1"/>
  <c r="I799" i="1"/>
  <c r="J799" i="1"/>
  <c r="K799" i="1"/>
  <c r="L799" i="1"/>
  <c r="M799" i="1"/>
  <c r="E798" i="1"/>
  <c r="E797" i="1" s="1"/>
  <c r="F798" i="1"/>
  <c r="F797" i="1" s="1"/>
  <c r="G798" i="1"/>
  <c r="G797" i="1" s="1"/>
  <c r="H798" i="1"/>
  <c r="H797" i="1" s="1"/>
  <c r="I798" i="1"/>
  <c r="I797" i="1" s="1"/>
  <c r="J798" i="1"/>
  <c r="J797" i="1" s="1"/>
  <c r="K798" i="1"/>
  <c r="K797" i="1" s="1"/>
  <c r="L798" i="1"/>
  <c r="L797" i="1" s="1"/>
  <c r="M798" i="1"/>
  <c r="M797" i="1" s="1"/>
  <c r="D799" i="1"/>
  <c r="D798" i="1"/>
  <c r="E783" i="1"/>
  <c r="F783" i="1"/>
  <c r="G783" i="1"/>
  <c r="H783" i="1"/>
  <c r="I783" i="1"/>
  <c r="J783" i="1"/>
  <c r="K783" i="1"/>
  <c r="L783" i="1"/>
  <c r="M783" i="1"/>
  <c r="E782" i="1"/>
  <c r="E781" i="1" s="1"/>
  <c r="F782" i="1"/>
  <c r="F781" i="1" s="1"/>
  <c r="G782" i="1"/>
  <c r="G781" i="1" s="1"/>
  <c r="H782" i="1"/>
  <c r="H781" i="1" s="1"/>
  <c r="I782" i="1"/>
  <c r="I781" i="1" s="1"/>
  <c r="J782" i="1"/>
  <c r="J781" i="1" s="1"/>
  <c r="K782" i="1"/>
  <c r="K781" i="1" s="1"/>
  <c r="L782" i="1"/>
  <c r="L781" i="1" s="1"/>
  <c r="M782" i="1"/>
  <c r="M781" i="1" s="1"/>
  <c r="D783" i="1"/>
  <c r="D782" i="1"/>
  <c r="D848" i="1" l="1"/>
  <c r="D797" i="1"/>
  <c r="D781" i="1"/>
  <c r="E136" i="1"/>
  <c r="H136" i="1"/>
  <c r="J136" i="1"/>
  <c r="K136" i="1"/>
  <c r="D136" i="1"/>
  <c r="M858" i="1"/>
  <c r="J858" i="1"/>
  <c r="G858" i="1"/>
  <c r="L858" i="1"/>
  <c r="I858" i="1"/>
  <c r="F858" i="1"/>
  <c r="K858" i="1"/>
  <c r="H858" i="1"/>
  <c r="E858" i="1"/>
  <c r="M859" i="1"/>
  <c r="G859" i="1"/>
  <c r="J859" i="1"/>
  <c r="M810" i="1"/>
  <c r="J810" i="1"/>
  <c r="G810" i="1"/>
  <c r="L859" i="1"/>
  <c r="I859" i="1"/>
  <c r="F859" i="1"/>
  <c r="D810" i="1"/>
  <c r="D859" i="1"/>
  <c r="K859" i="1"/>
  <c r="H859" i="1"/>
  <c r="E859" i="1"/>
  <c r="D809" i="1"/>
  <c r="L809" i="1"/>
  <c r="I809" i="1"/>
  <c r="F809" i="1"/>
  <c r="L810" i="1"/>
  <c r="I810" i="1"/>
  <c r="F810" i="1"/>
  <c r="K810" i="1"/>
  <c r="H810" i="1"/>
  <c r="E810" i="1"/>
  <c r="D858" i="1"/>
  <c r="M809" i="1"/>
  <c r="J809" i="1"/>
  <c r="J808" i="1" s="1"/>
  <c r="G809" i="1"/>
  <c r="G808" i="1" s="1"/>
  <c r="K809" i="1"/>
  <c r="H809" i="1"/>
  <c r="H808" i="1" s="1"/>
  <c r="E809" i="1"/>
  <c r="E808" i="1" s="1"/>
  <c r="L808" i="1" l="1"/>
  <c r="F808" i="1"/>
  <c r="D808" i="1"/>
  <c r="K808" i="1"/>
  <c r="M808" i="1"/>
  <c r="I808" i="1"/>
  <c r="E770" i="1"/>
  <c r="E765" i="1" s="1"/>
  <c r="F770" i="1"/>
  <c r="F765" i="1" s="1"/>
  <c r="G770" i="1"/>
  <c r="G765" i="1" s="1"/>
  <c r="H770" i="1"/>
  <c r="H765" i="1" s="1"/>
  <c r="I770" i="1"/>
  <c r="I765" i="1" s="1"/>
  <c r="J770" i="1"/>
  <c r="J765" i="1" s="1"/>
  <c r="K770" i="1"/>
  <c r="K765" i="1" s="1"/>
  <c r="L770" i="1"/>
  <c r="L765" i="1" s="1"/>
  <c r="M770" i="1"/>
  <c r="M765" i="1" s="1"/>
  <c r="E769" i="1"/>
  <c r="E768" i="1" s="1"/>
  <c r="F769" i="1"/>
  <c r="F768" i="1" s="1"/>
  <c r="G769" i="1"/>
  <c r="G768" i="1" s="1"/>
  <c r="H769" i="1"/>
  <c r="H768" i="1" s="1"/>
  <c r="I769" i="1"/>
  <c r="I768" i="1" s="1"/>
  <c r="J769" i="1"/>
  <c r="J768" i="1" s="1"/>
  <c r="K769" i="1"/>
  <c r="K768" i="1" s="1"/>
  <c r="L769" i="1"/>
  <c r="L768" i="1" s="1"/>
  <c r="M769" i="1"/>
  <c r="M768" i="1" s="1"/>
  <c r="D770" i="1"/>
  <c r="D765" i="1" s="1"/>
  <c r="D769" i="1"/>
  <c r="E758" i="1"/>
  <c r="F758" i="1"/>
  <c r="G758" i="1"/>
  <c r="H758" i="1"/>
  <c r="I758" i="1"/>
  <c r="J758" i="1"/>
  <c r="K758" i="1"/>
  <c r="L758" i="1"/>
  <c r="M758" i="1"/>
  <c r="E757" i="1"/>
  <c r="E756" i="1" s="1"/>
  <c r="F757" i="1"/>
  <c r="F756" i="1" s="1"/>
  <c r="G757" i="1"/>
  <c r="G756" i="1" s="1"/>
  <c r="H757" i="1"/>
  <c r="H756" i="1" s="1"/>
  <c r="I757" i="1"/>
  <c r="I756" i="1" s="1"/>
  <c r="J757" i="1"/>
  <c r="J756" i="1" s="1"/>
  <c r="K757" i="1"/>
  <c r="K756" i="1" s="1"/>
  <c r="L757" i="1"/>
  <c r="L756" i="1" s="1"/>
  <c r="M757" i="1"/>
  <c r="M756" i="1" s="1"/>
  <c r="D758" i="1"/>
  <c r="D757" i="1"/>
  <c r="E748" i="1"/>
  <c r="F748" i="1"/>
  <c r="G748" i="1"/>
  <c r="H748" i="1"/>
  <c r="I748" i="1"/>
  <c r="J748" i="1"/>
  <c r="K748" i="1"/>
  <c r="L748" i="1"/>
  <c r="M748" i="1"/>
  <c r="E747" i="1"/>
  <c r="E746" i="1" s="1"/>
  <c r="F747" i="1"/>
  <c r="F746" i="1" s="1"/>
  <c r="G747" i="1"/>
  <c r="G746" i="1" s="1"/>
  <c r="H747" i="1"/>
  <c r="H746" i="1" s="1"/>
  <c r="I747" i="1"/>
  <c r="I746" i="1" s="1"/>
  <c r="J747" i="1"/>
  <c r="J746" i="1" s="1"/>
  <c r="K747" i="1"/>
  <c r="K746" i="1" s="1"/>
  <c r="L747" i="1"/>
  <c r="L746" i="1" s="1"/>
  <c r="M747" i="1"/>
  <c r="M746" i="1" s="1"/>
  <c r="D748" i="1"/>
  <c r="D747" i="1"/>
  <c r="E704" i="1"/>
  <c r="F704" i="1"/>
  <c r="G704" i="1"/>
  <c r="H704" i="1"/>
  <c r="I704" i="1"/>
  <c r="J704" i="1"/>
  <c r="K704" i="1"/>
  <c r="L704" i="1"/>
  <c r="M704" i="1"/>
  <c r="N704" i="1"/>
  <c r="E689" i="1"/>
  <c r="E684" i="1" s="1"/>
  <c r="F689" i="1"/>
  <c r="F684" i="1" s="1"/>
  <c r="G689" i="1"/>
  <c r="G684" i="1" s="1"/>
  <c r="H689" i="1"/>
  <c r="H684" i="1" s="1"/>
  <c r="I689" i="1"/>
  <c r="I684" i="1" s="1"/>
  <c r="J689" i="1"/>
  <c r="J684" i="1" s="1"/>
  <c r="K689" i="1"/>
  <c r="K684" i="1" s="1"/>
  <c r="L689" i="1"/>
  <c r="L684" i="1" s="1"/>
  <c r="M689" i="1"/>
  <c r="M684" i="1" s="1"/>
  <c r="E688" i="1"/>
  <c r="E687" i="1" s="1"/>
  <c r="F688" i="1"/>
  <c r="F687" i="1" s="1"/>
  <c r="G688" i="1"/>
  <c r="G687" i="1" s="1"/>
  <c r="H688" i="1"/>
  <c r="H687" i="1" s="1"/>
  <c r="I688" i="1"/>
  <c r="I687" i="1" s="1"/>
  <c r="J688" i="1"/>
  <c r="J687" i="1" s="1"/>
  <c r="K688" i="1"/>
  <c r="K687" i="1" s="1"/>
  <c r="L688" i="1"/>
  <c r="L687" i="1" s="1"/>
  <c r="M688" i="1"/>
  <c r="M687" i="1" s="1"/>
  <c r="D689" i="1"/>
  <c r="D688" i="1"/>
  <c r="E653" i="1"/>
  <c r="F653" i="1"/>
  <c r="G653" i="1"/>
  <c r="H653" i="1"/>
  <c r="I653" i="1"/>
  <c r="J653" i="1"/>
  <c r="K653" i="1"/>
  <c r="L653" i="1"/>
  <c r="M653" i="1"/>
  <c r="E652" i="1"/>
  <c r="E651" i="1" s="1"/>
  <c r="F652" i="1"/>
  <c r="F651" i="1" s="1"/>
  <c r="G652" i="1"/>
  <c r="G651" i="1" s="1"/>
  <c r="H652" i="1"/>
  <c r="H651" i="1" s="1"/>
  <c r="I652" i="1"/>
  <c r="I651" i="1" s="1"/>
  <c r="J652" i="1"/>
  <c r="J651" i="1" s="1"/>
  <c r="K652" i="1"/>
  <c r="K651" i="1" s="1"/>
  <c r="L652" i="1"/>
  <c r="L651" i="1" s="1"/>
  <c r="M652" i="1"/>
  <c r="M651" i="1" s="1"/>
  <c r="D653" i="1"/>
  <c r="D652" i="1"/>
  <c r="E641" i="1"/>
  <c r="F641" i="1"/>
  <c r="G641" i="1"/>
  <c r="H641" i="1"/>
  <c r="I641" i="1"/>
  <c r="J641" i="1"/>
  <c r="K641" i="1"/>
  <c r="L641" i="1"/>
  <c r="M641" i="1"/>
  <c r="E640" i="1"/>
  <c r="E639" i="1" s="1"/>
  <c r="F640" i="1"/>
  <c r="F639" i="1" s="1"/>
  <c r="G640" i="1"/>
  <c r="G639" i="1" s="1"/>
  <c r="H640" i="1"/>
  <c r="H639" i="1" s="1"/>
  <c r="I640" i="1"/>
  <c r="I639" i="1" s="1"/>
  <c r="J640" i="1"/>
  <c r="J639" i="1" s="1"/>
  <c r="K640" i="1"/>
  <c r="K639" i="1" s="1"/>
  <c r="L640" i="1"/>
  <c r="L639" i="1" s="1"/>
  <c r="M640" i="1"/>
  <c r="M639" i="1" s="1"/>
  <c r="D641" i="1"/>
  <c r="D640" i="1"/>
  <c r="D639" i="1" s="1"/>
  <c r="D651" i="1" l="1"/>
  <c r="D687" i="1"/>
  <c r="D746" i="1"/>
  <c r="D768" i="1"/>
  <c r="D743" i="1"/>
  <c r="M743" i="1"/>
  <c r="J743" i="1"/>
  <c r="G743" i="1"/>
  <c r="J683" i="1"/>
  <c r="J682" i="1" s="1"/>
  <c r="G683" i="1"/>
  <c r="G682" i="1" s="1"/>
  <c r="D683" i="1"/>
  <c r="L683" i="1"/>
  <c r="L682" i="1" s="1"/>
  <c r="I683" i="1"/>
  <c r="I682" i="1" s="1"/>
  <c r="F683" i="1"/>
  <c r="F682" i="1" s="1"/>
  <c r="M764" i="1"/>
  <c r="M763" i="1" s="1"/>
  <c r="J764" i="1"/>
  <c r="J763" i="1" s="1"/>
  <c r="G764" i="1"/>
  <c r="G763" i="1" s="1"/>
  <c r="K683" i="1"/>
  <c r="K682" i="1" s="1"/>
  <c r="H683" i="1"/>
  <c r="H682" i="1" s="1"/>
  <c r="E683" i="1"/>
  <c r="E682" i="1" s="1"/>
  <c r="D764" i="1"/>
  <c r="D763" i="1" s="1"/>
  <c r="L764" i="1"/>
  <c r="L763" i="1" s="1"/>
  <c r="I764" i="1"/>
  <c r="I763" i="1" s="1"/>
  <c r="F764" i="1"/>
  <c r="F763" i="1" s="1"/>
  <c r="M683" i="1"/>
  <c r="M682" i="1" s="1"/>
  <c r="K764" i="1"/>
  <c r="K763" i="1" s="1"/>
  <c r="H764" i="1"/>
  <c r="H763" i="1" s="1"/>
  <c r="E764" i="1"/>
  <c r="E763" i="1" s="1"/>
  <c r="K743" i="1"/>
  <c r="H743" i="1"/>
  <c r="E743" i="1"/>
  <c r="L743" i="1"/>
  <c r="I743" i="1"/>
  <c r="F743" i="1"/>
  <c r="D756" i="1"/>
  <c r="D684" i="1"/>
  <c r="D682" i="1" l="1"/>
  <c r="E632" i="1"/>
  <c r="F632" i="1"/>
  <c r="G632" i="1"/>
  <c r="H632" i="1"/>
  <c r="I632" i="1"/>
  <c r="J632" i="1"/>
  <c r="K632" i="1"/>
  <c r="L632" i="1"/>
  <c r="M632" i="1"/>
  <c r="E631" i="1"/>
  <c r="E630" i="1" s="1"/>
  <c r="F631" i="1"/>
  <c r="F630" i="1" s="1"/>
  <c r="G631" i="1"/>
  <c r="G630" i="1" s="1"/>
  <c r="H631" i="1"/>
  <c r="H630" i="1" s="1"/>
  <c r="I631" i="1"/>
  <c r="I630" i="1" s="1"/>
  <c r="J631" i="1"/>
  <c r="J630" i="1" s="1"/>
  <c r="K631" i="1"/>
  <c r="K630" i="1" s="1"/>
  <c r="L631" i="1"/>
  <c r="L630" i="1" s="1"/>
  <c r="M631" i="1"/>
  <c r="M630" i="1" s="1"/>
  <c r="D632" i="1"/>
  <c r="D631" i="1"/>
  <c r="E623" i="1"/>
  <c r="E618" i="1" s="1"/>
  <c r="F623" i="1"/>
  <c r="F618" i="1" s="1"/>
  <c r="G623" i="1"/>
  <c r="G618" i="1" s="1"/>
  <c r="H623" i="1"/>
  <c r="H618" i="1" s="1"/>
  <c r="I623" i="1"/>
  <c r="I618" i="1" s="1"/>
  <c r="J623" i="1"/>
  <c r="J618" i="1" s="1"/>
  <c r="K623" i="1"/>
  <c r="K618" i="1" s="1"/>
  <c r="L623" i="1"/>
  <c r="L618" i="1" s="1"/>
  <c r="M623" i="1"/>
  <c r="M618" i="1" s="1"/>
  <c r="E622" i="1"/>
  <c r="E617" i="1" s="1"/>
  <c r="E616" i="1" s="1"/>
  <c r="F622" i="1"/>
  <c r="G622" i="1"/>
  <c r="H622" i="1"/>
  <c r="H617" i="1" s="1"/>
  <c r="I622" i="1"/>
  <c r="J622" i="1"/>
  <c r="K622" i="1"/>
  <c r="K617" i="1" s="1"/>
  <c r="L622" i="1"/>
  <c r="M622" i="1"/>
  <c r="D623" i="1"/>
  <c r="D618" i="1" s="1"/>
  <c r="D622" i="1"/>
  <c r="E600" i="1"/>
  <c r="F600" i="1"/>
  <c r="G600" i="1"/>
  <c r="H600" i="1"/>
  <c r="I600" i="1"/>
  <c r="J600" i="1"/>
  <c r="K600" i="1"/>
  <c r="L600" i="1"/>
  <c r="M600" i="1"/>
  <c r="D600" i="1"/>
  <c r="D599" i="1"/>
  <c r="E599" i="1"/>
  <c r="F599" i="1"/>
  <c r="G599" i="1"/>
  <c r="H599" i="1"/>
  <c r="I599" i="1"/>
  <c r="J599" i="1"/>
  <c r="K599" i="1"/>
  <c r="L599" i="1"/>
  <c r="M599" i="1"/>
  <c r="L598" i="1" l="1"/>
  <c r="I598" i="1"/>
  <c r="F598" i="1"/>
  <c r="M621" i="1"/>
  <c r="M617" i="1"/>
  <c r="M616" i="1" s="1"/>
  <c r="J621" i="1"/>
  <c r="J617" i="1"/>
  <c r="J616" i="1" s="1"/>
  <c r="G621" i="1"/>
  <c r="G617" i="1"/>
  <c r="G616" i="1"/>
  <c r="D630" i="1"/>
  <c r="D621" i="1"/>
  <c r="D617" i="1"/>
  <c r="D616" i="1" s="1"/>
  <c r="L621" i="1"/>
  <c r="L617" i="1"/>
  <c r="L616" i="1" s="1"/>
  <c r="I621" i="1"/>
  <c r="I617" i="1"/>
  <c r="I616" i="1" s="1"/>
  <c r="F621" i="1"/>
  <c r="F617" i="1"/>
  <c r="F616" i="1" s="1"/>
  <c r="K616" i="1"/>
  <c r="H616" i="1"/>
  <c r="K598" i="1"/>
  <c r="H598" i="1"/>
  <c r="E598" i="1"/>
  <c r="M598" i="1"/>
  <c r="J598" i="1"/>
  <c r="G598" i="1"/>
  <c r="D598" i="1"/>
  <c r="K621" i="1"/>
  <c r="H621" i="1"/>
  <c r="E621" i="1"/>
  <c r="E585" i="1"/>
  <c r="E580" i="1" s="1"/>
  <c r="F585" i="1"/>
  <c r="F580" i="1" s="1"/>
  <c r="G585" i="1"/>
  <c r="G580" i="1" s="1"/>
  <c r="H585" i="1"/>
  <c r="H580" i="1" s="1"/>
  <c r="I585" i="1"/>
  <c r="I580" i="1" s="1"/>
  <c r="J585" i="1"/>
  <c r="J580" i="1" s="1"/>
  <c r="K585" i="1"/>
  <c r="K580" i="1" s="1"/>
  <c r="L585" i="1"/>
  <c r="L580" i="1" s="1"/>
  <c r="M585" i="1"/>
  <c r="M580" i="1" s="1"/>
  <c r="E584" i="1"/>
  <c r="E583" i="1" s="1"/>
  <c r="F584" i="1"/>
  <c r="F583" i="1" s="1"/>
  <c r="G584" i="1"/>
  <c r="G583" i="1" s="1"/>
  <c r="H584" i="1"/>
  <c r="H583" i="1" s="1"/>
  <c r="I584" i="1"/>
  <c r="I583" i="1" s="1"/>
  <c r="J584" i="1"/>
  <c r="J583" i="1" s="1"/>
  <c r="K584" i="1"/>
  <c r="K583" i="1" s="1"/>
  <c r="L584" i="1"/>
  <c r="L583" i="1" s="1"/>
  <c r="M584" i="1"/>
  <c r="M583" i="1" s="1"/>
  <c r="D585" i="1"/>
  <c r="D580" i="1" s="1"/>
  <c r="D584" i="1"/>
  <c r="D583" i="1" l="1"/>
  <c r="D579" i="1"/>
  <c r="D578" i="1" s="1"/>
  <c r="I579" i="1"/>
  <c r="I578" i="1" s="1"/>
  <c r="H579" i="1"/>
  <c r="H578" i="1" s="1"/>
  <c r="E579" i="1"/>
  <c r="E578" i="1" s="1"/>
  <c r="M579" i="1"/>
  <c r="M578" i="1" s="1"/>
  <c r="J579" i="1"/>
  <c r="J578" i="1" s="1"/>
  <c r="G579" i="1"/>
  <c r="G578" i="1" s="1"/>
  <c r="L579" i="1"/>
  <c r="L578" i="1" s="1"/>
  <c r="F579" i="1"/>
  <c r="F578" i="1" s="1"/>
  <c r="K579" i="1"/>
  <c r="K578" i="1" s="1"/>
  <c r="E559" i="1"/>
  <c r="F559" i="1"/>
  <c r="G559" i="1"/>
  <c r="H559" i="1"/>
  <c r="I559" i="1"/>
  <c r="J559" i="1"/>
  <c r="K559" i="1"/>
  <c r="L559" i="1"/>
  <c r="M559" i="1"/>
  <c r="D559" i="1"/>
  <c r="E558" i="1"/>
  <c r="F558" i="1"/>
  <c r="F557" i="1" s="1"/>
  <c r="G558" i="1"/>
  <c r="H558" i="1"/>
  <c r="I558" i="1"/>
  <c r="I557" i="1" s="1"/>
  <c r="J558" i="1"/>
  <c r="K558" i="1"/>
  <c r="L558" i="1"/>
  <c r="L557" i="1" s="1"/>
  <c r="M558" i="1"/>
  <c r="D558" i="1"/>
  <c r="D557" i="1" l="1"/>
  <c r="K557" i="1"/>
  <c r="H557" i="1"/>
  <c r="E557" i="1"/>
  <c r="M557" i="1"/>
  <c r="J557" i="1"/>
  <c r="G557" i="1"/>
  <c r="E552" i="1"/>
  <c r="E550" i="1" s="1"/>
  <c r="F552" i="1"/>
  <c r="F550" i="1" s="1"/>
  <c r="G552" i="1"/>
  <c r="G550" i="1" s="1"/>
  <c r="H552" i="1"/>
  <c r="H550" i="1" s="1"/>
  <c r="I552" i="1"/>
  <c r="I550" i="1" s="1"/>
  <c r="J552" i="1"/>
  <c r="J550" i="1" s="1"/>
  <c r="K552" i="1"/>
  <c r="K550" i="1" s="1"/>
  <c r="L552" i="1"/>
  <c r="L550" i="1" s="1"/>
  <c r="M552" i="1"/>
  <c r="M550" i="1" s="1"/>
  <c r="N552" i="1"/>
  <c r="O552" i="1"/>
  <c r="D552" i="1"/>
  <c r="D550" i="1" s="1"/>
  <c r="E543" i="1"/>
  <c r="E540" i="1" s="1"/>
  <c r="F543" i="1"/>
  <c r="F540" i="1" s="1"/>
  <c r="G543" i="1"/>
  <c r="G540" i="1" s="1"/>
  <c r="H543" i="1"/>
  <c r="H540" i="1" s="1"/>
  <c r="I543" i="1"/>
  <c r="I540" i="1" s="1"/>
  <c r="J543" i="1"/>
  <c r="J540" i="1" s="1"/>
  <c r="K543" i="1"/>
  <c r="K540" i="1" s="1"/>
  <c r="L543" i="1"/>
  <c r="L540" i="1" s="1"/>
  <c r="M543" i="1"/>
  <c r="M540" i="1" s="1"/>
  <c r="E528" i="1" l="1"/>
  <c r="E524" i="1" s="1"/>
  <c r="F528" i="1"/>
  <c r="F524" i="1" s="1"/>
  <c r="G528" i="1"/>
  <c r="G524" i="1" s="1"/>
  <c r="H528" i="1"/>
  <c r="H524" i="1" s="1"/>
  <c r="I528" i="1"/>
  <c r="I524" i="1" s="1"/>
  <c r="J528" i="1"/>
  <c r="J524" i="1" s="1"/>
  <c r="K528" i="1"/>
  <c r="K524" i="1" s="1"/>
  <c r="L528" i="1"/>
  <c r="L524" i="1" s="1"/>
  <c r="M528" i="1"/>
  <c r="M524" i="1" s="1"/>
  <c r="D528" i="1"/>
  <c r="D524" i="1" s="1"/>
  <c r="E486" i="1"/>
  <c r="E484" i="1" s="1"/>
  <c r="F486" i="1"/>
  <c r="F484" i="1" s="1"/>
  <c r="G486" i="1"/>
  <c r="G484" i="1" s="1"/>
  <c r="H486" i="1"/>
  <c r="H484" i="1" s="1"/>
  <c r="I486" i="1"/>
  <c r="I484" i="1" s="1"/>
  <c r="J486" i="1"/>
  <c r="J484" i="1" s="1"/>
  <c r="K486" i="1"/>
  <c r="K484" i="1" s="1"/>
  <c r="L486" i="1"/>
  <c r="L484" i="1" s="1"/>
  <c r="M486" i="1"/>
  <c r="M484" i="1" s="1"/>
  <c r="N486" i="1"/>
  <c r="N484" i="1" s="1"/>
  <c r="O486" i="1"/>
  <c r="O484" i="1" s="1"/>
  <c r="D486" i="1"/>
  <c r="D484" i="1" s="1"/>
  <c r="E470" i="1"/>
  <c r="E468" i="1" s="1"/>
  <c r="F470" i="1"/>
  <c r="F468" i="1" s="1"/>
  <c r="G470" i="1"/>
  <c r="G468" i="1" s="1"/>
  <c r="H470" i="1"/>
  <c r="H468" i="1" s="1"/>
  <c r="I470" i="1"/>
  <c r="I468" i="1" s="1"/>
  <c r="J470" i="1"/>
  <c r="J468" i="1" s="1"/>
  <c r="K470" i="1"/>
  <c r="K468" i="1" s="1"/>
  <c r="L470" i="1"/>
  <c r="L468" i="1" s="1"/>
  <c r="M470" i="1"/>
  <c r="M468" i="1" s="1"/>
  <c r="N470" i="1"/>
  <c r="O470" i="1"/>
  <c r="D470" i="1"/>
  <c r="D468" i="1" s="1"/>
  <c r="E477" i="1" l="1"/>
  <c r="E460" i="1" s="1"/>
  <c r="F477" i="1"/>
  <c r="F460" i="1" s="1"/>
  <c r="G477" i="1"/>
  <c r="G460" i="1" s="1"/>
  <c r="H477" i="1"/>
  <c r="H460" i="1" s="1"/>
  <c r="I477" i="1"/>
  <c r="I460" i="1" s="1"/>
  <c r="J477" i="1"/>
  <c r="J460" i="1" s="1"/>
  <c r="K477" i="1"/>
  <c r="K460" i="1" s="1"/>
  <c r="L477" i="1"/>
  <c r="L460" i="1" s="1"/>
  <c r="M477" i="1"/>
  <c r="M460" i="1" s="1"/>
  <c r="D477" i="1"/>
  <c r="D460" i="1" s="1"/>
  <c r="M409" i="1" l="1"/>
  <c r="L409" i="1"/>
  <c r="E393" i="1"/>
  <c r="E388" i="1" s="1"/>
  <c r="E383" i="1" s="1"/>
  <c r="F393" i="1"/>
  <c r="F388" i="1" s="1"/>
  <c r="F383" i="1" s="1"/>
  <c r="G393" i="1"/>
  <c r="G388" i="1" s="1"/>
  <c r="G383" i="1" s="1"/>
  <c r="H393" i="1"/>
  <c r="H388" i="1" s="1"/>
  <c r="H383" i="1" s="1"/>
  <c r="I393" i="1"/>
  <c r="I388" i="1" s="1"/>
  <c r="I383" i="1" s="1"/>
  <c r="J393" i="1"/>
  <c r="J388" i="1" s="1"/>
  <c r="J383" i="1" s="1"/>
  <c r="K393" i="1"/>
  <c r="K388" i="1" s="1"/>
  <c r="K383" i="1" s="1"/>
  <c r="L393" i="1"/>
  <c r="M393" i="1"/>
  <c r="E392" i="1"/>
  <c r="E391" i="1" s="1"/>
  <c r="F392" i="1"/>
  <c r="F391" i="1" s="1"/>
  <c r="G392" i="1"/>
  <c r="G391" i="1" s="1"/>
  <c r="H392" i="1"/>
  <c r="H391" i="1" s="1"/>
  <c r="I392" i="1"/>
  <c r="I391" i="1" s="1"/>
  <c r="J392" i="1"/>
  <c r="J391" i="1" s="1"/>
  <c r="K392" i="1"/>
  <c r="K391" i="1" s="1"/>
  <c r="L392" i="1"/>
  <c r="L391" i="1" s="1"/>
  <c r="M392" i="1"/>
  <c r="M391" i="1" s="1"/>
  <c r="D393" i="1"/>
  <c r="D388" i="1" s="1"/>
  <c r="D383" i="1" s="1"/>
  <c r="D392" i="1"/>
  <c r="E358" i="1"/>
  <c r="J358" i="1"/>
  <c r="K358" i="1"/>
  <c r="E357" i="1"/>
  <c r="E356" i="1" s="1"/>
  <c r="J357" i="1"/>
  <c r="J356" i="1" s="1"/>
  <c r="K357" i="1"/>
  <c r="K356" i="1" s="1"/>
  <c r="D358" i="1"/>
  <c r="D357" i="1"/>
  <c r="M388" i="1" l="1"/>
  <c r="M383" i="1" s="1"/>
  <c r="D391" i="1"/>
  <c r="D356" i="1"/>
  <c r="L388" i="1"/>
  <c r="L383" i="1" s="1"/>
  <c r="H387" i="1"/>
  <c r="H386" i="1" s="1"/>
  <c r="E387" i="1"/>
  <c r="E386" i="1" s="1"/>
  <c r="G387" i="1"/>
  <c r="G386" i="1" s="1"/>
  <c r="D387" i="1"/>
  <c r="D386" i="1" s="1"/>
  <c r="I387" i="1"/>
  <c r="I386" i="1" s="1"/>
  <c r="F387" i="1"/>
  <c r="F386" i="1" s="1"/>
  <c r="M366" i="1"/>
  <c r="M358" i="1" s="1"/>
  <c r="L366" i="1"/>
  <c r="L358" i="1" s="1"/>
  <c r="I366" i="1"/>
  <c r="I358" i="1" s="1"/>
  <c r="H366" i="1"/>
  <c r="H358" i="1" s="1"/>
  <c r="G366" i="1"/>
  <c r="G358" i="1" s="1"/>
  <c r="F366" i="1"/>
  <c r="F358" i="1" s="1"/>
  <c r="E333" i="1"/>
  <c r="F333" i="1"/>
  <c r="G333" i="1"/>
  <c r="H333" i="1"/>
  <c r="I333" i="1"/>
  <c r="J333" i="1"/>
  <c r="K333" i="1"/>
  <c r="L333" i="1"/>
  <c r="M333" i="1"/>
  <c r="D333" i="1"/>
  <c r="D332" i="1"/>
  <c r="D331" i="1" s="1"/>
  <c r="E332" i="1"/>
  <c r="E331" i="1" s="1"/>
  <c r="F332" i="1"/>
  <c r="G332" i="1"/>
  <c r="H332" i="1"/>
  <c r="H331" i="1" s="1"/>
  <c r="I332" i="1"/>
  <c r="J332" i="1"/>
  <c r="K332" i="1"/>
  <c r="K331" i="1" s="1"/>
  <c r="L332" i="1"/>
  <c r="M332" i="1"/>
  <c r="M331" i="1" l="1"/>
  <c r="J331" i="1"/>
  <c r="L331" i="1"/>
  <c r="I331" i="1"/>
  <c r="F331" i="1"/>
  <c r="G331" i="1"/>
  <c r="E95" i="1"/>
  <c r="E90" i="1" s="1"/>
  <c r="F95" i="1"/>
  <c r="F90" i="1" s="1"/>
  <c r="G95" i="1"/>
  <c r="G90" i="1" s="1"/>
  <c r="H95" i="1"/>
  <c r="H90" i="1" s="1"/>
  <c r="I95" i="1"/>
  <c r="I90" i="1" s="1"/>
  <c r="J95" i="1"/>
  <c r="J90" i="1" s="1"/>
  <c r="K95" i="1"/>
  <c r="K90" i="1" s="1"/>
  <c r="L95" i="1"/>
  <c r="L90" i="1" s="1"/>
  <c r="M95" i="1"/>
  <c r="M90" i="1" s="1"/>
  <c r="E94" i="1"/>
  <c r="E93" i="1" s="1"/>
  <c r="F94" i="1"/>
  <c r="G94" i="1"/>
  <c r="G93" i="1" s="1"/>
  <c r="H94" i="1"/>
  <c r="H93" i="1" s="1"/>
  <c r="I94" i="1"/>
  <c r="I93" i="1" s="1"/>
  <c r="J94" i="1"/>
  <c r="J93" i="1" s="1"/>
  <c r="K94" i="1"/>
  <c r="K93" i="1" s="1"/>
  <c r="L94" i="1"/>
  <c r="L93" i="1" s="1"/>
  <c r="M94" i="1"/>
  <c r="M93" i="1" s="1"/>
  <c r="D95" i="1"/>
  <c r="D90" i="1" s="1"/>
  <c r="D94" i="1"/>
  <c r="F93" i="1" l="1"/>
  <c r="D93" i="1"/>
  <c r="D89" i="1"/>
  <c r="D88" i="1" s="1"/>
  <c r="L89" i="1"/>
  <c r="L88" i="1" s="1"/>
  <c r="I89" i="1"/>
  <c r="I88" i="1" s="1"/>
  <c r="F89" i="1"/>
  <c r="F88" i="1" s="1"/>
  <c r="H89" i="1"/>
  <c r="H88" i="1" s="1"/>
  <c r="E89" i="1"/>
  <c r="E88" i="1" s="1"/>
  <c r="K89" i="1"/>
  <c r="K88" i="1" s="1"/>
  <c r="M89" i="1"/>
  <c r="M88" i="1" s="1"/>
  <c r="J89" i="1"/>
  <c r="J88" i="1" s="1"/>
  <c r="G89" i="1"/>
  <c r="G88" i="1" s="1"/>
  <c r="E80" i="1"/>
  <c r="F80" i="1"/>
  <c r="G80" i="1"/>
  <c r="H80" i="1"/>
  <c r="I80" i="1"/>
  <c r="J80" i="1"/>
  <c r="K80" i="1"/>
  <c r="L80" i="1"/>
  <c r="M80" i="1"/>
  <c r="E79" i="1"/>
  <c r="E78" i="1" s="1"/>
  <c r="F79" i="1"/>
  <c r="F78" i="1" s="1"/>
  <c r="G79" i="1"/>
  <c r="G78" i="1" s="1"/>
  <c r="H79" i="1"/>
  <c r="H78" i="1" s="1"/>
  <c r="I79" i="1"/>
  <c r="I78" i="1" s="1"/>
  <c r="J79" i="1"/>
  <c r="J78" i="1" s="1"/>
  <c r="K79" i="1"/>
  <c r="K78" i="1" s="1"/>
  <c r="L79" i="1"/>
  <c r="L78" i="1" s="1"/>
  <c r="M79" i="1"/>
  <c r="M78" i="1" s="1"/>
  <c r="D80" i="1"/>
  <c r="D79" i="1"/>
  <c r="E60" i="1"/>
  <c r="F60" i="1"/>
  <c r="G60" i="1"/>
  <c r="H60" i="1"/>
  <c r="I60" i="1"/>
  <c r="J60" i="1"/>
  <c r="K60" i="1"/>
  <c r="L60" i="1"/>
  <c r="M60" i="1"/>
  <c r="N60" i="1"/>
  <c r="O60" i="1"/>
  <c r="D60" i="1"/>
  <c r="N59" i="1"/>
  <c r="O59" i="1"/>
  <c r="E59" i="1"/>
  <c r="F59" i="1"/>
  <c r="G59" i="1"/>
  <c r="H59" i="1"/>
  <c r="I59" i="1"/>
  <c r="J59" i="1"/>
  <c r="K59" i="1"/>
  <c r="L59" i="1"/>
  <c r="M59" i="1"/>
  <c r="D59" i="1"/>
  <c r="D58" i="1" s="1"/>
  <c r="K58" i="1" l="1"/>
  <c r="H58" i="1"/>
  <c r="E58" i="1"/>
  <c r="G24" i="1"/>
  <c r="G58" i="1"/>
  <c r="L24" i="1"/>
  <c r="L58" i="1"/>
  <c r="L49" i="1" s="1"/>
  <c r="L48" i="1" s="1"/>
  <c r="L44" i="1" s="1"/>
  <c r="L43" i="1" s="1"/>
  <c r="I24" i="1"/>
  <c r="I58" i="1"/>
  <c r="F24" i="1"/>
  <c r="F58" i="1"/>
  <c r="K25" i="1"/>
  <c r="H25" i="1"/>
  <c r="H20" i="1" s="1"/>
  <c r="H14" i="1" s="1"/>
  <c r="E25" i="1"/>
  <c r="M24" i="1"/>
  <c r="M58" i="1"/>
  <c r="M49" i="1" s="1"/>
  <c r="M48" i="1" s="1"/>
  <c r="M44" i="1" s="1"/>
  <c r="M43" i="1" s="1"/>
  <c r="J24" i="1"/>
  <c r="J58" i="1"/>
  <c r="D78" i="1"/>
  <c r="D25" i="1"/>
  <c r="D20" i="1" s="1"/>
  <c r="D14" i="1" s="1"/>
  <c r="M25" i="1"/>
  <c r="M20" i="1" s="1"/>
  <c r="M14" i="1" s="1"/>
  <c r="J25" i="1"/>
  <c r="J20" i="1" s="1"/>
  <c r="J14" i="1" s="1"/>
  <c r="G25" i="1"/>
  <c r="G20" i="1" s="1"/>
  <c r="G14" i="1" s="1"/>
  <c r="L25" i="1"/>
  <c r="L20" i="1" s="1"/>
  <c r="L14" i="1" s="1"/>
  <c r="I25" i="1"/>
  <c r="I20" i="1" s="1"/>
  <c r="I14" i="1" s="1"/>
  <c r="F25" i="1"/>
  <c r="D24" i="1"/>
  <c r="D23" i="1" s="1"/>
  <c r="K24" i="1"/>
  <c r="K23" i="1" s="1"/>
  <c r="H24" i="1"/>
  <c r="E24" i="1"/>
  <c r="E23" i="1" s="1"/>
  <c r="K20" i="1"/>
  <c r="K14" i="1" s="1"/>
  <c r="E20" i="1"/>
  <c r="E14" i="1" s="1"/>
  <c r="H715" i="1"/>
  <c r="H23" i="1" l="1"/>
  <c r="M23" i="1"/>
  <c r="L23" i="1"/>
  <c r="J23" i="1"/>
  <c r="I23" i="1"/>
  <c r="F23" i="1"/>
  <c r="G23" i="1"/>
  <c r="F20" i="1"/>
  <c r="F14" i="1" s="1"/>
  <c r="D19" i="1"/>
  <c r="D18" i="1" s="1"/>
  <c r="J19" i="1"/>
  <c r="J18" i="1" s="1"/>
  <c r="H19" i="1"/>
  <c r="H18" i="1" s="1"/>
  <c r="I19" i="1"/>
  <c r="I18" i="1" s="1"/>
  <c r="K19" i="1"/>
  <c r="K18" i="1" s="1"/>
  <c r="L19" i="1"/>
  <c r="L18" i="1" s="1"/>
  <c r="M19" i="1"/>
  <c r="M18" i="1" s="1"/>
  <c r="G19" i="1"/>
  <c r="G18" i="1" s="1"/>
  <c r="E19" i="1"/>
  <c r="E18" i="1" s="1"/>
  <c r="F19" i="1"/>
  <c r="F18" i="1" s="1"/>
  <c r="M401" i="1"/>
  <c r="M400" i="1" s="1"/>
  <c r="L401" i="1"/>
  <c r="L400" i="1" s="1"/>
  <c r="K401" i="1"/>
  <c r="K400" i="1" s="1"/>
  <c r="J401" i="1"/>
  <c r="J400" i="1" s="1"/>
  <c r="L387" i="1" l="1"/>
  <c r="L386" i="1" s="1"/>
  <c r="J387" i="1"/>
  <c r="J386" i="1" s="1"/>
  <c r="M387" i="1"/>
  <c r="M386" i="1" s="1"/>
  <c r="K387" i="1"/>
  <c r="K386" i="1" s="1"/>
  <c r="M761" i="1" l="1"/>
  <c r="M742" i="1" s="1"/>
  <c r="M741" i="1" s="1"/>
  <c r="L761" i="1"/>
  <c r="L742" i="1" s="1"/>
  <c r="L741" i="1" s="1"/>
  <c r="K761" i="1"/>
  <c r="K742" i="1" s="1"/>
  <c r="K741" i="1" s="1"/>
  <c r="J761" i="1"/>
  <c r="J742" i="1" s="1"/>
  <c r="J741" i="1" s="1"/>
  <c r="I761" i="1"/>
  <c r="I742" i="1" s="1"/>
  <c r="I741" i="1" s="1"/>
  <c r="H761" i="1"/>
  <c r="H742" i="1" s="1"/>
  <c r="H741" i="1" s="1"/>
  <c r="G761" i="1"/>
  <c r="G742" i="1" s="1"/>
  <c r="G741" i="1" s="1"/>
  <c r="F761" i="1"/>
  <c r="F742" i="1" s="1"/>
  <c r="F741" i="1" s="1"/>
  <c r="E761" i="1"/>
  <c r="E742" i="1" s="1"/>
  <c r="E741" i="1" s="1"/>
  <c r="D761" i="1"/>
  <c r="D742" i="1" s="1"/>
  <c r="D741" i="1" s="1"/>
  <c r="E707" i="1" l="1"/>
  <c r="F707" i="1"/>
  <c r="G707" i="1"/>
  <c r="H707" i="1"/>
  <c r="H703" i="1" s="1"/>
  <c r="H702" i="1" s="1"/>
  <c r="I707" i="1"/>
  <c r="J707" i="1"/>
  <c r="K707" i="1"/>
  <c r="L707" i="1"/>
  <c r="M707" i="1"/>
  <c r="D707" i="1"/>
  <c r="E715" i="1"/>
  <c r="F715" i="1"/>
  <c r="G715" i="1"/>
  <c r="I715" i="1"/>
  <c r="J715" i="1"/>
  <c r="K715" i="1"/>
  <c r="L715" i="1"/>
  <c r="M715" i="1"/>
  <c r="D715" i="1"/>
  <c r="D703" i="1" l="1"/>
  <c r="D702" i="1" s="1"/>
  <c r="E703" i="1"/>
  <c r="E702" i="1" s="1"/>
  <c r="J703" i="1"/>
  <c r="J702" i="1" s="1"/>
  <c r="G703" i="1"/>
  <c r="G702" i="1" s="1"/>
  <c r="I703" i="1"/>
  <c r="I702" i="1" s="1"/>
  <c r="F703" i="1"/>
  <c r="F702" i="1" s="1"/>
  <c r="K703" i="1"/>
  <c r="K702" i="1" s="1"/>
  <c r="M714" i="1"/>
  <c r="M703" i="1" s="1"/>
  <c r="M702" i="1" s="1"/>
  <c r="L714" i="1"/>
  <c r="L703" i="1" s="1"/>
  <c r="L702" i="1" s="1"/>
  <c r="E493" i="1" l="1"/>
  <c r="E492" i="1" s="1"/>
  <c r="F493" i="1"/>
  <c r="F492" i="1" s="1"/>
  <c r="G493" i="1"/>
  <c r="G492" i="1" s="1"/>
  <c r="H493" i="1"/>
  <c r="H492" i="1" s="1"/>
  <c r="I493" i="1"/>
  <c r="I492" i="1" s="1"/>
  <c r="J493" i="1"/>
  <c r="J492" i="1" s="1"/>
  <c r="K493" i="1"/>
  <c r="K492" i="1" s="1"/>
  <c r="L493" i="1"/>
  <c r="L492" i="1" s="1"/>
  <c r="M493" i="1"/>
  <c r="M492" i="1" s="1"/>
  <c r="E476" i="1"/>
  <c r="E475" i="1" s="1"/>
  <c r="F476" i="1"/>
  <c r="F475" i="1" s="1"/>
  <c r="G476" i="1"/>
  <c r="H476" i="1"/>
  <c r="H475" i="1" s="1"/>
  <c r="I476" i="1"/>
  <c r="I475" i="1" s="1"/>
  <c r="J476" i="1"/>
  <c r="K476" i="1"/>
  <c r="K475" i="1" s="1"/>
  <c r="L476" i="1"/>
  <c r="L475" i="1" s="1"/>
  <c r="M476" i="1"/>
  <c r="D476" i="1"/>
  <c r="D475" i="1" s="1"/>
  <c r="F357" i="1"/>
  <c r="F356" i="1" s="1"/>
  <c r="G357" i="1"/>
  <c r="G356" i="1" s="1"/>
  <c r="H357" i="1"/>
  <c r="H356" i="1" s="1"/>
  <c r="I357" i="1"/>
  <c r="I356" i="1" s="1"/>
  <c r="L357" i="1"/>
  <c r="L356" i="1" s="1"/>
  <c r="M357" i="1"/>
  <c r="M356" i="1" s="1"/>
  <c r="M459" i="1" l="1"/>
  <c r="M458" i="1" s="1"/>
  <c r="M475" i="1"/>
  <c r="J459" i="1"/>
  <c r="J475" i="1"/>
  <c r="G459" i="1"/>
  <c r="G458" i="1" s="1"/>
  <c r="G475" i="1"/>
  <c r="D459" i="1"/>
  <c r="D458" i="1" s="1"/>
  <c r="I459" i="1"/>
  <c r="I458" i="1" s="1"/>
  <c r="F459" i="1"/>
  <c r="F458" i="1" s="1"/>
  <c r="L459" i="1"/>
  <c r="L458" i="1" s="1"/>
  <c r="K459" i="1"/>
  <c r="K458" i="1" s="1"/>
  <c r="H459" i="1"/>
  <c r="H458" i="1" s="1"/>
  <c r="E459" i="1"/>
  <c r="E458" i="1" s="1"/>
  <c r="J382" i="1" l="1"/>
  <c r="J381" i="1" s="1"/>
  <c r="J458" i="1"/>
  <c r="M382" i="1"/>
  <c r="M381" i="1" s="1"/>
  <c r="G382" i="1"/>
  <c r="G381" i="1" s="1"/>
  <c r="D382" i="1"/>
  <c r="D381" i="1" s="1"/>
  <c r="I382" i="1"/>
  <c r="I381" i="1" s="1"/>
  <c r="F382" i="1"/>
  <c r="F381" i="1" s="1"/>
  <c r="H382" i="1"/>
  <c r="H381" i="1" s="1"/>
  <c r="L382" i="1"/>
  <c r="L381" i="1" s="1"/>
  <c r="E382" i="1"/>
  <c r="E381" i="1" s="1"/>
  <c r="K382" i="1"/>
  <c r="K381" i="1" s="1"/>
  <c r="J13" i="1" l="1"/>
  <c r="K13" i="1"/>
  <c r="H13" i="1"/>
  <c r="D13" i="1"/>
  <c r="E13" i="1"/>
  <c r="I13" i="1"/>
  <c r="F229" i="1"/>
  <c r="F228" i="1" s="1"/>
  <c r="G229" i="1"/>
  <c r="G228" i="1" s="1"/>
  <c r="L237" i="1"/>
  <c r="L229" i="1" s="1"/>
  <c r="L228" i="1" s="1"/>
  <c r="M237" i="1"/>
  <c r="M229" i="1" s="1"/>
  <c r="M228" i="1" s="1"/>
  <c r="L137" i="1" l="1"/>
  <c r="L136" i="1" s="1"/>
  <c r="G137" i="1"/>
  <c r="G136" i="1" s="1"/>
  <c r="M137" i="1"/>
  <c r="M136" i="1" s="1"/>
  <c r="F137" i="1"/>
  <c r="F136" i="1" s="1"/>
  <c r="G13" i="1" l="1"/>
  <c r="F13" i="1"/>
  <c r="L13" i="1"/>
  <c r="M13" i="1"/>
</calcChain>
</file>

<file path=xl/sharedStrings.xml><?xml version="1.0" encoding="utf-8"?>
<sst xmlns="http://schemas.openxmlformats.org/spreadsheetml/2006/main" count="1397" uniqueCount="581">
  <si>
    <t>Отчет</t>
  </si>
  <si>
    <t>о ходе реализации муниципальных программ (финансирование программ)</t>
  </si>
  <si>
    <t>№ п/п</t>
  </si>
  <si>
    <t xml:space="preserve">Наименование  программных мероприятий </t>
  </si>
  <si>
    <t>Срок реализации программы</t>
  </si>
  <si>
    <t>Объемы финансирования, тыс. рублей</t>
  </si>
  <si>
    <t>Уровень освоения финансовых средств (%)</t>
  </si>
  <si>
    <t xml:space="preserve">Наименование целевых показателей (индикаторов) определяющих результативность реализации мероприятий </t>
  </si>
  <si>
    <t>Планируемые  значения целевых показателей</t>
  </si>
  <si>
    <t>Фактически достигнутые значения целевых показателей</t>
  </si>
  <si>
    <t>Уровень достижения, (%)</t>
  </si>
  <si>
    <t>всего</t>
  </si>
  <si>
    <t>федеральный      бюджет</t>
  </si>
  <si>
    <t>областной бюджет</t>
  </si>
  <si>
    <t>местные бюджеты</t>
  </si>
  <si>
    <t>внебюджетные источники</t>
  </si>
  <si>
    <t>план</t>
  </si>
  <si>
    <t>факт</t>
  </si>
  <si>
    <t>Всего по программам</t>
  </si>
  <si>
    <t>Лискинского муниципального районаВоронежской области</t>
  </si>
  <si>
    <t>1.</t>
  </si>
  <si>
    <t>"Обеспечение общественного порядка и противодействие преступности на 2014-2020 годы"</t>
  </si>
  <si>
    <t>х</t>
  </si>
  <si>
    <t>1.1.</t>
  </si>
  <si>
    <t>Подпрограмма №1 "Комплексные меры профилактики правонарушений в Лискинском муниципальном районе на 2014-2020 гг."</t>
  </si>
  <si>
    <t>1.1.1.</t>
  </si>
  <si>
    <t>Количество действующих камер наружного видеонаблюдения</t>
  </si>
  <si>
    <t>1.1.2.</t>
  </si>
  <si>
    <t>Количество культурно-массовых мероприятий, акций, направленных на формирование здорового образа жизни</t>
  </si>
  <si>
    <t>Количество проверок мест массового отдыха молодежи</t>
  </si>
  <si>
    <t>Количество детей "группы риска", привлеченных к занятиям в кружках и спортивных секциях</t>
  </si>
  <si>
    <t>Количество проведенных мероприятий по воспитанию патриотизма, нравственности</t>
  </si>
  <si>
    <t>ув. в 8,3 раза</t>
  </si>
  <si>
    <t>ув. в 3 раза</t>
  </si>
  <si>
    <t>ув. в 2,4 раза</t>
  </si>
  <si>
    <t>ув. в 2,3 раза</t>
  </si>
  <si>
    <t>Количество созданных в летний период лагерей с дневным пребыванием</t>
  </si>
  <si>
    <t>42 (отдохнувших детей 1800 человек)</t>
  </si>
  <si>
    <t>43 (отдохнувших детей 1829 человек)</t>
  </si>
  <si>
    <t>1.1.3.</t>
  </si>
  <si>
    <t>Количество систем громкоговорящей связи в местах с массовым пребыванием людей</t>
  </si>
  <si>
    <t>Количество сообщений о фактах коррупции</t>
  </si>
  <si>
    <t>1.2.</t>
  </si>
  <si>
    <t>Подпрограмма №2 "Комплексные меры противодействия злоупотреблению наркотиками и их незаконному обороту в Лискинском муниципальном районе на 2014-2020 гг."</t>
  </si>
  <si>
    <t>1.2.1.</t>
  </si>
  <si>
    <t>Количество щитов с наглядной агитацией за здоровый образ жизни</t>
  </si>
  <si>
    <t>1.2.2.</t>
  </si>
  <si>
    <t>Количество проведенных массовых профилактических акций и количество людей, принявших участие</t>
  </si>
  <si>
    <t>3 и 
400 чел.</t>
  </si>
  <si>
    <t>3 и 
420 чел.</t>
  </si>
  <si>
    <t>Количество учащихся, принявших участие в мероприятиях, направленных на формирование здорового образа жизни</t>
  </si>
  <si>
    <t xml:space="preserve"> ув. в 4,5 раза</t>
  </si>
  <si>
    <t>Количество лекций и треннингов в учебных заведениях о вреде наркомана</t>
  </si>
  <si>
    <t>80 и 
3000 чел.</t>
  </si>
  <si>
    <t>212 и 
13575 чел.</t>
  </si>
  <si>
    <t>ув. в 2,7 раза</t>
  </si>
  <si>
    <t>Количество учащихся, принявших участие в психологическом тестировании</t>
  </si>
  <si>
    <t>2.</t>
  </si>
  <si>
    <t>"Развитие образования Лискинского муниципального района Воронежской области на 2014-2020 годы"</t>
  </si>
  <si>
    <t>2.1.</t>
  </si>
  <si>
    <t>Подпрограмма №1 "Развитие дошкольного образования"</t>
  </si>
  <si>
    <t>2.1.1.</t>
  </si>
  <si>
    <t>2.2.</t>
  </si>
  <si>
    <t>Подпрограмма №2 "Развитие общего образования"</t>
  </si>
  <si>
    <t>2.2.1.</t>
  </si>
  <si>
    <t>2.2.2.</t>
  </si>
  <si>
    <t>2.2.3.</t>
  </si>
  <si>
    <t>Отношение среднего балла ЕГЭ (в расчете на 1 предмет) в 10% школ с лучшими результатами ЕГЭ к среднему баллу ЕГЭ (в расчете на 1 предмет) в 10% школ с худшими результатами ЕГЭ</t>
  </si>
  <si>
    <r>
      <rPr>
        <u/>
        <sz val="10"/>
        <color theme="1"/>
        <rFont val="Times New Roman"/>
        <family val="1"/>
        <charset val="204"/>
      </rPr>
      <t xml:space="preserve">Основное мероприятие1: </t>
    </r>
    <r>
      <rPr>
        <sz val="10"/>
        <color theme="1"/>
        <rFont val="Times New Roman"/>
        <family val="1"/>
        <charset val="204"/>
      </rPr>
      <t>Развитие сети организаций дошкольного образования</t>
    </r>
  </si>
  <si>
    <r>
      <rPr>
        <u/>
        <sz val="10"/>
        <color theme="1"/>
        <rFont val="Times New Roman"/>
        <family val="1"/>
        <charset val="204"/>
      </rPr>
      <t xml:space="preserve">Основное мероприятие1: </t>
    </r>
    <r>
      <rPr>
        <sz val="10"/>
        <color theme="1"/>
        <rFont val="Times New Roman"/>
        <family val="1"/>
        <charset val="204"/>
      </rPr>
      <t xml:space="preserve">Развитие сети общеобразовательных организаций </t>
    </r>
  </si>
  <si>
    <r>
      <t xml:space="preserve">Основное мероприятие 2:
</t>
    </r>
    <r>
      <rPr>
        <sz val="10"/>
        <color theme="1"/>
        <rFont val="Times New Roman"/>
        <family val="1"/>
        <charset val="204"/>
      </rPr>
      <t>Повышение квалификации педагогических и руководящих кадров системы общего образования</t>
    </r>
  </si>
  <si>
    <r>
      <t xml:space="preserve">Основное мероприятие 3:
</t>
    </r>
    <r>
      <rPr>
        <sz val="10"/>
        <color theme="1"/>
        <rFont val="Times New Roman"/>
        <family val="1"/>
        <charset val="204"/>
      </rPr>
      <t>Обеспечение качества предоставления услуг общего образования</t>
    </r>
  </si>
  <si>
    <t>2.3.</t>
  </si>
  <si>
    <t>2.3.1.</t>
  </si>
  <si>
    <r>
      <t xml:space="preserve">Основное мероприятие 1:
</t>
    </r>
    <r>
      <rPr>
        <sz val="10"/>
        <color theme="1"/>
        <rFont val="Times New Roman"/>
        <family val="1"/>
        <charset val="204"/>
      </rPr>
      <t>Разитие инфраструктуры образовательных организаций</t>
    </r>
  </si>
  <si>
    <t>2.3.2.</t>
  </si>
  <si>
    <r>
      <t xml:space="preserve">Основное мероприятие 2:
</t>
    </r>
    <r>
      <rPr>
        <sz val="10"/>
        <color theme="1"/>
        <rFont val="Times New Roman"/>
        <family val="1"/>
        <charset val="204"/>
      </rPr>
      <t>Разитие кадрового потенциала</t>
    </r>
  </si>
  <si>
    <t>2.3.3.</t>
  </si>
  <si>
    <r>
      <t xml:space="preserve">Основное мероприятие 3:
</t>
    </r>
    <r>
      <rPr>
        <sz val="10"/>
        <color theme="1"/>
        <rFont val="Times New Roman"/>
        <family val="1"/>
        <charset val="204"/>
      </rPr>
      <t>Система конкурсных мерпориятий и развитие одаренности детей</t>
    </r>
  </si>
  <si>
    <t>Количество муниципальных мероприятий в сфере дополнительного образования детей</t>
  </si>
  <si>
    <t>2.4.</t>
  </si>
  <si>
    <t>Подпрограмма №4 "Организация отдыха и оздоровления детей в Лискинском муниципальном районе"</t>
  </si>
  <si>
    <t>2.5.</t>
  </si>
  <si>
    <t>Подпрограмма №5 "Другие вопросы в области образования"</t>
  </si>
  <si>
    <t>2.5.1.</t>
  </si>
  <si>
    <r>
      <t xml:space="preserve">Основное мероприятие 1:
</t>
    </r>
    <r>
      <rPr>
        <sz val="10"/>
        <color theme="1"/>
        <rFont val="Times New Roman"/>
        <family val="1"/>
        <charset val="204"/>
      </rPr>
      <t>Ведение бухгалтерского и статистического учета доходов и расходов, составление требуемой отчетности и представление ее в порядке и сроки, установленные законодательными и иными правовыми актами Российской Федерации и Воронежской области</t>
    </r>
  </si>
  <si>
    <t>2.5.2.</t>
  </si>
  <si>
    <r>
      <t xml:space="preserve">Основное мероприятие 2:
</t>
    </r>
    <r>
      <rPr>
        <sz val="10"/>
        <color theme="1"/>
        <rFont val="Times New Roman"/>
        <family val="1"/>
        <charset val="204"/>
      </rPr>
      <t>Выявление и поддержка лучших педагогических работников в сфере образования</t>
    </r>
  </si>
  <si>
    <t>2.6.</t>
  </si>
  <si>
    <t>Подпрограмма №6 "Строительство и реконструкция учреждений образования"</t>
  </si>
  <si>
    <t>2.6.1.</t>
  </si>
  <si>
    <r>
      <t xml:space="preserve">Основное мероприяти 1:
</t>
    </r>
    <r>
      <rPr>
        <sz val="10"/>
        <color theme="1"/>
        <rFont val="Times New Roman"/>
        <family val="1"/>
        <charset val="204"/>
      </rPr>
      <t>Строительство и реконструкция детских дошкольных учреждений</t>
    </r>
  </si>
  <si>
    <t>Создание объекта муниципальной собственности (детский сад в микрорайоне "Интернат")</t>
  </si>
  <si>
    <t>0
 (на 2015 год)</t>
  </si>
  <si>
    <t>2.6.2.</t>
  </si>
  <si>
    <r>
      <t xml:space="preserve">Основное мероприяти 2:
</t>
    </r>
    <r>
      <rPr>
        <sz val="10"/>
        <color theme="1"/>
        <rFont val="Times New Roman"/>
        <family val="1"/>
        <charset val="204"/>
      </rPr>
      <t xml:space="preserve">Реконструкция объекта муниципальной собственности </t>
    </r>
  </si>
  <si>
    <t>2.7.</t>
  </si>
  <si>
    <t>Подпрограмма №7 "Реализация молодежной политики на территории Лискинского муниципального района"</t>
  </si>
  <si>
    <t>2.7.1.</t>
  </si>
  <si>
    <r>
      <t xml:space="preserve">Основное мероприятие 1:
</t>
    </r>
    <r>
      <rPr>
        <sz val="10"/>
        <color theme="1"/>
        <rFont val="Times New Roman"/>
        <family val="1"/>
        <charset val="204"/>
      </rPr>
      <t>Вовлечение молодежи в социальную практику и обеспечение поддержки научной, творческой и предпринрмательской активности молодежи</t>
    </r>
  </si>
  <si>
    <t>2.7.2.</t>
  </si>
  <si>
    <r>
      <t xml:space="preserve">Основное мероприятие 2:
</t>
    </r>
    <r>
      <rPr>
        <sz val="10"/>
        <color theme="1"/>
        <rFont val="Times New Roman"/>
        <family val="1"/>
        <charset val="204"/>
      </rPr>
      <t>Формирование целостной системы поддержки молодежи и подготовки ее к службе в Вооруженных Силах Российской Федерации</t>
    </r>
  </si>
  <si>
    <t>2.8.</t>
  </si>
  <si>
    <t>Подпрограмма №8 "Социализация детей-сирот и детей, нуждающихся в особой защите государства"</t>
  </si>
  <si>
    <t>2.8.1.</t>
  </si>
  <si>
    <r>
      <t xml:space="preserve">Основное мероприятие 1:
</t>
    </r>
    <r>
      <rPr>
        <sz val="10"/>
        <color theme="1"/>
        <rFont val="Times New Roman"/>
        <family val="1"/>
        <charset val="204"/>
      </rPr>
      <t>Субвенции бюджету муниципального образования на обеспечение выплат единовременного пособия при всех формах устройства детей, лишенных родительского попечения, в семью</t>
    </r>
  </si>
  <si>
    <t>Выплата единовременного пособия при всех формах устройства детей, лишенных родительского попечения, в семью, %</t>
  </si>
  <si>
    <t>2.8.2.</t>
  </si>
  <si>
    <r>
      <t xml:space="preserve">Основное мероприятие 2:
</t>
    </r>
    <r>
      <rPr>
        <sz val="10"/>
        <color theme="1"/>
        <rFont val="Times New Roman"/>
        <family val="1"/>
        <charset val="204"/>
      </rPr>
      <t>Субвенции бюджету муниципального образования на обеспечение выплат патронатной семье на содержание подопечных детей</t>
    </r>
  </si>
  <si>
    <t>Выплата патронатной семье на содержание подопечных детей, %</t>
  </si>
  <si>
    <t>2.8.3.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</si>
  <si>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4:
</t>
    </r>
    <r>
      <rPr>
        <sz val="10"/>
        <color theme="1"/>
        <rFont val="Times New Roman"/>
        <family val="1"/>
        <charset val="204"/>
      </rPr>
      <t>Субвенции бюджету муниципального образования на обеспечение выплат семьям опекунов на содержание подопечных детей</t>
    </r>
  </si>
  <si>
    <t>Выплата приемной семье на содержание подопечных детей, %</t>
  </si>
  <si>
    <t>2.8.4.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</si>
  <si>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5:
</t>
    </r>
    <r>
      <rPr>
        <sz val="10"/>
        <color theme="1"/>
        <rFont val="Times New Roman"/>
        <family val="1"/>
        <charset val="204"/>
      </rPr>
      <t>Субвенции бюджету муниципального образования на обеспечение выплаты вознаграждения патронатному воспитателю</t>
    </r>
  </si>
  <si>
    <t>Выплата вознаграждения патронатному воспитателю, %</t>
  </si>
  <si>
    <t>2.8.5.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</si>
  <si>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6:
</t>
    </r>
    <r>
      <rPr>
        <sz val="10"/>
        <color theme="1"/>
        <rFont val="Times New Roman"/>
        <family val="1"/>
        <charset val="204"/>
      </rPr>
      <t>Субвенции бюджету муниципального образования на обеспечение выплаты, причитающегося приемному родителю</t>
    </r>
  </si>
  <si>
    <t>Выплата вознаграждения, причитающегося приемному родителю, %</t>
  </si>
  <si>
    <t>2.8.6.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</si>
  <si>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7:
</t>
    </r>
    <r>
      <rPr>
        <sz val="10"/>
        <color theme="1"/>
        <rFont val="Times New Roman"/>
        <family val="1"/>
        <charset val="204"/>
      </rPr>
      <t>Субвенции бюджету муниципального образования на обеспечение выплаты единовременного пособия при передаче ребенка на воспитание в семью</t>
    </r>
  </si>
  <si>
    <t>Выплата единовременного пособия при передаче ребенка на воспитание в семью, %</t>
  </si>
  <si>
    <t>2.8.7.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</si>
  <si>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8:
</t>
    </r>
    <r>
      <rPr>
        <sz val="10"/>
        <color theme="1"/>
        <rFont val="Times New Roman"/>
        <family val="1"/>
        <charset val="204"/>
      </rPr>
      <t>Субвенции бюджету муниципального образования на обеспечение выплаты единовременного пособия при устройстве в семью ребенка-инвалида или ребенка, достигшего возраста 10 лет, а также при одновременной передаче на воспитание в семью ребенка вместе с его братьями (сестрами)</t>
    </r>
  </si>
  <si>
    <t>Выплата единовременного пособия при устройстве в семью ребенка-инвалида или ребенка, достигшего возраста 10 лет, а также при одновременной передаче на воспитание в семью ребенка вместе с его братьями (сестрами), %</t>
  </si>
  <si>
    <t>3.</t>
  </si>
  <si>
    <t>"Социальная поддержка граждан Лискинского муниципального района Воронежской области на 2014-2020 годы"</t>
  </si>
  <si>
    <t>3.1.</t>
  </si>
  <si>
    <r>
      <t xml:space="preserve">Основное мероприятие 1:
</t>
    </r>
    <r>
      <rPr>
        <sz val="10"/>
        <color theme="1"/>
        <rFont val="Times New Roman"/>
        <family val="1"/>
        <charset val="204"/>
      </rPr>
      <t>Пенсионное обеспечение граждан</t>
    </r>
  </si>
  <si>
    <t>3.2.</t>
  </si>
  <si>
    <r>
      <t xml:space="preserve">Основное мероприятие 2:
</t>
    </r>
    <r>
      <rPr>
        <sz val="10"/>
        <color theme="1"/>
        <rFont val="Times New Roman"/>
        <family val="1"/>
        <charset val="204"/>
      </rPr>
      <t>Социальная поддержка малоимущих граждан</t>
    </r>
  </si>
  <si>
    <t>3.3.</t>
  </si>
  <si>
    <r>
      <t xml:space="preserve">Основное мероприятие 3:
</t>
    </r>
    <r>
      <rPr>
        <sz val="10"/>
        <color theme="1"/>
        <rFont val="Times New Roman"/>
        <family val="1"/>
        <charset val="204"/>
      </rPr>
      <t>Социальная поддержка почетных граждан</t>
    </r>
  </si>
  <si>
    <t>3.4.</t>
  </si>
  <si>
    <r>
      <t xml:space="preserve">Основное мероприятие 4:
</t>
    </r>
    <r>
      <rPr>
        <sz val="10"/>
        <color theme="1"/>
        <rFont val="Times New Roman"/>
        <family val="1"/>
        <charset val="204"/>
      </rPr>
      <t>Социальная поддержка (льготный проезд) садоводов и огородников</t>
    </r>
  </si>
  <si>
    <t>3.5.</t>
  </si>
  <si>
    <r>
      <t xml:space="preserve">Основное мероприятие 5:
</t>
    </r>
    <r>
      <rPr>
        <sz val="10"/>
        <color theme="1"/>
        <rFont val="Times New Roman"/>
        <family val="1"/>
        <charset val="204"/>
      </rPr>
      <t>Социальная поддержка ветеранов войны и труда</t>
    </r>
  </si>
  <si>
    <t>Удельный вес граждан, получивших адресную социальную помощь в соответствии с действующими нормативными правовыми актами Лискинского муниципального района, в общей численности граждан, обратившихся за получением социальной помощи, %
Количество получателей мер социальной поддержки, отдельных категорий граждан</t>
  </si>
  <si>
    <t xml:space="preserve">
100
68</t>
  </si>
  <si>
    <t>4.</t>
  </si>
  <si>
    <t>"Управление муниципальным имуществом"</t>
  </si>
  <si>
    <t>Объем неналоговых имущественных доходов консолидированного бюджета Лискинского муниципального района, млн. руб.</t>
  </si>
  <si>
    <t>Доля объектов недвижимого имущества, на которые зарегистрировано право собственности Лискинского муниципального района, %</t>
  </si>
  <si>
    <t>Доля земельных участков, на которые зарегистрировано право собственности Лискинского муниципального района, %</t>
  </si>
  <si>
    <t>Количество муниципальных унитарных предприятий Лискинского муниципального района, ед</t>
  </si>
  <si>
    <t>Обеспечение выполнения распоряжений администрации Лискинского муниципального района по внесению вкладов в хозяйственные общества для решения социально-экономических задач района, %</t>
  </si>
  <si>
    <t>5.</t>
  </si>
  <si>
    <t>5.1.</t>
  </si>
  <si>
    <t>6.</t>
  </si>
  <si>
    <t>"Развитие сельского хозяйства, производства пищевых продуктов и инфраструктуры агропродовольственного рынка Лискинского муниципального района Воронежской области на 2014-2020 годы"</t>
  </si>
  <si>
    <t>6.1.</t>
  </si>
  <si>
    <t>Подпрограмма №1 "Развитие сельского хозяйства Лискинского муниципального района на 2014-2020 годы"</t>
  </si>
  <si>
    <r>
      <t xml:space="preserve">Основное мероприятие 1:
</t>
    </r>
    <r>
      <rPr>
        <b/>
        <sz val="10"/>
        <color theme="1"/>
        <rFont val="Times New Roman"/>
        <family val="1"/>
        <charset val="204"/>
      </rPr>
      <t>Обеспечение реализации подпрограммы</t>
    </r>
  </si>
  <si>
    <t>Мероприятие 1:
Оказание информационно-консультационных услуг сельскохозяйственным предприятиям Лискинского муниципального района</t>
  </si>
  <si>
    <t>Подпрограмма №2 "Устойчивое развитие сельских территорий Лискинского муниципального района Воронежской области на 2014-2020 годы"</t>
  </si>
  <si>
    <t>6.2.</t>
  </si>
  <si>
    <r>
      <t xml:space="preserve">Основное мероприятие 1:
</t>
    </r>
    <r>
      <rPr>
        <b/>
        <sz val="10"/>
        <color theme="1"/>
        <rFont val="Times New Roman"/>
        <family val="1"/>
        <charset val="204"/>
      </rPr>
      <t>Улучшение жилищных условий граждан, молодых семей и молодых специалистов в сельской местности</t>
    </r>
  </si>
  <si>
    <t>Граждане, получившие жилые помещения и улучшившие жилищные условия в рамках подпрограммы, чел.</t>
  </si>
  <si>
    <t>Ввод в действие фельдшерско-акушерских пунктов и (или) офисов врачей общей практики в сельской местности, кв.м.</t>
  </si>
  <si>
    <r>
      <t xml:space="preserve">Основное мероприятие 3:
</t>
    </r>
    <r>
      <rPr>
        <b/>
        <sz val="10"/>
        <color theme="1"/>
        <rFont val="Times New Roman"/>
        <family val="1"/>
        <charset val="204"/>
      </rPr>
      <t>Развитие сети амбулаторно-поликлинических учреждений в сельской местности</t>
    </r>
  </si>
  <si>
    <r>
      <t xml:space="preserve">Основное мероприятие 6:
</t>
    </r>
    <r>
      <rPr>
        <b/>
        <sz val="10"/>
        <color theme="1"/>
        <rFont val="Times New Roman"/>
        <family val="1"/>
        <charset val="204"/>
      </rPr>
      <t>Развитие водоснабжения в сельской местности</t>
    </r>
  </si>
  <si>
    <t>Ввод в действие водопроводных сетей, км.</t>
  </si>
  <si>
    <t>Протяженность водопроводных сетей, км.</t>
  </si>
  <si>
    <t>Удельная протяженность водопроводных сетей на 1 жителя, пог.м.</t>
  </si>
  <si>
    <t>Обеспеченность сельского населения питьевой водой, %</t>
  </si>
  <si>
    <t>7.</t>
  </si>
  <si>
    <t>"Развитие и поддержка малого и среднего предпринимательства в Лискинском муниципальном районе Воронежской области на 2014-2020 годы"</t>
  </si>
  <si>
    <t>7.1.</t>
  </si>
  <si>
    <r>
      <t xml:space="preserve">Основное мероприятие 1:
</t>
    </r>
    <r>
      <rPr>
        <sz val="10"/>
        <color theme="1"/>
        <rFont val="Times New Roman"/>
        <family val="1"/>
        <charset val="204"/>
      </rPr>
      <t>Оказание поддержки субъектам малого и среднего предпринимательства и организациям, образующим инфраструктуру их поддержки</t>
    </r>
  </si>
  <si>
    <t>8.</t>
  </si>
  <si>
    <t>"Развитие транспортной системы Лискинского муниципального района Воронежской области на 2014-2020 годы"</t>
  </si>
  <si>
    <t>8.1.</t>
  </si>
  <si>
    <t>Подпрограмма №1 "Развитие материально-технической базы организаций пассажирского автомобильного транспорта общего пользования, обновление транспортных средств Лискинского муниципального района на 2014-2020 годы"</t>
  </si>
  <si>
    <t>8.1.1.</t>
  </si>
  <si>
    <r>
      <t xml:space="preserve">Основное мероприятие 1:
</t>
    </r>
    <r>
      <rPr>
        <sz val="10"/>
        <color theme="1"/>
        <rFont val="Times New Roman"/>
        <family val="1"/>
        <charset val="204"/>
      </rPr>
      <t>Приобретение транспортных средств в целях обновления подвижного состава</t>
    </r>
  </si>
  <si>
    <t>Количество приобретенного пассажирского транспорта общего пользования</t>
  </si>
  <si>
    <t>8.2.</t>
  </si>
  <si>
    <t>Подпрограмма №2 "Повышение безопасности дорожного движения и развитие дорожного хозяйства Лискинского муниципального района на 2014-2020 годы"</t>
  </si>
  <si>
    <t>Повышение коэффициента использования парка, %</t>
  </si>
  <si>
    <t>Сокращение эксплутационных расходов на транспортных средствах, %</t>
  </si>
  <si>
    <t>8.2.1.</t>
  </si>
  <si>
    <t>9.</t>
  </si>
  <si>
    <t>"Развитие культуры Лискинского муниципального района"</t>
  </si>
  <si>
    <t>9.1.</t>
  </si>
  <si>
    <t>Подпрограмма №1 "Библиотечное дело"</t>
  </si>
  <si>
    <t>Количество посещений муниципальных библиотек, тыс. чел.</t>
  </si>
  <si>
    <t>Подпрограмма №2 "Музейная деятельность"</t>
  </si>
  <si>
    <t>Количество посещений муниципального музея, тыс. чел.</t>
  </si>
  <si>
    <t>Подпрограмма №3 "Дополнительное образование детей в сфере культуры"</t>
  </si>
  <si>
    <t>Среднегодовой контингент обучающихся учреждений дополнительного образования сферы культуры и искусства, чел.</t>
  </si>
  <si>
    <t>Подпрограмма №4 "Обеспечение реализации муниципальной программы"</t>
  </si>
  <si>
    <t>Количество плановых и внеплановых проверок подведомственных учреждений культуры, ед</t>
  </si>
  <si>
    <t>Наличие жалоб от потребителей, ед</t>
  </si>
  <si>
    <t>Количество спиленных деревьев</t>
  </si>
  <si>
    <t>Сокращение количества лиц, погибших в результате дорожно-транспортных происшествий, %</t>
  </si>
  <si>
    <t>10.</t>
  </si>
  <si>
    <t>"Энергоэффективность и развите энергетики  в Лискинском муниципальном районе Воронежской области на  2014 - 2020 гг."</t>
  </si>
  <si>
    <t>10.1.</t>
  </si>
  <si>
    <r>
      <t xml:space="preserve">Основное мероприятие 1:
</t>
    </r>
    <r>
      <rPr>
        <b/>
        <sz val="10"/>
        <color theme="1"/>
        <rFont val="Times New Roman"/>
        <family val="1"/>
        <charset val="204"/>
      </rPr>
      <t xml:space="preserve">Энергосбережение и повышение энергетической эффективности в бюджетных учреждениях
</t>
    </r>
  </si>
  <si>
    <r>
      <rPr>
        <u/>
        <sz val="10"/>
        <color theme="1"/>
        <rFont val="Times New Roman"/>
        <family val="1"/>
        <charset val="204"/>
      </rPr>
      <t>Мероприятие 1:</t>
    </r>
    <r>
      <rPr>
        <sz val="10"/>
        <color theme="1"/>
        <rFont val="Times New Roman"/>
        <family val="1"/>
        <charset val="204"/>
      </rPr>
      <t xml:space="preserve">
Строительство фельдшерско-аккушерского пункта в с. Залужное Лискинского района</t>
    </r>
  </si>
  <si>
    <r>
      <rPr>
        <u/>
        <sz val="10"/>
        <color theme="1"/>
        <rFont val="Times New Roman"/>
        <family val="1"/>
        <charset val="204"/>
      </rPr>
      <t>Мероприятие 1: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Владимировка Лискинского муниципального района</t>
    </r>
  </si>
  <si>
    <r>
      <rPr>
        <u/>
        <sz val="10"/>
        <color theme="1"/>
        <rFont val="Times New Roman"/>
        <family val="1"/>
        <charset val="204"/>
      </rPr>
      <t>Мероприятие 2: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пос. с-за 2-я Пятилетка Лискинского муниципального района</t>
    </r>
  </si>
  <si>
    <r>
      <rPr>
        <u/>
        <sz val="10"/>
        <color theme="1"/>
        <rFont val="Times New Roman"/>
        <family val="1"/>
        <charset val="204"/>
      </rPr>
      <t>Мероприятие 3: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Аношкино Лискинского муниципального района</t>
    </r>
  </si>
  <si>
    <r>
      <rPr>
        <u/>
        <sz val="10"/>
        <color theme="1"/>
        <rFont val="Times New Roman"/>
        <family val="1"/>
        <charset val="204"/>
      </rPr>
      <t>Мероприятие 4: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Копанище Лискинского муниципального района</t>
    </r>
  </si>
  <si>
    <r>
      <rPr>
        <u/>
        <sz val="10"/>
        <color theme="1"/>
        <rFont val="Times New Roman"/>
        <family val="1"/>
        <charset val="204"/>
      </rPr>
      <t>Мероприятие 5: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Лискинское Лискинского муниципального района</t>
    </r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</si>
  <si>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Оснащение зданий, строений, сооружений приборами учета</t>
    </r>
    <r>
      <rPr>
        <u/>
        <sz val="10"/>
        <color theme="1"/>
        <rFont val="Times New Roman"/>
        <family val="1"/>
        <charset val="204"/>
      </rPr>
      <t xml:space="preserve">
</t>
    </r>
  </si>
  <si>
    <r>
      <t xml:space="preserve">Мероприятие 2:
</t>
    </r>
    <r>
      <rPr>
        <sz val="10"/>
        <color theme="1"/>
        <rFont val="Times New Roman"/>
        <family val="1"/>
        <charset val="204"/>
      </rPr>
      <t xml:space="preserve">Замена ламп накаливания на энергоэффективные осветительные устройства  </t>
    </r>
    <r>
      <rPr>
        <u/>
        <sz val="10"/>
        <color theme="1"/>
        <rFont val="Times New Roman"/>
        <family val="1"/>
        <charset val="204"/>
      </rPr>
      <t xml:space="preserve">
</t>
    </r>
  </si>
  <si>
    <r>
      <t xml:space="preserve">Мероприятие 3:
</t>
    </r>
    <r>
      <rPr>
        <sz val="10"/>
        <color theme="1"/>
        <rFont val="Times New Roman"/>
        <family val="1"/>
        <charset val="204"/>
      </rPr>
      <t>Повышение тепловой защиты, утепление зданий, строений и сооружений</t>
    </r>
    <r>
      <rPr>
        <u/>
        <sz val="10"/>
        <color theme="1"/>
        <rFont val="Times New Roman"/>
        <family val="1"/>
        <charset val="204"/>
      </rPr>
      <t xml:space="preserve">
</t>
    </r>
  </si>
  <si>
    <r>
      <t xml:space="preserve">Мероприятие 4:
</t>
    </r>
    <r>
      <rPr>
        <sz val="10"/>
        <color theme="1"/>
        <rFont val="Times New Roman"/>
        <family val="1"/>
        <charset val="204"/>
      </rPr>
      <t>Проведение энергетических обследований</t>
    </r>
    <r>
      <rPr>
        <u/>
        <sz val="10"/>
        <color theme="1"/>
        <rFont val="Times New Roman"/>
        <family val="1"/>
        <charset val="204"/>
      </rPr>
      <t xml:space="preserve">
</t>
    </r>
  </si>
  <si>
    <t>Удельный расход тепловой энергии бюджетными учреждениями, расчеты за которую осуществляются с использованием приборов учета ( в расчете на 1кв. метр общей площади), Гкал/м2
Удельный расход электрической энергии энергии бюджетными учреждениями, расчеты за которую осуществляются с использованием приборов учета ( в расчете на 1кв. метр общей площади), кВТчас/м2</t>
  </si>
  <si>
    <t>Обеспечение детей дошкольного возраста местами в дошкольных образовательных учреждениях,%</t>
  </si>
  <si>
    <t>Удельный вес численности руководителей муниципальных организаций дошкольного образования, прошедших в течение 3-х последних лет повышение квалификации или проф. подготовку, в общей численности руководителей дошкольных организаций,%</t>
  </si>
  <si>
    <t>Отношение среднемесячной заработной платы педагогических работников муниципальных образовательных организаций дошкольного образования к средней заработной плате в общем образовании региона,%</t>
  </si>
  <si>
    <t>Создание комфортных и безопасных условий для проведения образовательного процесса,%</t>
  </si>
  <si>
    <t>Удельный вес численности педагогических и руководящих кадров общеобразовательных организаций, прошедших повышение квалификации для работы по ФГОС, от общей численности педагогических и руководящих кадров,%</t>
  </si>
  <si>
    <t>Отношение среднемесячной заработной платы педагогических работников образовательных организаций общего образования Лискинского муниципального района  к среднемесячной заработной плате в экономике Воронежской области,%</t>
  </si>
  <si>
    <t>Доля выпускников общеобразовательных организаций, сдавших единый государственный экзамен по русскому языку и математике, в общей численности выпускников общеобразовательных организаций, сдававших ЕГЭ по данным предметам,%</t>
  </si>
  <si>
    <t>Доля обучающихся по федеральным государственным стандартам общего образования от общей численности обучающихся,%</t>
  </si>
  <si>
    <t>Доля обучающихся, получающих среднее (полное) общее образование по программам профильного обучения от общего числа обучающихся в 10-11 классах общеобразовательных организаций,%</t>
  </si>
  <si>
    <t>Доля обучающихся, участников Всероссийской олимпиады школьников от общего числа обучающихся общеобразовательных организаций,%</t>
  </si>
  <si>
    <t>Доля обучающихся, охваченных горячим питанием от общей численности школьников,%</t>
  </si>
  <si>
    <t>Охват детей услугами дополнительного образования,%</t>
  </si>
  <si>
    <t>Доля педагогических и руководящих работников образовательных организаций дополнительного образования детей, прошедших в течение 3-х последних лет курсы повышения квалификации от общей численности данной категории работников,%</t>
  </si>
  <si>
    <t>Сохранение сети образовательных организаций дополнительного боразования детей, ед.</t>
  </si>
  <si>
    <t>Сохранение сети общеобразовательных организаций, ед.</t>
  </si>
  <si>
    <t>Поддержка одаренных детей на муниципальнои уровне, чел.</t>
  </si>
  <si>
    <t>Охват детей организованным отдыхом и оздоровлением,%</t>
  </si>
  <si>
    <t>Обеспечение качественной организации и ведения бухгалтерского и налогового учета и отчетности, документального и взаимосвязанного их отражения в бухгалтерских регистрах,%</t>
  </si>
  <si>
    <t>Доля педагогических работников, участвующих в деятельности профессиональных сетевых сообществ и саморегулируемых организаций и регулярно получающих в них профессиональную помощь и поддержку, в общей численности педагогических работников,%</t>
  </si>
  <si>
    <t>Доля педагогических работников, принимающих участие в профессиональных и творческих  конкурсах, в общей численности педагогических работников,%</t>
  </si>
  <si>
    <t xml:space="preserve">Реконструкция объекта муниципальной собственности, количество </t>
  </si>
  <si>
    <t>Количество молодых людей, вовлеченных в программы и проекты, направленные на интеграцию в жизнь общества,%</t>
  </si>
  <si>
    <t>Количество молодых людей, задействованных в мероприятиях по допризывной подготовке молодежи к службе в Вооруженных Силах Российской Федерации,%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</si>
  <si>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организаций,%</t>
  </si>
  <si>
    <t>Среднемесячная заработная плата на малых и средних предприятиях Лискинского муниципального района, руб.</t>
  </si>
  <si>
    <t>Доля единого налога на вмененный доход в доходной части муниципального бюджета,%</t>
  </si>
  <si>
    <t>11.</t>
  </si>
  <si>
    <t>"Развитие физической культуры и спорта Лискинского муниципального района Воронежской области на 2014-2020 гг."</t>
  </si>
  <si>
    <t>11.1.</t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</si>
  <si>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1:
</t>
    </r>
    <r>
      <rPr>
        <b/>
        <sz val="10"/>
        <color theme="1"/>
        <rFont val="Times New Roman"/>
        <family val="1"/>
        <charset val="204"/>
      </rPr>
      <t>Развитие отдельных видов спорта Лискинского муниципального района</t>
    </r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</si>
  <si>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Развитие футбола Лискинского муниципального района Воронежской области</t>
    </r>
  </si>
  <si>
    <r>
      <t xml:space="preserve">Мероприятие 2:
</t>
    </r>
    <r>
      <rPr>
        <sz val="10"/>
        <color theme="1"/>
        <rFont val="Times New Roman"/>
        <family val="1"/>
        <charset val="204"/>
      </rPr>
      <t>Развитие хоккея с шайбой Лискинского муниципального района Воронежской области</t>
    </r>
  </si>
  <si>
    <r>
      <t xml:space="preserve">Мероприятие 3:
</t>
    </r>
    <r>
      <rPr>
        <sz val="10"/>
        <color theme="1"/>
        <rFont val="Times New Roman"/>
        <family val="1"/>
        <charset val="204"/>
      </rPr>
      <t>Развитие волейбола Лискинского муниципального района Воронежской области</t>
    </r>
  </si>
  <si>
    <r>
      <t xml:space="preserve">Мероприятие 4:
</t>
    </r>
    <r>
      <rPr>
        <sz val="10"/>
        <color theme="1"/>
        <rFont val="Times New Roman"/>
        <family val="1"/>
        <charset val="204"/>
      </rPr>
      <t>Развитие баскетбола Лискинского муниципального района Воронежской области</t>
    </r>
  </si>
  <si>
    <r>
      <t xml:space="preserve">Мероприятие 5:
</t>
    </r>
    <r>
      <rPr>
        <sz val="10"/>
        <color theme="1"/>
        <rFont val="Times New Roman"/>
        <family val="1"/>
        <charset val="204"/>
      </rPr>
      <t>Развитие дзюдо, самбо и тхеквандо Лискинского муниципального района Воронежской области</t>
    </r>
  </si>
  <si>
    <r>
      <t xml:space="preserve">Мероприятие 6:
</t>
    </r>
    <r>
      <rPr>
        <sz val="10"/>
        <color theme="1"/>
        <rFont val="Times New Roman"/>
        <family val="1"/>
        <charset val="204"/>
      </rPr>
      <t>Развитие других видов спорта Лискинского муниципального района Воронежской области</t>
    </r>
  </si>
  <si>
    <t>11.2.</t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</si>
  <si>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2:
</t>
    </r>
    <r>
      <rPr>
        <b/>
        <sz val="10"/>
        <color theme="1"/>
        <rFont val="Times New Roman"/>
        <family val="1"/>
        <charset val="204"/>
      </rPr>
      <t>Проведение официальных физкультурных и спортивных мероприятий Лискинского муниципального района</t>
    </r>
  </si>
  <si>
    <t>11.3.</t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</si>
  <si>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3:
</t>
    </r>
    <r>
      <rPr>
        <b/>
        <sz val="10"/>
        <color theme="1"/>
        <rFont val="Times New Roman"/>
        <family val="1"/>
        <charset val="204"/>
      </rPr>
      <t>Строительство спортивных объектов на территории  Лискинского муниципального района</t>
    </r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</si>
  <si>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 xml:space="preserve">Строительство спортивной площадки МКОУ "Нижнеикорецкая СОШ" Лискинского муниципального района Воронежской области 
</t>
    </r>
  </si>
  <si>
    <r>
      <t xml:space="preserve">Мероприятие 2:
</t>
    </r>
    <r>
      <rPr>
        <sz val="10"/>
        <color theme="1"/>
        <rFont val="Times New Roman"/>
        <family val="1"/>
        <charset val="204"/>
      </rPr>
      <t xml:space="preserve">Строительство спортивной площадки по ул. Солнечная г. Лиски
</t>
    </r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</si>
  <si>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4:
</t>
    </r>
    <r>
      <rPr>
        <b/>
        <sz val="10"/>
        <color theme="1"/>
        <rFont val="Times New Roman"/>
        <family val="1"/>
        <charset val="204"/>
      </rPr>
      <t>Приобретение инвентаря</t>
    </r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</si>
  <si>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5:
</t>
    </r>
    <r>
      <rPr>
        <b/>
        <sz val="10"/>
        <color theme="1"/>
        <rFont val="Times New Roman"/>
        <family val="1"/>
        <charset val="204"/>
      </rPr>
      <t>Расходы на обеспечение деятельности автономных учреждений Лискинского муниципального района</t>
    </r>
  </si>
  <si>
    <t>Удельный вес населения, систематически занимающегося физической культурой и спортом, %</t>
  </si>
  <si>
    <t>12.</t>
  </si>
  <si>
    <t xml:space="preserve">"Содействие развитию муниципальных образований и местного самоуправления Лискинского муниципального района Воронежской области на 2014-2020 гг." </t>
  </si>
  <si>
    <t>12.1.</t>
  </si>
  <si>
    <t>Подпрограмма №1 "Строительство и реконструкция объектов здравоохранения на 2014-2020 гг."</t>
  </si>
  <si>
    <t>12.1.1.</t>
  </si>
  <si>
    <r>
      <t xml:space="preserve">Основное мероприятие 1: 
</t>
    </r>
    <r>
      <rPr>
        <sz val="10"/>
        <color theme="1"/>
        <rFont val="Times New Roman"/>
        <family val="1"/>
        <charset val="204"/>
      </rPr>
      <t>Больничный комплекс по ул. Сеченова в г. Лиски Воронежской области</t>
    </r>
    <r>
      <rPr>
        <u/>
        <sz val="10"/>
        <color theme="1"/>
        <rFont val="Times New Roman"/>
        <family val="1"/>
        <charset val="204"/>
      </rPr>
      <t xml:space="preserve">
</t>
    </r>
  </si>
  <si>
    <t>в том числе по источникам финансирования</t>
  </si>
  <si>
    <t xml:space="preserve">Ввод больничного комплекса по ул. Сеченова в г. Лиски Воронежской области
коек
пос. в смену </t>
  </si>
  <si>
    <t xml:space="preserve">
400
600</t>
  </si>
  <si>
    <t xml:space="preserve">
100
100</t>
  </si>
  <si>
    <t>12.2.</t>
  </si>
  <si>
    <t>Подпрограмма №2 "Обеспечение сохранности и ремонт военно-мемориальных объектов на 2014-2020 гг."</t>
  </si>
  <si>
    <t>12.2.1.</t>
  </si>
  <si>
    <r>
      <t xml:space="preserve">Основное мероприятие 1: 
</t>
    </r>
    <r>
      <rPr>
        <sz val="10"/>
        <color theme="1"/>
        <rFont val="Times New Roman"/>
        <family val="1"/>
        <charset val="204"/>
      </rPr>
      <t>Ремонтно-восстановительные работы, направленные на сохранение военно-мемориальных объектов</t>
    </r>
    <r>
      <rPr>
        <u/>
        <sz val="10"/>
        <color theme="1"/>
        <rFont val="Times New Roman"/>
        <family val="1"/>
        <charset val="204"/>
      </rPr>
      <t xml:space="preserve">
</t>
    </r>
  </si>
  <si>
    <t>Количество отремонтированных и благоустроенных воинских захоронений, шт.</t>
  </si>
  <si>
    <t>12.3.</t>
  </si>
  <si>
    <t>12.3.1.</t>
  </si>
  <si>
    <t>13.</t>
  </si>
  <si>
    <t xml:space="preserve">"Управление муниципальными финансами, создание условий для эффективного и ответственного управления муниципальными финансами, повышение устойчивости бюджета Лискинского муниципального района  Воронежской области" </t>
  </si>
  <si>
    <t>13.1.</t>
  </si>
  <si>
    <t>Подпрограмма №1 "Управление муниципальными финансами"</t>
  </si>
  <si>
    <t>13.1.1.</t>
  </si>
  <si>
    <r>
      <t xml:space="preserve">Основное мероприятие 4: 
</t>
    </r>
    <r>
      <rPr>
        <sz val="10"/>
        <color theme="1"/>
        <rFont val="Times New Roman"/>
        <family val="1"/>
        <charset val="204"/>
      </rPr>
      <t>Управление резервным фондом администрации Лискинского муниципального района  Воронежской области</t>
    </r>
  </si>
  <si>
    <t xml:space="preserve">Удельный вес резервного фонда администрации Лискинского муниципального района Воронежской области в общем объеме расходов районного бюджета,%
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</si>
  <si>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5:
</t>
    </r>
    <r>
      <rPr>
        <sz val="10"/>
        <color theme="1"/>
        <rFont val="Times New Roman"/>
        <family val="1"/>
        <charset val="204"/>
      </rPr>
      <t>Управление муниципальным  долгом  Лискинского муниципального района Воронежcкой области</t>
    </r>
  </si>
  <si>
    <t>Доля расходов на обслуживание муниципального 
долга в общем объеме расходов районного бюджета (за исключением расходов, которые осуществляются за счет субвенций из федерального и областного  бюджетов),%</t>
  </si>
  <si>
    <t>не более 15%</t>
  </si>
  <si>
    <t>13.2.</t>
  </si>
  <si>
    <t>Подпрограмма №2 "Cоздание условий для эффективного и ответственного управления муниципальными финансами, повышение устойчивости бюджетов поселений Лискинского муниципального района  Воронежской области"</t>
  </si>
  <si>
    <t>13.2.1.</t>
  </si>
  <si>
    <r>
      <t xml:space="preserve">Основное мероприятие 1: 
</t>
    </r>
    <r>
      <rPr>
        <sz val="10"/>
        <color theme="1"/>
        <rFont val="Times New Roman"/>
        <family val="1"/>
        <charset val="204"/>
      </rPr>
      <t>Совершенствование системы распределения межбюджетных трансфертов городским и сельским поселениям  Лискинского муниципального района Воронежской области</t>
    </r>
  </si>
  <si>
    <t xml:space="preserve">Своевременное внесение изменений в правовые
 акты Лискинского муниципального района Воронежской области о межбюджетных отношениях органов местного самоуправления в Лискинском муниципальном районе Воронежской области в соответствии с требованиями действующего федерального  и областного бюджетного законодательства
</t>
  </si>
  <si>
    <t xml:space="preserve">В срок, установ-ленный администрацией Лискинского муниципального района </t>
  </si>
  <si>
    <r>
      <t xml:space="preserve">Основное мероприятие 2: 
</t>
    </r>
    <r>
      <rPr>
        <sz val="10"/>
        <color theme="1"/>
        <rFont val="Times New Roman"/>
        <family val="1"/>
        <charset val="204"/>
      </rPr>
      <t xml:space="preserve">Выравнивание бюджетной обеспеченности городских и сельских поселений </t>
    </r>
  </si>
  <si>
    <t xml:space="preserve">Соотношение фактического финансирования 
расходов районного бюджета, направленных на выравнивание бюджетной обеспеченности городских и сельских поселений к их плановому назначению, предусмотренному решением Совета народных депутатов Лискинского муниципального района Воронежской области о районном  бюджете на соответствующий период и (или) сводной бюджетной росписью района, %
</t>
  </si>
  <si>
    <t>13.3.</t>
  </si>
  <si>
    <t>Подпрограмма №3 "Обеспечение реализации  муниципальной программы"</t>
  </si>
  <si>
    <t>13.3.1.</t>
  </si>
  <si>
    <r>
      <t xml:space="preserve">Основное мероприятие 1: 
</t>
    </r>
    <r>
      <rPr>
        <sz val="10"/>
        <color theme="1"/>
        <rFont val="Times New Roman"/>
        <family val="1"/>
        <charset val="204"/>
      </rPr>
      <t>Финансовое обеспечение деятельности Отдела по финансам и бюджетной политике</t>
    </r>
  </si>
  <si>
    <t>≤ 95%</t>
  </si>
  <si>
    <t>Уровень исполнения плановых назначений по расходам на реализацию подпрограммы, %</t>
  </si>
  <si>
    <t>13.3.2.</t>
  </si>
  <si>
    <r>
      <t xml:space="preserve">Основное мероприятие 2: 
</t>
    </r>
    <r>
      <rPr>
        <sz val="10"/>
        <color theme="1"/>
        <rFont val="Times New Roman"/>
        <family val="1"/>
        <charset val="204"/>
      </rPr>
      <t xml:space="preserve">Финансовое обеспечение выполнения других расходных обязательств Лискинского муниципального финансового отдела </t>
    </r>
  </si>
  <si>
    <t>14.</t>
  </si>
  <si>
    <t xml:space="preserve">"Муниципальное управление и гражданское общество Лискинского муниципального района Воронежской области" </t>
  </si>
  <si>
    <t>14.1.</t>
  </si>
  <si>
    <t>Подпрограмма №1 "Развитие муниципальной службы в администрации Лискинского муниципального района"</t>
  </si>
  <si>
    <t>14.1.1.</t>
  </si>
  <si>
    <r>
      <t xml:space="preserve">Основное мероприятие 1: 
</t>
    </r>
    <r>
      <rPr>
        <sz val="10"/>
        <color theme="1"/>
        <rFont val="Times New Roman"/>
        <family val="1"/>
        <charset val="204"/>
      </rPr>
      <t>Организация повышения квалификации муниципальных служищих</t>
    </r>
  </si>
  <si>
    <t>Процент охвата муниципальных служищих, прошедших повышение квалификации, профессиональную переподготовку, %</t>
  </si>
  <si>
    <t>14.2.</t>
  </si>
  <si>
    <t>Подпрограмма №2 "Информационное общество"</t>
  </si>
  <si>
    <t>14.2.1.</t>
  </si>
  <si>
    <r>
      <t xml:space="preserve">Основное мероприятие 2: 
</t>
    </r>
    <r>
      <rPr>
        <sz val="10"/>
        <color theme="1"/>
        <rFont val="Times New Roman"/>
        <family val="1"/>
        <charset val="204"/>
      </rPr>
      <t>Модернизация информационно-технологической инфраструктуры администрации района</t>
    </r>
  </si>
  <si>
    <t>Повышение уровня открытости информации о деятельности исполнительных органов местного самоуправления ,взаимодействия органов власти с институтами гражданского общества с использованием информационных и телекоммуникационных технологий, %</t>
  </si>
  <si>
    <t>Удовлетворенность населения деятельностью органов местного самоуправления, %</t>
  </si>
  <si>
    <t>Подпрограмма №3 "Обеспечение деятельности органов местного самоуправления"</t>
  </si>
  <si>
    <t>Доля исполнения расходных обязательств органов местного самоуправления Лискинского муниципального района от утвержденных,%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</si>
  <si>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1:
</t>
    </r>
    <r>
      <rPr>
        <sz val="10"/>
        <color theme="1"/>
        <rFont val="Times New Roman"/>
        <family val="1"/>
        <charset val="204"/>
      </rPr>
      <t xml:space="preserve">Финансовое обеспечение деятельности органов местного самоуправления Лискинского муниципального района </t>
    </r>
  </si>
  <si>
    <r>
      <rPr>
        <u/>
        <sz val="10"/>
        <color theme="1"/>
        <rFont val="Times New Roman"/>
        <family val="1"/>
        <charset val="204"/>
      </rPr>
      <t xml:space="preserve">Основное мероприятие 2:
</t>
    </r>
    <r>
      <rPr>
        <sz val="10"/>
        <color theme="1"/>
        <rFont val="Times New Roman"/>
        <family val="1"/>
        <charset val="204"/>
      </rPr>
      <t xml:space="preserve">Финансовое обеспечение выполнения других расходных обязательств Лискинского муниципального района органами местного самоуправления  </t>
    </r>
  </si>
  <si>
    <t xml:space="preserve">Объем просроченной кредиторской задолженности по уплате налогов на конец отчетного года, % </t>
  </si>
  <si>
    <t>Подпрограмма №4 "Обеспечение деятельности муниципального казенного учреждения "Служба технического обеспечения"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</si>
  <si>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1:
</t>
    </r>
    <r>
      <rPr>
        <sz val="10"/>
        <color theme="1"/>
        <rFont val="Times New Roman"/>
        <family val="1"/>
        <charset val="204"/>
      </rPr>
      <t>Финасовое обеспечение деятельности МКУ "СТО"</t>
    </r>
  </si>
  <si>
    <t>Наличие жалоб  от потребителей услуг, ед</t>
  </si>
  <si>
    <t>15.</t>
  </si>
  <si>
    <t xml:space="preserve">"Обеспечение доступным и комфортным жильем и коммунальными услугами населения Лискинского муниципального района Воронежской области на 2014-2020 гг." </t>
  </si>
  <si>
    <t>15.1.</t>
  </si>
  <si>
    <t>Подпрограмма №1 "Обеспечение жильем молодых семей (2014-2020 годы)"</t>
  </si>
  <si>
    <r>
      <t xml:space="preserve">Основное мероприятие 1: 
</t>
    </r>
    <r>
      <rPr>
        <sz val="10"/>
        <color theme="1"/>
        <rFont val="Times New Roman"/>
        <family val="1"/>
        <charset val="204"/>
      </rPr>
      <t>Оказание государственной поддержки молодым семьям на приобретение (строительство) жилья</t>
    </r>
  </si>
  <si>
    <t>Количество молодых семей, улучшивших жилищные условия в рамках реализации подпрограммы</t>
  </si>
  <si>
    <t>Количество человек, улучшивших жилищные условия в рамках реализации подпрограммы</t>
  </si>
  <si>
    <t>Подпрограмма №2 "Обеспечение жильем медицинских работников на 2014-2020 годы"</t>
  </si>
  <si>
    <t xml:space="preserve">"Защита населения и территории Лискинского муниципального района Воронежской области от чрезвычайных ситуаций и безопасности людей на водных объектах" </t>
  </si>
  <si>
    <r>
      <rPr>
        <u/>
        <sz val="10"/>
        <color theme="1"/>
        <rFont val="Times New Roman"/>
        <family val="1"/>
        <charset val="204"/>
      </rPr>
      <t>Основное мероприятие 1:</t>
    </r>
    <r>
      <rPr>
        <sz val="10"/>
        <color theme="1"/>
        <rFont val="Times New Roman"/>
        <family val="1"/>
        <charset val="204"/>
      </rPr>
      <t xml:space="preserve">
Межбюджетные трансферты на осуществление части полномочий из бюджета муниципального района бюджетам поселений, в соответствии с заключёнными соглашениями
</t>
    </r>
  </si>
  <si>
    <t>Межбюджетные трансферты на осуществление части полномочий из бюджета муниципального района бюджетам поселений, в соответствии с заключёнными соглашениями, тыс. руб.</t>
  </si>
  <si>
    <t>Подпрограмма №3 "Развитие инженерной инфраструктуры сельских поселений"</t>
  </si>
  <si>
    <r>
      <t xml:space="preserve">Основное мероприятие 1: 
</t>
    </r>
    <r>
      <rPr>
        <sz val="10"/>
        <color theme="1"/>
        <rFont val="Times New Roman"/>
        <family val="1"/>
        <charset val="204"/>
      </rPr>
      <t>Устройство тротуаров в сельских поселениях</t>
    </r>
    <r>
      <rPr>
        <u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/>
    </r>
  </si>
  <si>
    <t>Протяженность построенных тротуаров, км.</t>
  </si>
  <si>
    <t>Оказание информационно-консультационных услуг сельскохозяйственным предприятиям Лискинского муниципального района, тыс. руб.</t>
  </si>
  <si>
    <r>
      <t xml:space="preserve">Основное мероприятие 2:
</t>
    </r>
    <r>
      <rPr>
        <b/>
        <sz val="10"/>
        <color theme="1"/>
        <rFont val="Times New Roman"/>
        <family val="1"/>
        <charset val="204"/>
      </rPr>
      <t>Развитие подотрасли растениеводства, переработки и реализации продукции растениеводства</t>
    </r>
  </si>
  <si>
    <t>Производство зерновых и зернобобовых, тонн</t>
  </si>
  <si>
    <t>Производство сахарной свеклы, тонн</t>
  </si>
  <si>
    <t>Производствоподсолнечника,  тонн</t>
  </si>
  <si>
    <t>Производство картофеля, тонн</t>
  </si>
  <si>
    <t>Производство масла подсолнечного нерафинированного и его фракций, тонн</t>
  </si>
  <si>
    <t>Производство сахара  белого свекловичного в твердом состоянии тонн</t>
  </si>
  <si>
    <t>Производство плодоовощных консервов, тыс. усл. банок</t>
  </si>
  <si>
    <t>Субсидии, тыс. руб.</t>
  </si>
  <si>
    <r>
      <t xml:space="preserve">Первый заместитель главы администрации 
Лискинского муниципального района  ___________________      </t>
    </r>
    <r>
      <rPr>
        <u/>
        <sz val="13"/>
        <color indexed="8"/>
        <rFont val="Times New Roman"/>
        <family val="1"/>
        <charset val="204"/>
      </rPr>
      <t>Ю.А. Образцов</t>
    </r>
  </si>
  <si>
    <r>
      <t xml:space="preserve">Основное мероприяти 3:
</t>
    </r>
    <r>
      <rPr>
        <b/>
        <sz val="10"/>
        <color theme="1"/>
        <rFont val="Times New Roman"/>
        <family val="1"/>
        <charset val="204"/>
      </rPr>
      <t>Развитие подотрасли животноводства, переработки и реализации продукции живодноводства</t>
    </r>
  </si>
  <si>
    <t>Производство скота и птицы на убой в хозяйствах всех категорий (в живом весе), тонн</t>
  </si>
  <si>
    <t>Производство молока в хозяйствах всех категорий, тонн</t>
  </si>
  <si>
    <t>Производство сыров и сырных продуктов, тонн</t>
  </si>
  <si>
    <t>Производство масла сливочного, тонн</t>
  </si>
  <si>
    <t>Маточное поголовье овец и коз в сельскохозяйственных организациях, крестьянских (фермерских) хозяйствах, включая индивидуальных предпринимателей, гол.</t>
  </si>
  <si>
    <t>ув. в 4 раза</t>
  </si>
  <si>
    <t>2014-2015</t>
  </si>
  <si>
    <t>Количество выступлений, публикаций в средствах массовой информации</t>
  </si>
  <si>
    <t>ув. в 11 раз</t>
  </si>
  <si>
    <t>Количество разработанных буклетов, методических рекомендаций</t>
  </si>
  <si>
    <t>ув. в 48,5 раз</t>
  </si>
  <si>
    <t>Количество щитов с наглядной агитацией за здоровый образ жизни и с информацией, куда можно обратиться за помощью</t>
  </si>
  <si>
    <t>Количество опубликованных статей для населения о мерах по повышению и уничтожению дикорастущих и назаконных посевов наркотикосодержащих культур</t>
  </si>
  <si>
    <t>Количество учащихся, принявших участие в проведении мероприятий, направленных на формирование у детей и подростков представлений о здоровом образе жизни</t>
  </si>
  <si>
    <t>4 и 
720 чел.</t>
  </si>
  <si>
    <t>133,3
180</t>
  </si>
  <si>
    <t>Количество публикаций в СМИ по профилактике наркомании</t>
  </si>
  <si>
    <t>Число учащихся протестированных на предмет употребления наркотиков с использованием тестов (7-11 кл.)</t>
  </si>
  <si>
    <t>-</t>
  </si>
  <si>
    <t xml:space="preserve">
100
66</t>
  </si>
  <si>
    <t xml:space="preserve">
100
74</t>
  </si>
  <si>
    <t xml:space="preserve">
100
112,1</t>
  </si>
  <si>
    <t>Мероприятия по управлению муниципальным имуществом</t>
  </si>
  <si>
    <t>5.1.1.</t>
  </si>
  <si>
    <t>объект перенесен</t>
  </si>
  <si>
    <t>ув. в 5,3 раза</t>
  </si>
  <si>
    <t>ув. в 376 раз</t>
  </si>
  <si>
    <r>
      <rPr>
        <u/>
        <sz val="10"/>
        <color theme="1"/>
        <rFont val="Times New Roman"/>
        <family val="1"/>
        <charset val="204"/>
      </rPr>
      <t>Мероприятие 2:</t>
    </r>
    <r>
      <rPr>
        <sz val="10"/>
        <color theme="1"/>
        <rFont val="Times New Roman"/>
        <family val="1"/>
        <charset val="204"/>
      </rPr>
      <t xml:space="preserve">
Строительство фельдшерско-аккушерского пункта в с. Пухово Лискинского района</t>
    </r>
  </si>
  <si>
    <t>Ввод в действие фельдшерско-акушерских пунктов и (или) офисов врачей общей практики в сельской местности, пос. в смену</t>
  </si>
  <si>
    <t xml:space="preserve">Обеспеченность сельского населения фельдшерско-акушерскими пунктами и (или) офисами врачей общей практики </t>
  </si>
  <si>
    <t>9,2 ед. на 10 тыс. человек</t>
  </si>
  <si>
    <r>
      <rPr>
        <u/>
        <sz val="10"/>
        <color theme="1"/>
        <rFont val="Times New Roman"/>
        <family val="1"/>
        <charset val="204"/>
      </rPr>
      <t>Мероприятие 2.1:</t>
    </r>
    <r>
      <rPr>
        <sz val="10"/>
        <color theme="1"/>
        <rFont val="Times New Roman"/>
        <family val="1"/>
        <charset val="204"/>
      </rPr>
      <t xml:space="preserve">
Строительство средней школы на 198 учащихся в с. Селявное-1 Лискинского муниципального района</t>
    </r>
  </si>
  <si>
    <r>
      <t xml:space="preserve">Основное мероприятие 4:
</t>
    </r>
    <r>
      <rPr>
        <b/>
        <sz val="10"/>
        <color theme="1"/>
        <rFont val="Times New Roman"/>
        <family val="1"/>
        <charset val="204"/>
      </rPr>
      <t>Развитие сети плоскостных сооружений в сельской местности</t>
    </r>
  </si>
  <si>
    <r>
      <rPr>
        <u/>
        <sz val="10"/>
        <color theme="1"/>
        <rFont val="Times New Roman"/>
        <family val="1"/>
        <charset val="204"/>
      </rPr>
      <t>Мероприятие 4.1:</t>
    </r>
    <r>
      <rPr>
        <b/>
        <u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Спортивная площадка МКОУ "Щучинская СОШ" Лискинского муниципального района</t>
    </r>
  </si>
  <si>
    <t>Наличие плоскостных спортивных сооружений в сельской местности, тыс. кв.м.</t>
  </si>
  <si>
    <t>Ввод в действие плоскостных спортивных сооружений в сельской местности, тыс. кв.м.</t>
  </si>
  <si>
    <t>Обеспеченность сельского населения плоскостными спортивными сооружениями, тыс. кв.м. на 10 тыс. населения</t>
  </si>
  <si>
    <r>
      <rPr>
        <u/>
        <sz val="10"/>
        <color theme="1"/>
        <rFont val="Times New Roman"/>
        <family val="1"/>
        <charset val="204"/>
      </rPr>
      <t>Мероприятие 6: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Средний Икорец Лискинского муниципального района (1 очередь)</t>
    </r>
  </si>
  <si>
    <t>Ввод в 2016 г.</t>
  </si>
  <si>
    <r>
      <rPr>
        <u/>
        <sz val="10"/>
        <color theme="1"/>
        <rFont val="Times New Roman"/>
        <family val="1"/>
        <charset val="204"/>
      </rPr>
      <t>Мероприятие 7: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Старая Хворостань Лискинского муниципального района</t>
    </r>
  </si>
  <si>
    <r>
      <rPr>
        <u/>
        <sz val="10"/>
        <color theme="1"/>
        <rFont val="Times New Roman"/>
        <family val="1"/>
        <charset val="204"/>
      </rPr>
      <t>Мероприятие 8:</t>
    </r>
    <r>
      <rPr>
        <sz val="10"/>
        <color theme="1"/>
        <rFont val="Times New Roman"/>
        <family val="1"/>
        <charset val="204"/>
      </rPr>
      <t xml:space="preserve">
Водоснабжение ул. Юбилейная с. Высокое Лискинского муниципального района</t>
    </r>
  </si>
  <si>
    <r>
      <rPr>
        <u/>
        <sz val="10"/>
        <color theme="1"/>
        <rFont val="Times New Roman"/>
        <family val="1"/>
        <charset val="204"/>
      </rPr>
      <t>Мероприятие 9: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Селявное-1 Лискинского муниципального района</t>
    </r>
  </si>
  <si>
    <r>
      <rPr>
        <u/>
        <sz val="10"/>
        <color theme="1"/>
        <rFont val="Times New Roman"/>
        <family val="1"/>
        <charset val="204"/>
      </rPr>
      <t>Мероприятие 10: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Масловка Лискинского муниципального района</t>
    </r>
  </si>
  <si>
    <r>
      <rPr>
        <u/>
        <sz val="10"/>
        <color theme="1"/>
        <rFont val="Times New Roman"/>
        <family val="1"/>
        <charset val="204"/>
      </rPr>
      <t>Мероприятие 11: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Троицкое Лискинского муниципального района</t>
    </r>
  </si>
  <si>
    <r>
      <t xml:space="preserve">Основное мероприятие 7:
</t>
    </r>
    <r>
      <rPr>
        <b/>
        <sz val="10"/>
        <color theme="1"/>
        <rFont val="Times New Roman"/>
        <family val="1"/>
        <charset val="204"/>
      </rPr>
      <t>Развитие газоснабжения в сельской местности</t>
    </r>
  </si>
  <si>
    <t>Протяженность газовых сетей, км.</t>
  </si>
  <si>
    <t>Удельная протяженность газовых сетей на 1 жителя, пог.м.</t>
  </si>
  <si>
    <t>Уровень газификации домов сетевым газом, %</t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</si>
  <si>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Строительство газопровода в с. Средний Икорец Лискинского района</t>
    </r>
  </si>
  <si>
    <t>Ввод в действие газовых сетей, км.</t>
  </si>
  <si>
    <r>
      <t xml:space="preserve">Основное мероприятие 8:
</t>
    </r>
    <r>
      <rPr>
        <b/>
        <sz val="10"/>
        <color theme="1"/>
        <rFont val="Times New Roman"/>
        <family val="1"/>
        <charset val="204"/>
      </rPr>
      <t>Развитие электроснабжения в сельской местности</t>
    </r>
  </si>
  <si>
    <t>Протяженность электрических сетей, км.</t>
  </si>
  <si>
    <t>Удельная протяженность электрических сетей на 1 жителя</t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</si>
  <si>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Электроснабжение ул. Юбилнйная с. Высокое Лискинского района</t>
    </r>
  </si>
  <si>
    <t>Ввод в действие электрических сетей, км.</t>
  </si>
  <si>
    <r>
      <t xml:space="preserve">Мероприятие 2:
</t>
    </r>
    <r>
      <rPr>
        <sz val="10"/>
        <color theme="1"/>
        <rFont val="Times New Roman"/>
        <family val="1"/>
        <charset val="204"/>
      </rPr>
      <t>Электроснабжение ул. Яблочкина, ул. Семеновой в с. Средний Икорец Лискинского района</t>
    </r>
  </si>
  <si>
    <r>
      <t xml:space="preserve">Мероприятие 3:
</t>
    </r>
    <r>
      <rPr>
        <sz val="10"/>
        <color theme="1"/>
        <rFont val="Times New Roman"/>
        <family val="1"/>
        <charset val="204"/>
      </rPr>
      <t>Электроснабжение ул. Школьная, ул. Холмистая, пер. Степной в х. Никольский Лискинского района</t>
    </r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</si>
  <si>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Автомобильная дорога "М-4 "Дон" на 589 (лево) км. - х. Федоровский в Лискинском районе</t>
    </r>
  </si>
  <si>
    <t>Ввод в действие автомобильных дорог</t>
  </si>
  <si>
    <t>7.2.</t>
  </si>
  <si>
    <r>
      <t xml:space="preserve">Основное мероприятие 2:
</t>
    </r>
    <r>
      <rPr>
        <sz val="10"/>
        <color theme="1"/>
        <rFont val="Times New Roman"/>
        <family val="1"/>
        <charset val="204"/>
      </rPr>
      <t>Предоставление субсидий на компенсацию части затрат субъектам малого и среднего предпринимательства, связанных с уплатой первого взноса (аванса) при заключении договора (договоров) лизинга оборудования с российскими лизинговыми организациями в целях создания и (или) развития либо модернизации производства товаров (работ, услуг)</t>
    </r>
  </si>
  <si>
    <t>ув.в. 10раз</t>
  </si>
  <si>
    <t>ув. в 8 раз</t>
  </si>
  <si>
    <t>Сокращение дорожно-транспортных происшествий, %</t>
  </si>
  <si>
    <t>ув. в9,8 раз</t>
  </si>
  <si>
    <t>Динамика примерных (индикативных ) значений соотношения средней заработной платы работников,повышение оплаты труда которых предусмотрено Указом президента РФ от 7 мая 2012 г.№597" О мероприятиях по реализации государственной социальной политики" , и средней заработной платы ,установленной в Воронежской области</t>
  </si>
  <si>
    <t>100
100</t>
  </si>
  <si>
    <t>0,047
14,5</t>
  </si>
  <si>
    <t>0,017
17,6</t>
  </si>
  <si>
    <r>
      <t xml:space="preserve">Основное мероприятие 1:
</t>
    </r>
    <r>
      <rPr>
        <b/>
        <sz val="10"/>
        <color theme="1"/>
        <rFont val="Times New Roman"/>
        <family val="1"/>
        <charset val="204"/>
      </rPr>
      <t>Массовая физическая культура и спорт</t>
    </r>
  </si>
  <si>
    <t>ув.в155раз</t>
  </si>
  <si>
    <t>Совершенствование системы распределения межбюджетных трансфертов городским и сельским поселениям Лискинского муниципального района Воронежской области</t>
  </si>
  <si>
    <t>96487 тыс. руб.</t>
  </si>
  <si>
    <r>
      <t xml:space="preserve">Основное мероприятие 3:
</t>
    </r>
    <r>
      <rPr>
        <sz val="10"/>
        <color theme="1"/>
        <rFont val="Times New Roman"/>
        <family val="1"/>
        <charset val="204"/>
      </rPr>
      <t xml:space="preserve"> Поддержка мер по обеспечению сбалансированности городских и сельских поселений Лискинского муниципального района</t>
    </r>
  </si>
  <si>
    <t>Соблюдение порядка и требований, установленных правовым актом Лискинского муниципального района</t>
  </si>
  <si>
    <t>да</t>
  </si>
  <si>
    <t>Увеличение численности муниципальных служащих, прошедших аттестацию и сдавших квалификационный экзамен</t>
  </si>
  <si>
    <t>Увеличение количества муниципальных служащих, включенных в кадровый резерв</t>
  </si>
  <si>
    <t>Количнство молодых семей, получивших свидетельство о праве на получение социальной выплаты на приобретение (строительство) жилого помещения</t>
  </si>
  <si>
    <t>Доля молодых семей, получивших свидетельство о праве на получение социальной выплаты на приобретение (строительство) жилого помещения, в общем количестве молодых семей, нуждающихся в улучшении жилищных условий по состоянию на 1 января</t>
  </si>
  <si>
    <r>
      <rPr>
        <u/>
        <sz val="10"/>
        <color theme="1"/>
        <rFont val="Times New Roman"/>
        <family val="1"/>
        <charset val="204"/>
      </rPr>
      <t>Основное мероприятие 1:</t>
    </r>
    <r>
      <rPr>
        <sz val="10"/>
        <color theme="1"/>
        <rFont val="Times New Roman"/>
        <family val="1"/>
        <charset val="204"/>
      </rPr>
      <t xml:space="preserve">
Обеспечение жильем медицинских работников</t>
    </r>
  </si>
  <si>
    <t>Приобретение квартир для медицинских работников</t>
  </si>
  <si>
    <t>ув. в 6 раз</t>
  </si>
  <si>
    <t>Отношение численности детей в возрасте от 3 до 7 лет, которым предоставлена возможность поучать услуги дошкольного образования, к численности детей в возрасте от 3 до 7 лет, скорректированной на численность детей в возрасте от 5 до 7 лет, обучающихся в школе</t>
  </si>
  <si>
    <t>Подпрограмма №3 "Развитие дополнительного образования"</t>
  </si>
  <si>
    <t>2.4.1.</t>
  </si>
  <si>
    <t>Организация отдыха, оздоровления и занятости детей и молодежи</t>
  </si>
  <si>
    <t xml:space="preserve">Удельный вес детей, находящихся в трудной жизненной ситуации, охваченных организованными формами отдыха и оздоровления в лагерях дневного пребывания, загородных детских оздоровительных и профильных лагерях  </t>
  </si>
  <si>
    <t>Количество мероприятий, проведенных в лагерях дневного пребывания, загородных детских оздоровительных профильных лагерях, направленных на создание безбарьерной среды для детей-инвалидов</t>
  </si>
  <si>
    <t>ув.в 11,6 раз</t>
  </si>
  <si>
    <t>таких семей нет</t>
  </si>
  <si>
    <t>2.8.8.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</si>
  <si>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9:
</t>
    </r>
    <r>
      <rPr>
        <sz val="10"/>
        <color theme="1"/>
        <rFont val="Times New Roman"/>
        <family val="1"/>
        <charset val="204"/>
      </rPr>
      <t>Выплаты семьям опекунов на содержание подопечных детей</t>
    </r>
  </si>
  <si>
    <t>Создание объекта муниципальной собственности (детский сад в микрорайоне "Интернат", реконструкция детского сада в пгт. Давыдовка)</t>
  </si>
  <si>
    <t>2.8.9.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</si>
  <si>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10:
</t>
    </r>
    <r>
      <rPr>
        <sz val="10"/>
        <color theme="1"/>
        <rFont val="Times New Roman"/>
        <family val="1"/>
        <charset val="204"/>
      </rPr>
      <t>Компенсация за счет средств областного бюджета, выплачиваемая родителям в целях материальной поддержки воспитания и обучения детей, посещающих общеобразовательные организации дошкольного образования</t>
    </r>
  </si>
  <si>
    <t>ув. в 382 раза</t>
  </si>
  <si>
    <r>
      <t xml:space="preserve">Мероприятие 1.1.
</t>
    </r>
    <r>
      <rPr>
        <sz val="10"/>
        <color theme="1"/>
        <rFont val="Times New Roman"/>
        <family val="1"/>
        <charset val="204"/>
      </rPr>
      <t>Развитие отдельных видов спорта в Лискинском муниципальном районе</t>
    </r>
  </si>
  <si>
    <r>
      <t xml:space="preserve">Мероприятие 1.2.
</t>
    </r>
    <r>
      <rPr>
        <sz val="10"/>
        <color theme="1"/>
        <rFont val="Times New Roman"/>
        <family val="1"/>
        <charset val="204"/>
      </rPr>
      <t>Проведение официальных физкультурных и спортивных мероприятий Лискинского муниципального района</t>
    </r>
  </si>
  <si>
    <r>
      <t xml:space="preserve">Мероприятие 1.3.
</t>
    </r>
    <r>
      <rPr>
        <sz val="10"/>
        <color theme="1"/>
        <rFont val="Times New Roman"/>
        <family val="1"/>
        <charset val="204"/>
      </rPr>
      <t>Приобретение инвентаря</t>
    </r>
  </si>
  <si>
    <r>
      <t xml:space="preserve">Мероприятие 1.4.
</t>
    </r>
    <r>
      <rPr>
        <sz val="10"/>
        <color theme="1"/>
        <rFont val="Times New Roman"/>
        <family val="1"/>
        <charset val="204"/>
      </rPr>
      <t>Расходы на обеспечение деятельности автономных учреждений Лискинского муниципального района</t>
    </r>
  </si>
  <si>
    <r>
      <t xml:space="preserve">Мероприятие 1.5.
</t>
    </r>
    <r>
      <rPr>
        <sz val="10"/>
        <color theme="1"/>
        <rFont val="Times New Roman"/>
        <family val="1"/>
        <charset val="204"/>
      </rPr>
      <t>Строительство спортивных объектов на территории  Лискинского муниципального района</t>
    </r>
  </si>
  <si>
    <r>
      <rPr>
        <u/>
        <sz val="10"/>
        <color theme="1"/>
        <rFont val="Times New Roman"/>
        <family val="1"/>
        <charset val="204"/>
      </rPr>
      <t xml:space="preserve">Мероприятие 1.6.
</t>
    </r>
    <r>
      <rPr>
        <sz val="10"/>
        <color theme="1"/>
        <rFont val="Times New Roman"/>
        <family val="1"/>
        <charset val="204"/>
      </rPr>
      <t>Меры по реализации комплекса ГТО</t>
    </r>
  </si>
  <si>
    <r>
      <t xml:space="preserve">Исполнитель: старший экономист отдела по экономике
и инвестиционным программам                                                            ____________________   </t>
    </r>
    <r>
      <rPr>
        <u/>
        <sz val="11"/>
        <color indexed="8"/>
        <rFont val="Times New Roman"/>
        <family val="1"/>
        <charset val="204"/>
      </rPr>
      <t>Е.А. Герасименко</t>
    </r>
  </si>
  <si>
    <t>телефон исполнителя: 4-42-99</t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</si>
  <si>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мероприятие1: </t>
    </r>
    <r>
      <rPr>
        <b/>
        <sz val="10"/>
        <color theme="1"/>
        <rFont val="Times New Roman"/>
        <family val="1"/>
        <charset val="204"/>
      </rPr>
      <t>Мероприятия по профилактике правонарушений и охране общественного порядка</t>
    </r>
  </si>
  <si>
    <t>Количество установленных систем видеонаблюдения на территории Лискинского муниципального района и г. Лиски</t>
  </si>
  <si>
    <r>
      <t xml:space="preserve">Мероприятие 2:
</t>
    </r>
    <r>
      <rPr>
        <sz val="10"/>
        <color theme="1"/>
        <rFont val="Times New Roman"/>
        <family val="1"/>
        <charset val="204"/>
      </rPr>
      <t>Социальная помощь осужденным к мерам наказания, не связанным с лишением свободы</t>
    </r>
  </si>
  <si>
    <t>Количество лиц, осужденных к мерам наказания, не связанным с лишением свободы, которым оказана социальная помощь</t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</si>
  <si>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2: 
</t>
    </r>
    <r>
      <rPr>
        <b/>
        <sz val="10"/>
        <color theme="1"/>
        <rFont val="Times New Roman"/>
        <family val="1"/>
        <charset val="204"/>
      </rPr>
      <t>Профилактика преступности и правонарушений среди несовершеннолетних и молодежи</t>
    </r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</si>
  <si>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Оплата услуг по обеспечению общественного порядка на стадионе при проведении городских футбольных матчей (привлечение стюартов для контроля ситуации с болельщиками)</t>
    </r>
  </si>
  <si>
    <t>Количество стюартов, привлекаемых для котроля ситуации с болельщиками при проведении футбольных матчей на стидионе города</t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</si>
  <si>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3: 
</t>
    </r>
    <r>
      <rPr>
        <b/>
        <sz val="10"/>
        <color theme="1"/>
        <rFont val="Times New Roman"/>
        <family val="1"/>
        <charset val="204"/>
      </rPr>
      <t>Противодействие терроризму</t>
    </r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</si>
  <si>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Приобретение рамок - металлодетекторов для учреждений и мест пребывания людей</t>
    </r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</si>
  <si>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Изготовление и установка банеров с наглядной агитацией за здоровый образ жизни</t>
    </r>
  </si>
  <si>
    <t>Количество установленных банеров с наглядной агитацией за здоровый образ жизни, либо с другой антинаркотической информацией</t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</si>
  <si>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1: </t>
    </r>
    <r>
      <rPr>
        <b/>
        <sz val="10"/>
        <color theme="1"/>
        <rFont val="Times New Roman"/>
        <family val="1"/>
        <charset val="204"/>
      </rPr>
      <t>Агитационные меры по профилактике распространения и злоупотребления наркомании</t>
    </r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</si>
  <si>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2: </t>
    </r>
    <r>
      <rPr>
        <b/>
        <sz val="10"/>
        <color theme="1"/>
        <rFont val="Times New Roman"/>
        <family val="1"/>
        <charset val="204"/>
      </rPr>
      <t>Профилактика наркомании среди детей и подростков</t>
    </r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</si>
  <si>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Проведение "прямых линий" и "круглых столов" с приглашением специалистов</t>
    </r>
  </si>
  <si>
    <r>
      <t xml:space="preserve">Мероприятие 2:
</t>
    </r>
    <r>
      <rPr>
        <sz val="10"/>
        <color theme="1"/>
        <rFont val="Times New Roman"/>
        <family val="1"/>
        <charset val="204"/>
      </rPr>
      <t>Подписка периодических изданий антинаркотической направленности</t>
    </r>
  </si>
  <si>
    <r>
      <t xml:space="preserve">Мероприятие 3:
</t>
    </r>
    <r>
      <rPr>
        <sz val="10"/>
        <color theme="1"/>
        <rFont val="Times New Roman"/>
        <family val="1"/>
        <charset val="204"/>
      </rPr>
      <t>Проведение мероприятий по вопросам профилактики наркомании, аредных превычек детей и подростков (семинары, беседы, лекции, акции)</t>
    </r>
  </si>
  <si>
    <r>
      <t xml:space="preserve">Мероприятие 4:
</t>
    </r>
    <r>
      <rPr>
        <sz val="10"/>
        <color theme="1"/>
        <rFont val="Times New Roman"/>
        <family val="1"/>
        <charset val="204"/>
      </rPr>
      <t>Издание (приобретение) наглядной агитации за здоровый образ жизни: стендов, методических материалов, буклетов и т.д.</t>
    </r>
  </si>
  <si>
    <t>Издание (приобретение) наглядной агитации за здоровый образ жизни: стендов, методических материалов, буклетов и т.д.</t>
  </si>
  <si>
    <t>Нормативно-правовое обеспечение организации отдыха и оздоровления детей</t>
  </si>
  <si>
    <t>Сохранение удельного веса детей школьного возраста, охваченных организованными формами отдыха и оздоровления</t>
  </si>
  <si>
    <t>2.4.2.</t>
  </si>
  <si>
    <t>Мероприятия по развитию механизмов административной среды и межведомственного взаимодействия</t>
  </si>
  <si>
    <t>Доля выполненных планов заданий, от общего количества предписаний, выданных надзорными органами по обеспечению санитарно-гегиенического и противоэпидемиологического режима в организациях отдыха и оздоровления детей и молодежи</t>
  </si>
  <si>
    <t>2.4.3.</t>
  </si>
  <si>
    <t>Создание объекта муниципальной собственности (детский сад по адресу г. Лиски ул. Титова,24)</t>
  </si>
  <si>
    <t>2.6.3.</t>
  </si>
  <si>
    <r>
      <t xml:space="preserve">Основное мероприяти 3:
</t>
    </r>
    <r>
      <rPr>
        <sz val="10"/>
        <color theme="1"/>
        <rFont val="Times New Roman"/>
        <family val="1"/>
        <charset val="204"/>
      </rPr>
      <t>Строительство пристройки к МКОУ СОШ №1</t>
    </r>
  </si>
  <si>
    <t>Строительство пристройки к МКОУ СОШ №1 г. Лиски</t>
  </si>
  <si>
    <t>2.7.3.</t>
  </si>
  <si>
    <r>
      <t xml:space="preserve">Основное мероприятие 3:
</t>
    </r>
    <r>
      <rPr>
        <sz val="10"/>
        <color theme="1"/>
        <rFont val="Times New Roman"/>
        <family val="1"/>
        <charset val="204"/>
      </rPr>
      <t>Гражданское образование и патриотическое воспитание молодежи, содействие формированию правовых, культурных, нравственных ценностей среди молодежи</t>
    </r>
  </si>
  <si>
    <t>Увеличение количества военно-патриотических объединений и военно-спортивных молодежных клубов</t>
  </si>
  <si>
    <t>2.7.4.</t>
  </si>
  <si>
    <r>
      <t xml:space="preserve">Основное мероприятие 4:
</t>
    </r>
    <r>
      <rPr>
        <sz val="10"/>
        <color theme="1"/>
        <rFont val="Times New Roman"/>
        <family val="1"/>
        <charset val="204"/>
      </rPr>
      <t>Развитие системы информирования молодежи о потенциальных возможностях саморазвития и мониторинга молодежной политики</t>
    </r>
  </si>
  <si>
    <t xml:space="preserve">Повышение осведомленности молодых людей о потенциальных возможностях проявления социальной инициативы и в общественно-политической жизни </t>
  </si>
  <si>
    <t>Выплаты компенсации родителям в целях материальной поддержки воспитания и обучения детей, посещающих общеобразовательные организации реализующие общеобразовательную программу дошкольного образования</t>
  </si>
  <si>
    <t xml:space="preserve">
100
72</t>
  </si>
  <si>
    <t xml:space="preserve">
100
100</t>
  </si>
  <si>
    <t>5.1.2.</t>
  </si>
  <si>
    <t>5.1.3.</t>
  </si>
  <si>
    <t>ув. в 4,2 раза</t>
  </si>
  <si>
    <t>5.2.</t>
  </si>
  <si>
    <t>5.2.1.</t>
  </si>
  <si>
    <t>5.2.2.</t>
  </si>
  <si>
    <r>
      <t xml:space="preserve">Основное мероприятие 2:
</t>
    </r>
    <r>
      <rPr>
        <b/>
        <sz val="10"/>
        <color theme="1"/>
        <rFont val="Times New Roman"/>
        <family val="1"/>
        <charset val="204"/>
      </rPr>
      <t>Развитие сети общеобразовательных учреждений в сельской местности</t>
    </r>
  </si>
  <si>
    <t>Ввод школы в с. Селявное, уч. Мест</t>
  </si>
  <si>
    <t>5.2.3.</t>
  </si>
  <si>
    <t>Приобретение основных средств</t>
  </si>
  <si>
    <t>Создание условий для улучшения социально-демографической ситуации
(приобретение автотраспорта "Скорая помощь")</t>
  </si>
  <si>
    <t>5.2.4.</t>
  </si>
  <si>
    <t>5.2.5.</t>
  </si>
  <si>
    <r>
      <rPr>
        <u/>
        <sz val="10"/>
        <color theme="1"/>
        <rFont val="Times New Roman"/>
        <family val="1"/>
        <charset val="204"/>
      </rPr>
      <t>Мероприятие 12: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Средний Икорец Лискинского муниципального района Воронежской области (1 очередь)</t>
    </r>
  </si>
  <si>
    <r>
      <rPr>
        <u/>
        <sz val="10"/>
        <color theme="1"/>
        <rFont val="Times New Roman"/>
        <family val="1"/>
        <charset val="204"/>
      </rPr>
      <t>Мероприятие 13: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Лискинское Лискинского муниципального района Воронежской области</t>
    </r>
  </si>
  <si>
    <t>5.2.6.</t>
  </si>
  <si>
    <r>
      <t xml:space="preserve">Мероприятие 2:
</t>
    </r>
    <r>
      <rPr>
        <sz val="10"/>
        <color theme="1"/>
        <rFont val="Times New Roman"/>
        <family val="1"/>
        <charset val="204"/>
      </rPr>
      <t>Газопровод ул. Яблочкина в с. Средний Икорец Лискинского муниципального района</t>
    </r>
  </si>
  <si>
    <r>
      <t xml:space="preserve">Мероприятие 3:
</t>
    </r>
    <r>
      <rPr>
        <sz val="10"/>
        <color theme="1"/>
        <rFont val="Times New Roman"/>
        <family val="1"/>
        <charset val="204"/>
      </rPr>
      <t>Газопровод ул. Юбилейная в с. Высокое Лискинского муниципального района</t>
    </r>
  </si>
  <si>
    <r>
      <t>Мероприятие 4:
Строительство г</t>
    </r>
    <r>
      <rPr>
        <sz val="10"/>
        <color theme="1"/>
        <rFont val="Times New Roman"/>
        <family val="1"/>
        <charset val="204"/>
      </rPr>
      <t>азопровода ул. Холмистая, Школьная, пер. Степной в х. Никольский Лискинского муниципального района</t>
    </r>
  </si>
  <si>
    <t>5.2.7.</t>
  </si>
  <si>
    <t>Строительный контроль</t>
  </si>
  <si>
    <t>5.2.8.</t>
  </si>
  <si>
    <r>
      <t xml:space="preserve">Основное мероприятие 9:
</t>
    </r>
    <r>
      <rPr>
        <b/>
        <sz val="10"/>
        <color theme="1"/>
        <rFont val="Times New Roman"/>
        <family val="1"/>
        <charset val="204"/>
      </rPr>
      <t>Развитие сети автомобильных дорог</t>
    </r>
  </si>
  <si>
    <t>7.1.1.</t>
  </si>
  <si>
    <t>7.2.1.</t>
  </si>
  <si>
    <t>ув. в 11,9 раз</t>
  </si>
  <si>
    <t>7.2.2.</t>
  </si>
  <si>
    <r>
      <rPr>
        <u/>
        <sz val="10"/>
        <color theme="1"/>
        <rFont val="Times New Roman"/>
        <family val="1"/>
        <charset val="204"/>
      </rPr>
      <t>Основное мероприяти 2:</t>
    </r>
    <r>
      <rPr>
        <sz val="10"/>
        <color theme="1"/>
        <rFont val="Times New Roman"/>
        <family val="1"/>
        <charset val="204"/>
      </rPr>
      <t xml:space="preserve">
Ремонт автомобильных дорог общего пользования местного значения</t>
    </r>
  </si>
  <si>
    <t>7.2.3.</t>
  </si>
  <si>
    <t>Площадь отремонтированных автомобильных дорог общего пользования местного значения, тыс.кв.м.</t>
  </si>
  <si>
    <t>Протяженность построенных автомобильных дорог общего пользования местного значения (виадук), м</t>
  </si>
  <si>
    <t>8.3.</t>
  </si>
  <si>
    <t>8.3.1.</t>
  </si>
  <si>
    <t>8.4.</t>
  </si>
  <si>
    <t>8.4.1.</t>
  </si>
  <si>
    <t>8.5.</t>
  </si>
  <si>
    <t>Подпрограмма №5 "Развитие сельской культуры Лискинского муниципального района Воронежской области"</t>
  </si>
  <si>
    <t>8.5.1.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</si>
  <si>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1:
</t>
    </r>
    <r>
      <rPr>
        <sz val="10"/>
        <color theme="1"/>
        <rFont val="Times New Roman"/>
        <family val="1"/>
        <charset val="204"/>
      </rPr>
      <t>Строительство, реконструкция и капитальный ремонт культурно-досуговых учреждений в Лискинском муниципальном районе Воронежской области</t>
    </r>
  </si>
  <si>
    <t>Количество учреждений культуры, в которых проведена реконструкция</t>
  </si>
  <si>
    <t>10.2.</t>
  </si>
  <si>
    <t>10.3.</t>
  </si>
  <si>
    <t>10.4.</t>
  </si>
  <si>
    <t>10.5.</t>
  </si>
  <si>
    <t>10.6.</t>
  </si>
  <si>
    <t>11.1.1.</t>
  </si>
  <si>
    <t>11.1.2.</t>
  </si>
  <si>
    <r>
      <t xml:space="preserve">Основное мероприятие 2: 
</t>
    </r>
    <r>
      <rPr>
        <sz val="10"/>
        <color theme="1"/>
        <rFont val="Times New Roman"/>
        <family val="1"/>
        <charset val="204"/>
      </rPr>
      <t>Строительство фельдшерско-акушерского пункта в х. Никольский</t>
    </r>
  </si>
  <si>
    <t>Ввод в действие  фельдшерско-акушерского пункта, кв.м.</t>
  </si>
  <si>
    <t>11.2.3.</t>
  </si>
  <si>
    <r>
      <t xml:space="preserve">Основное мероприятие 5: 
</t>
    </r>
    <r>
      <rPr>
        <sz val="10"/>
        <color theme="1"/>
        <rFont val="Times New Roman"/>
        <family val="1"/>
        <charset val="204"/>
      </rPr>
      <t>Предоставление субсидий бюджетным, автономным учреждениям и иным некоммерческим организациям</t>
    </r>
  </si>
  <si>
    <t>11.2.1.</t>
  </si>
  <si>
    <t>11.3.1.</t>
  </si>
  <si>
    <t>12.1.2.</t>
  </si>
  <si>
    <t>12.2.2.</t>
  </si>
  <si>
    <t>12.2.3.</t>
  </si>
  <si>
    <r>
      <t xml:space="preserve">Основное мероприятие 4:
</t>
    </r>
    <r>
      <rPr>
        <sz val="10"/>
        <color theme="1"/>
        <rFont val="Times New Roman"/>
        <family val="1"/>
        <charset val="204"/>
      </rPr>
      <t>Содействие повышению качества управления финансами городских и сельских поселений</t>
    </r>
  </si>
  <si>
    <t>Соотношение фактического финансирования 
городских и сельских поселений к плановому назначению, предусмотренному решением Совета народных депутатов Лискинского муниципального района  Воронежской области о районном бюджете на соответствующий период и (или) сводной бюджетной росписью района,%</t>
  </si>
  <si>
    <t>12.3.2.</t>
  </si>
  <si>
    <t>13.4.</t>
  </si>
  <si>
    <t>13.4.1.</t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</si>
  <si>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Установка систем видеонаблюдения на территории Лискинского муниципального района и г. Лиски</t>
    </r>
  </si>
  <si>
    <r>
      <rPr>
        <u/>
        <sz val="10"/>
        <color theme="1"/>
        <rFont val="Times New Roman"/>
        <family val="1"/>
        <charset val="204"/>
      </rPr>
      <t>Основное мероприяти 3:</t>
    </r>
    <r>
      <rPr>
        <sz val="10"/>
        <color theme="1"/>
        <rFont val="Times New Roman"/>
        <family val="1"/>
        <charset val="204"/>
      </rPr>
      <t xml:space="preserve">
Строительство автомобильных дорог общего пользования местного значения</t>
    </r>
  </si>
  <si>
    <t>за  2017 г.</t>
  </si>
  <si>
    <t>2014-2017</t>
  </si>
  <si>
    <r>
      <t xml:space="preserve">Мероприятие 3:
</t>
    </r>
    <r>
      <rPr>
        <sz val="10"/>
        <color theme="1"/>
        <rFont val="Times New Roman"/>
        <family val="1"/>
        <charset val="204"/>
      </rPr>
      <t>Материально-техническое обеспечение деятельности полиции</t>
    </r>
  </si>
  <si>
    <r>
      <t xml:space="preserve">Мероприятие 4:
</t>
    </r>
    <r>
      <rPr>
        <sz val="10"/>
        <color theme="1"/>
        <rFont val="Times New Roman"/>
        <family val="1"/>
        <charset val="204"/>
      </rPr>
      <t>Привлечение сотрудников охранных предприятий для обеспечения общественного порядка на районных массовых мероприятий, проводимых на территории района</t>
    </r>
  </si>
  <si>
    <r>
      <t xml:space="preserve">Мероприятие 5:
</t>
    </r>
    <r>
      <rPr>
        <sz val="10"/>
        <color theme="1"/>
        <rFont val="Times New Roman"/>
        <family val="1"/>
        <charset val="204"/>
      </rPr>
      <t>Опубликование правовых актов в газете "Лискинский муниципальный вестник"</t>
    </r>
  </si>
  <si>
    <t>Количество приобретенных рамок металлодетекторов</t>
  </si>
  <si>
    <t>Капитальный ремонт СОШ №12</t>
  </si>
  <si>
    <t>Строительство пристройки к МКОУ СОШ №10 г. Лиски (проект)</t>
  </si>
  <si>
    <t>Проект пристройки к СОШ №10</t>
  </si>
  <si>
    <t>Строительство лыжероллерной трассы в западной части г. Лиски</t>
  </si>
  <si>
    <t>Строительство лыжероллерной трассы в западной части г. лиски</t>
  </si>
  <si>
    <t>ув.в 13 раз</t>
  </si>
  <si>
    <t xml:space="preserve">
100
76</t>
  </si>
  <si>
    <r>
      <rPr>
        <u/>
        <sz val="10"/>
        <color theme="1"/>
        <rFont val="Times New Roman"/>
        <family val="1"/>
        <charset val="204"/>
      </rPr>
      <t>Мероприятие 14:</t>
    </r>
    <r>
      <rPr>
        <sz val="10"/>
        <color theme="1"/>
        <rFont val="Times New Roman"/>
        <family val="1"/>
        <charset val="204"/>
      </rPr>
      <t xml:space="preserve">
Реконструкция наружных сетей водоснабжения в с. Троицкое Лискинского муниципального района Воронежской области</t>
    </r>
  </si>
  <si>
    <r>
      <rPr>
        <u/>
        <sz val="10"/>
        <color theme="1"/>
        <rFont val="Times New Roman"/>
        <family val="1"/>
        <charset val="204"/>
      </rPr>
      <t>Мероприятие 15:</t>
    </r>
    <r>
      <rPr>
        <sz val="10"/>
        <color theme="1"/>
        <rFont val="Times New Roman"/>
        <family val="1"/>
        <charset val="204"/>
      </rPr>
      <t xml:space="preserve">
Строительство водопроводных сетей по ул. Гагарина, Ф.Энгельса, 50 лет Октября, Ракитина в пгт. Давыдовка Лискинского муниципального района Воронежской области</t>
    </r>
  </si>
  <si>
    <r>
      <rPr>
        <u/>
        <sz val="10"/>
        <color theme="1"/>
        <rFont val="Times New Roman"/>
        <family val="1"/>
        <charset val="204"/>
      </rPr>
      <t>Мероприятие 15:</t>
    </r>
    <r>
      <rPr>
        <sz val="10"/>
        <color theme="1"/>
        <rFont val="Times New Roman"/>
        <family val="1"/>
        <charset val="204"/>
      </rPr>
      <t xml:space="preserve">
Строительство водозабора в пгт. Давыдовка Лискинского муниципального района Воронежской области</t>
    </r>
  </si>
  <si>
    <t>Ввод в действие водозабора, куб.м.в сутки</t>
  </si>
  <si>
    <r>
      <rPr>
        <u/>
        <sz val="10"/>
        <color theme="1"/>
        <rFont val="Times New Roman"/>
        <family val="1"/>
        <charset val="204"/>
      </rPr>
      <t xml:space="preserve">Основное мероприяти 1:
</t>
    </r>
    <r>
      <rPr>
        <sz val="10"/>
        <color theme="1"/>
        <rFont val="Times New Roman"/>
        <family val="1"/>
        <charset val="204"/>
      </rPr>
      <t>Повышение безопасности дорожного движения</t>
    </r>
  </si>
  <si>
    <r>
      <rPr>
        <u/>
        <sz val="10"/>
        <color theme="1"/>
        <rFont val="Times New Roman"/>
        <family val="1"/>
        <charset val="204"/>
      </rPr>
      <t xml:space="preserve">Основное мероприятие 1:
</t>
    </r>
    <r>
      <rPr>
        <sz val="10"/>
        <color theme="1"/>
        <rFont val="Times New Roman"/>
        <family val="1"/>
        <charset val="204"/>
      </rPr>
      <t>Финансовое обеспечение деятельности подведомственных учреждений культуры</t>
    </r>
  </si>
  <si>
    <r>
      <rPr>
        <u/>
        <sz val="10"/>
        <color theme="1"/>
        <rFont val="Times New Roman"/>
        <family val="1"/>
        <charset val="204"/>
      </rPr>
      <t xml:space="preserve">Основное мероприятие 1:
</t>
    </r>
    <r>
      <rPr>
        <sz val="10"/>
        <color theme="1"/>
        <rFont val="Times New Roman"/>
        <family val="1"/>
        <charset val="204"/>
      </rPr>
      <t xml:space="preserve">Финансовое обеспечение деятельности подведомственных учреждений культуры </t>
    </r>
  </si>
  <si>
    <r>
      <rPr>
        <u/>
        <sz val="10"/>
        <color theme="1"/>
        <rFont val="Times New Roman"/>
        <family val="1"/>
        <charset val="204"/>
      </rPr>
      <t xml:space="preserve">Основное мероприятие 1:
</t>
    </r>
    <r>
      <rPr>
        <sz val="10"/>
        <color theme="1"/>
        <rFont val="Times New Roman"/>
        <family val="1"/>
        <charset val="204"/>
      </rPr>
      <t xml:space="preserve">Оказание государственных услуг (выполнение работ) и обеспечение деятельности учреждения в сфере культуры </t>
    </r>
  </si>
  <si>
    <r>
      <rPr>
        <u/>
        <sz val="10"/>
        <color theme="1"/>
        <rFont val="Times New Roman"/>
        <family val="1"/>
        <charset val="204"/>
      </rPr>
      <t xml:space="preserve">Основное мероприятие 1:
</t>
    </r>
    <r>
      <rPr>
        <sz val="10"/>
        <color theme="1"/>
        <rFont val="Times New Roman"/>
        <family val="1"/>
        <charset val="204"/>
      </rPr>
      <t xml:space="preserve">Финансовое обеспечение сектора методической службы отдела культуры </t>
    </r>
  </si>
  <si>
    <t>Финансовое обеспечение выполнения полномочий в сфере культуры</t>
  </si>
  <si>
    <t>8.6.</t>
  </si>
  <si>
    <t>Подпрограмма №6 "Развитие туризма"</t>
  </si>
  <si>
    <t>8.6.1.</t>
  </si>
  <si>
    <t>Продвижение туристического потенциала Лискинского района на областном, межрегиональном и международном уровне</t>
  </si>
  <si>
    <t>Объем въездного туристского потока, тыс. чел.</t>
  </si>
  <si>
    <t>Количество мероприятий, направленных на продвижение туристских ресурсов Лискинского района, ед.</t>
  </si>
  <si>
    <t>0,049
19,3</t>
  </si>
  <si>
    <t>12.2.4.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</si>
</sst>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3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4" fontId="7" fillId="4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49" fontId="10" fillId="0" borderId="10" xfId="0" applyNumberFormat="1" applyFont="1" applyFill="1" applyBorder="1" applyAlignment="1">
      <alignment horizontal="left" vertical="center" wrapText="1"/>
    </xf>
    <xf numFmtId="49" fontId="10" fillId="0" borderId="1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left" vertical="top" wrapText="1"/>
    </xf>
    <xf numFmtId="49" fontId="12" fillId="0" borderId="1" xfId="0" applyNumberFormat="1" applyFont="1" applyFill="1" applyBorder="1" applyAlignment="1">
      <alignment horizontal="left"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wrapText="1"/>
    </xf>
    <xf numFmtId="4" fontId="7" fillId="2" borderId="1" xfId="0" applyNumberFormat="1" applyFont="1" applyFill="1" applyBorder="1" applyAlignment="1">
      <alignment vertical="center" wrapText="1"/>
    </xf>
    <xf numFmtId="0" fontId="13" fillId="0" borderId="0" xfId="0" applyFont="1" applyBorder="1"/>
    <xf numFmtId="0" fontId="0" fillId="0" borderId="0" xfId="0" applyBorder="1"/>
    <xf numFmtId="0" fontId="14" fillId="0" borderId="0" xfId="0" applyFont="1" applyBorder="1"/>
    <xf numFmtId="0" fontId="16" fillId="0" borderId="0" xfId="0" applyFont="1" applyBorder="1"/>
    <xf numFmtId="0" fontId="14" fillId="0" borderId="0" xfId="0" applyFont="1"/>
    <xf numFmtId="0" fontId="16" fillId="0" borderId="0" xfId="0" applyFont="1"/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righ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vertical="top" wrapText="1"/>
    </xf>
    <xf numFmtId="4" fontId="7" fillId="0" borderId="4" xfId="0" applyNumberFormat="1" applyFont="1" applyBorder="1" applyAlignment="1">
      <alignment horizontal="righ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4" fontId="7" fillId="0" borderId="2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center" vertical="top" wrapText="1"/>
    </xf>
    <xf numFmtId="10" fontId="6" fillId="5" borderId="1" xfId="0" applyNumberFormat="1" applyFont="1" applyFill="1" applyBorder="1" applyAlignment="1">
      <alignment horizontal="center" vertical="top" wrapText="1"/>
    </xf>
    <xf numFmtId="0" fontId="18" fillId="5" borderId="1" xfId="0" applyFont="1" applyFill="1" applyBorder="1" applyAlignment="1">
      <alignment horizontal="center" vertical="top" wrapText="1"/>
    </xf>
    <xf numFmtId="9" fontId="18" fillId="5" borderId="1" xfId="0" applyNumberFormat="1" applyFont="1" applyFill="1" applyBorder="1" applyAlignment="1">
      <alignment horizontal="center" vertical="top" wrapText="1"/>
    </xf>
    <xf numFmtId="4" fontId="7" fillId="4" borderId="2" xfId="0" applyNumberFormat="1" applyFont="1" applyFill="1" applyBorder="1" applyAlignment="1">
      <alignment vertical="center" wrapText="1"/>
    </xf>
    <xf numFmtId="0" fontId="6" fillId="5" borderId="2" xfId="0" applyFont="1" applyFill="1" applyBorder="1" applyAlignment="1">
      <alignment horizontal="left" vertical="center" wrapText="1"/>
    </xf>
    <xf numFmtId="4" fontId="6" fillId="5" borderId="2" xfId="0" applyNumberFormat="1" applyFont="1" applyFill="1" applyBorder="1" applyAlignment="1">
      <alignment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righ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4" fontId="7" fillId="5" borderId="1" xfId="0" applyNumberFormat="1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left" vertical="center" wrapText="1"/>
    </xf>
    <xf numFmtId="4" fontId="6" fillId="5" borderId="1" xfId="0" applyNumberFormat="1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vertical="top" wrapText="1"/>
    </xf>
    <xf numFmtId="4" fontId="7" fillId="0" borderId="2" xfId="0" applyNumberFormat="1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right" vertical="top" wrapText="1"/>
    </xf>
    <xf numFmtId="4" fontId="7" fillId="0" borderId="1" xfId="0" applyNumberFormat="1" applyFont="1" applyBorder="1" applyAlignment="1">
      <alignment horizontal="right" vertical="top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 wrapText="1"/>
    </xf>
    <xf numFmtId="4" fontId="7" fillId="3" borderId="2" xfId="0" applyNumberFormat="1" applyFont="1" applyFill="1" applyBorder="1" applyAlignment="1">
      <alignment vertical="center" wrapText="1"/>
    </xf>
    <xf numFmtId="0" fontId="6" fillId="0" borderId="2" xfId="0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top" wrapText="1"/>
    </xf>
    <xf numFmtId="49" fontId="12" fillId="0" borderId="1" xfId="0" applyNumberFormat="1" applyFont="1" applyFill="1" applyBorder="1" applyAlignment="1">
      <alignment vertical="center" wrapText="1"/>
    </xf>
    <xf numFmtId="9" fontId="6" fillId="0" borderId="1" xfId="0" applyNumberFormat="1" applyFont="1" applyBorder="1" applyAlignment="1">
      <alignment horizontal="center" vertical="top" wrapText="1"/>
    </xf>
    <xf numFmtId="9" fontId="6" fillId="5" borderId="1" xfId="0" applyNumberFormat="1" applyFont="1" applyFill="1" applyBorder="1" applyAlignment="1">
      <alignment horizontal="center" vertical="top" wrapText="1"/>
    </xf>
    <xf numFmtId="10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4" fontId="6" fillId="0" borderId="2" xfId="0" applyNumberFormat="1" applyFont="1" applyBorder="1" applyAlignment="1">
      <alignment horizontal="right" vertical="top" wrapText="1"/>
    </xf>
    <xf numFmtId="0" fontId="6" fillId="5" borderId="1" xfId="0" applyFont="1" applyFill="1" applyBorder="1" applyAlignment="1">
      <alignment horizontal="left" vertical="top" wrapText="1"/>
    </xf>
    <xf numFmtId="4" fontId="6" fillId="5" borderId="1" xfId="0" applyNumberFormat="1" applyFont="1" applyFill="1" applyBorder="1" applyAlignment="1">
      <alignment vertical="top" wrapText="1"/>
    </xf>
    <xf numFmtId="0" fontId="6" fillId="5" borderId="1" xfId="0" applyFont="1" applyFill="1" applyBorder="1" applyAlignment="1">
      <alignment vertical="top" wrapText="1"/>
    </xf>
    <xf numFmtId="2" fontId="7" fillId="2" borderId="1" xfId="0" applyNumberFormat="1" applyFont="1" applyFill="1" applyBorder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center" vertical="top" wrapText="1"/>
    </xf>
    <xf numFmtId="0" fontId="9" fillId="0" borderId="4" xfId="0" applyFont="1" applyBorder="1" applyAlignment="1">
      <alignment horizontal="left" vertical="top" wrapText="1"/>
    </xf>
    <xf numFmtId="0" fontId="6" fillId="5" borderId="2" xfId="0" applyFont="1" applyFill="1" applyBorder="1" applyAlignment="1">
      <alignment horizontal="center" vertical="top" wrapText="1"/>
    </xf>
    <xf numFmtId="0" fontId="6" fillId="5" borderId="4" xfId="0" applyFont="1" applyFill="1" applyBorder="1" applyAlignment="1">
      <alignment horizontal="center" vertical="top" wrapText="1"/>
    </xf>
    <xf numFmtId="0" fontId="6" fillId="5" borderId="4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4" fontId="6" fillId="0" borderId="3" xfId="0" applyNumberFormat="1" applyFont="1" applyBorder="1" applyAlignment="1">
      <alignment horizontal="right" vertical="top" wrapText="1"/>
    </xf>
    <xf numFmtId="4" fontId="6" fillId="0" borderId="4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center" vertical="top" wrapText="1"/>
    </xf>
    <xf numFmtId="4" fontId="7" fillId="0" borderId="2" xfId="0" applyNumberFormat="1" applyFont="1" applyBorder="1" applyAlignment="1">
      <alignment horizontal="right" vertical="top" wrapText="1"/>
    </xf>
    <xf numFmtId="4" fontId="7" fillId="0" borderId="3" xfId="0" applyNumberFormat="1" applyFont="1" applyBorder="1" applyAlignment="1">
      <alignment horizontal="right" vertical="top" wrapText="1"/>
    </xf>
    <xf numFmtId="0" fontId="7" fillId="0" borderId="3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top" wrapText="1"/>
    </xf>
    <xf numFmtId="2" fontId="6" fillId="0" borderId="2" xfId="0" applyNumberFormat="1" applyFont="1" applyBorder="1" applyAlignment="1">
      <alignment horizontal="center" vertical="top" wrapText="1"/>
    </xf>
    <xf numFmtId="1" fontId="6" fillId="0" borderId="2" xfId="0" applyNumberFormat="1" applyFont="1" applyBorder="1" applyAlignment="1">
      <alignment horizontal="center" vertical="center" wrapText="1"/>
    </xf>
    <xf numFmtId="10" fontId="6" fillId="5" borderId="2" xfId="0" applyNumberFormat="1" applyFont="1" applyFill="1" applyBorder="1" applyAlignment="1">
      <alignment horizontal="center" vertical="top" wrapText="1"/>
    </xf>
    <xf numFmtId="0" fontId="18" fillId="5" borderId="2" xfId="0" applyFont="1" applyFill="1" applyBorder="1" applyAlignment="1">
      <alignment horizontal="center" vertical="top" wrapText="1"/>
    </xf>
    <xf numFmtId="0" fontId="18" fillId="5" borderId="4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3" fillId="5" borderId="9" xfId="0" applyFont="1" applyFill="1" applyBorder="1" applyAlignment="1">
      <alignment vertical="top" wrapText="1"/>
    </xf>
    <xf numFmtId="49" fontId="10" fillId="0" borderId="0" xfId="0" applyNumberFormat="1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4" fontId="6" fillId="0" borderId="3" xfId="0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center" vertical="top" wrapText="1"/>
    </xf>
    <xf numFmtId="4" fontId="6" fillId="0" borderId="2" xfId="0" applyNumberFormat="1" applyFont="1" applyBorder="1" applyAlignment="1">
      <alignment vertical="top" wrapText="1"/>
    </xf>
    <xf numFmtId="4" fontId="7" fillId="0" borderId="2" xfId="0" applyNumberFormat="1" applyFont="1" applyBorder="1" applyAlignment="1">
      <alignment horizontal="right" vertical="top" wrapText="1"/>
    </xf>
    <xf numFmtId="4" fontId="7" fillId="0" borderId="3" xfId="0" applyNumberFormat="1" applyFont="1" applyBorder="1" applyAlignment="1">
      <alignment horizontal="right" vertical="top" wrapText="1"/>
    </xf>
    <xf numFmtId="4" fontId="7" fillId="0" borderId="4" xfId="0" applyNumberFormat="1" applyFont="1" applyBorder="1" applyAlignment="1">
      <alignment horizontal="right" vertical="top" wrapText="1"/>
    </xf>
    <xf numFmtId="0" fontId="7" fillId="0" borderId="3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top" wrapText="1"/>
    </xf>
    <xf numFmtId="0" fontId="6" fillId="5" borderId="4" xfId="0" applyFont="1" applyFill="1" applyBorder="1" applyAlignment="1">
      <alignment horizontal="center" vertical="top" wrapText="1"/>
    </xf>
    <xf numFmtId="0" fontId="6" fillId="5" borderId="4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18" fillId="5" borderId="2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7" fillId="4" borderId="2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top" wrapText="1"/>
    </xf>
    <xf numFmtId="4" fontId="6" fillId="0" borderId="3" xfId="0" applyNumberFormat="1" applyFont="1" applyBorder="1" applyAlignment="1">
      <alignment horizontal="right" vertical="top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4" fontId="6" fillId="0" borderId="4" xfId="0" applyNumberFormat="1" applyFont="1" applyBorder="1" applyAlignment="1">
      <alignment horizontal="right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top" wrapText="1"/>
    </xf>
    <xf numFmtId="4" fontId="6" fillId="0" borderId="4" xfId="0" applyNumberFormat="1" applyFont="1" applyBorder="1" applyAlignment="1">
      <alignment horizontal="center" vertical="top" wrapText="1"/>
    </xf>
    <xf numFmtId="4" fontId="6" fillId="0" borderId="3" xfId="0" applyNumberFormat="1" applyFont="1" applyBorder="1" applyAlignment="1">
      <alignment horizontal="center" vertical="top" wrapText="1"/>
    </xf>
    <xf numFmtId="4" fontId="7" fillId="0" borderId="2" xfId="0" applyNumberFormat="1" applyFont="1" applyBorder="1" applyAlignment="1">
      <alignment horizontal="right" vertical="top" wrapText="1"/>
    </xf>
    <xf numFmtId="4" fontId="7" fillId="0" borderId="3" xfId="0" applyNumberFormat="1" applyFont="1" applyBorder="1" applyAlignment="1">
      <alignment horizontal="righ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4" fontId="7" fillId="0" borderId="4" xfId="0" applyNumberFormat="1" applyFont="1" applyBorder="1" applyAlignment="1">
      <alignment horizontal="right" vertical="top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top" wrapText="1"/>
    </xf>
    <xf numFmtId="0" fontId="6" fillId="5" borderId="4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left" vertical="top" wrapText="1"/>
    </xf>
    <xf numFmtId="0" fontId="6" fillId="5" borderId="4" xfId="0" applyFont="1" applyFill="1" applyBorder="1" applyAlignment="1">
      <alignment horizontal="left" vertical="top" wrapText="1"/>
    </xf>
    <xf numFmtId="0" fontId="6" fillId="5" borderId="3" xfId="0" applyFont="1" applyFill="1" applyBorder="1" applyAlignment="1">
      <alignment horizontal="left" vertical="top" wrapText="1"/>
    </xf>
    <xf numFmtId="4" fontId="6" fillId="5" borderId="2" xfId="0" applyNumberFormat="1" applyFont="1" applyFill="1" applyBorder="1" applyAlignment="1">
      <alignment horizontal="right" vertical="top" wrapText="1"/>
    </xf>
    <xf numFmtId="4" fontId="6" fillId="5" borderId="4" xfId="0" applyNumberFormat="1" applyFont="1" applyFill="1" applyBorder="1" applyAlignment="1">
      <alignment horizontal="right" vertical="top" wrapText="1"/>
    </xf>
    <xf numFmtId="4" fontId="6" fillId="5" borderId="3" xfId="0" applyNumberFormat="1" applyFont="1" applyFill="1" applyBorder="1" applyAlignment="1">
      <alignment horizontal="right" vertical="top" wrapText="1"/>
    </xf>
    <xf numFmtId="0" fontId="18" fillId="5" borderId="2" xfId="0" applyFont="1" applyFill="1" applyBorder="1" applyAlignment="1">
      <alignment horizontal="center" vertical="top" wrapText="1"/>
    </xf>
    <xf numFmtId="0" fontId="18" fillId="5" borderId="4" xfId="0" applyFont="1" applyFill="1" applyBorder="1" applyAlignment="1">
      <alignment horizontal="center" vertical="top" wrapText="1"/>
    </xf>
    <xf numFmtId="0" fontId="18" fillId="5" borderId="3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left" vertical="top" wrapText="1"/>
    </xf>
    <xf numFmtId="49" fontId="10" fillId="0" borderId="3" xfId="0" applyNumberFormat="1" applyFont="1" applyFill="1" applyBorder="1" applyAlignment="1">
      <alignment horizontal="left" vertical="top" wrapText="1"/>
    </xf>
    <xf numFmtId="0" fontId="13" fillId="0" borderId="0" xfId="0" applyFont="1" applyBorder="1" applyAlignment="1">
      <alignment horizontal="left" wrapText="1"/>
    </xf>
    <xf numFmtId="0" fontId="14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 textRotation="90" wrapText="1"/>
    </xf>
    <xf numFmtId="4" fontId="6" fillId="0" borderId="2" xfId="0" applyNumberFormat="1" applyFont="1" applyBorder="1" applyAlignment="1">
      <alignment vertical="top" wrapText="1"/>
    </xf>
    <xf numFmtId="4" fontId="6" fillId="0" borderId="3" xfId="0" applyNumberFormat="1" applyFont="1" applyBorder="1" applyAlignment="1">
      <alignment vertical="top" wrapText="1"/>
    </xf>
    <xf numFmtId="1" fontId="6" fillId="0" borderId="2" xfId="0" applyNumberFormat="1" applyFont="1" applyBorder="1" applyAlignment="1">
      <alignment horizontal="left" vertical="top" wrapText="1"/>
    </xf>
    <xf numFmtId="1" fontId="6" fillId="0" borderId="4" xfId="0" applyNumberFormat="1" applyFont="1" applyBorder="1" applyAlignment="1">
      <alignment horizontal="left" vertical="top" wrapText="1"/>
    </xf>
    <xf numFmtId="1" fontId="6" fillId="0" borderId="3" xfId="0" applyNumberFormat="1" applyFont="1" applyBorder="1" applyAlignment="1">
      <alignment horizontal="left" vertical="top" wrapText="1"/>
    </xf>
    <xf numFmtId="0" fontId="18" fillId="5" borderId="2" xfId="0" applyFont="1" applyFill="1" applyBorder="1" applyAlignment="1">
      <alignment horizontal="left" vertical="top" wrapText="1"/>
    </xf>
    <xf numFmtId="0" fontId="18" fillId="5" borderId="3" xfId="0" applyFont="1" applyFill="1" applyBorder="1" applyAlignment="1">
      <alignment horizontal="left" vertical="top" wrapText="1"/>
    </xf>
    <xf numFmtId="0" fontId="18" fillId="5" borderId="1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 wrapText="1"/>
    </xf>
    <xf numFmtId="4" fontId="7" fillId="4" borderId="3" xfId="0" applyNumberFormat="1" applyFont="1" applyFill="1" applyBorder="1" applyAlignment="1">
      <alignment vertical="center" wrapText="1"/>
    </xf>
    <xf numFmtId="49" fontId="10" fillId="0" borderId="2" xfId="0" applyNumberFormat="1" applyFont="1" applyFill="1" applyBorder="1" applyAlignment="1">
      <alignment horizontal="center" vertical="top" wrapText="1"/>
    </xf>
    <xf numFmtId="49" fontId="10" fillId="0" borderId="3" xfId="0" applyNumberFormat="1" applyFont="1" applyFill="1" applyBorder="1" applyAlignment="1">
      <alignment horizontal="center" vertical="top" wrapText="1"/>
    </xf>
    <xf numFmtId="49" fontId="10" fillId="0" borderId="4" xfId="0" applyNumberFormat="1" applyFont="1" applyFill="1" applyBorder="1" applyAlignment="1">
      <alignment horizontal="left" vertical="top" wrapText="1"/>
    </xf>
    <xf numFmtId="49" fontId="12" fillId="0" borderId="2" xfId="0" applyNumberFormat="1" applyFont="1" applyFill="1" applyBorder="1" applyAlignment="1">
      <alignment horizontal="left" vertical="top" wrapText="1"/>
    </xf>
    <xf numFmtId="49" fontId="12" fillId="0" borderId="4" xfId="0" applyNumberFormat="1" applyFont="1" applyFill="1" applyBorder="1" applyAlignment="1">
      <alignment horizontal="left" vertical="top" wrapText="1"/>
    </xf>
    <xf numFmtId="49" fontId="12" fillId="0" borderId="3" xfId="0" applyNumberFormat="1" applyFont="1" applyFill="1" applyBorder="1" applyAlignment="1">
      <alignment horizontal="left" vertical="top" wrapText="1"/>
    </xf>
    <xf numFmtId="0" fontId="6" fillId="5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01"/>
  <sheetViews>
    <sheetView tabSelected="1" workbookViewId="0">
      <selection activeCell="G458" sqref="G458"/>
    </sheetView>
  </sheetViews>
  <sheetFormatPr defaultRowHeight="15" x14ac:dyDescent="0.25"/>
  <cols>
    <col min="1" max="1" width="6" customWidth="1"/>
    <col min="2" max="2" width="33" customWidth="1"/>
    <col min="3" max="3" width="10.85546875" customWidth="1"/>
    <col min="4" max="4" width="12.28515625" bestFit="1" customWidth="1"/>
    <col min="5" max="5" width="12.5703125" customWidth="1"/>
    <col min="6" max="6" width="11.140625" customWidth="1"/>
    <col min="7" max="7" width="11.28515625" customWidth="1"/>
    <col min="8" max="11" width="11.28515625" bestFit="1" customWidth="1"/>
    <col min="12" max="12" width="10" customWidth="1"/>
    <col min="13" max="13" width="9.7109375" customWidth="1"/>
    <col min="16" max="16" width="27" customWidth="1"/>
    <col min="17" max="17" width="12" customWidth="1"/>
    <col min="18" max="18" width="12.42578125" customWidth="1"/>
    <col min="19" max="19" width="9.5703125" bestFit="1" customWidth="1"/>
    <col min="20" max="20" width="11.42578125" bestFit="1" customWidth="1"/>
  </cols>
  <sheetData>
    <row r="1" spans="1:20" ht="14.25" customHeight="1" x14ac:dyDescent="0.25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</row>
    <row r="2" spans="1:20" ht="18.75" x14ac:dyDescent="0.25">
      <c r="A2" s="255" t="s">
        <v>1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</row>
    <row r="3" spans="1:20" ht="18.75" x14ac:dyDescent="0.25">
      <c r="A3" s="256" t="s">
        <v>19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</row>
    <row r="4" spans="1:20" ht="18.75" x14ac:dyDescent="0.25">
      <c r="A4" s="255" t="s">
        <v>550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</row>
    <row r="5" spans="1:20" ht="9" customHeight="1" x14ac:dyDescent="0.25">
      <c r="A5" s="1"/>
    </row>
    <row r="6" spans="1:20" ht="16.5" customHeight="1" x14ac:dyDescent="0.25">
      <c r="A6" s="258" t="s">
        <v>2</v>
      </c>
      <c r="B6" s="221" t="s">
        <v>3</v>
      </c>
      <c r="C6" s="258" t="s">
        <v>4</v>
      </c>
      <c r="D6" s="258" t="s">
        <v>5</v>
      </c>
      <c r="E6" s="258"/>
      <c r="F6" s="258"/>
      <c r="G6" s="258"/>
      <c r="H6" s="258"/>
      <c r="I6" s="258"/>
      <c r="J6" s="258"/>
      <c r="K6" s="258"/>
      <c r="L6" s="258"/>
      <c r="M6" s="258"/>
      <c r="N6" s="257" t="s">
        <v>6</v>
      </c>
      <c r="O6" s="257"/>
      <c r="P6" s="257" t="s">
        <v>7</v>
      </c>
      <c r="Q6" s="257" t="s">
        <v>8</v>
      </c>
      <c r="R6" s="257" t="s">
        <v>9</v>
      </c>
      <c r="S6" s="257" t="s">
        <v>10</v>
      </c>
      <c r="T6" s="2"/>
    </row>
    <row r="7" spans="1:20" x14ac:dyDescent="0.25">
      <c r="A7" s="258"/>
      <c r="B7" s="222"/>
      <c r="C7" s="258"/>
      <c r="D7" s="257" t="s">
        <v>11</v>
      </c>
      <c r="E7" s="257"/>
      <c r="F7" s="258" t="s">
        <v>261</v>
      </c>
      <c r="G7" s="258"/>
      <c r="H7" s="258"/>
      <c r="I7" s="258"/>
      <c r="J7" s="258"/>
      <c r="K7" s="258"/>
      <c r="L7" s="258"/>
      <c r="M7" s="258"/>
      <c r="N7" s="257"/>
      <c r="O7" s="257"/>
      <c r="P7" s="257"/>
      <c r="Q7" s="257"/>
      <c r="R7" s="257"/>
      <c r="S7" s="257"/>
      <c r="T7" s="2"/>
    </row>
    <row r="8" spans="1:20" ht="15.75" customHeight="1" x14ac:dyDescent="0.25">
      <c r="A8" s="258"/>
      <c r="B8" s="222"/>
      <c r="C8" s="258"/>
      <c r="D8" s="257"/>
      <c r="E8" s="257"/>
      <c r="F8" s="257" t="s">
        <v>12</v>
      </c>
      <c r="G8" s="257"/>
      <c r="H8" s="257" t="s">
        <v>13</v>
      </c>
      <c r="I8" s="257"/>
      <c r="J8" s="257" t="s">
        <v>14</v>
      </c>
      <c r="K8" s="257"/>
      <c r="L8" s="259" t="s">
        <v>15</v>
      </c>
      <c r="M8" s="260"/>
      <c r="N8" s="257"/>
      <c r="O8" s="257"/>
      <c r="P8" s="257"/>
      <c r="Q8" s="257"/>
      <c r="R8" s="257"/>
      <c r="S8" s="257"/>
      <c r="T8" s="2"/>
    </row>
    <row r="9" spans="1:20" ht="59.25" customHeight="1" x14ac:dyDescent="0.25">
      <c r="A9" s="258"/>
      <c r="B9" s="222"/>
      <c r="C9" s="258"/>
      <c r="D9" s="257"/>
      <c r="E9" s="257"/>
      <c r="F9" s="257"/>
      <c r="G9" s="257"/>
      <c r="H9" s="257"/>
      <c r="I9" s="257"/>
      <c r="J9" s="257"/>
      <c r="K9" s="257"/>
      <c r="L9" s="261"/>
      <c r="M9" s="262"/>
      <c r="N9" s="257"/>
      <c r="O9" s="257"/>
      <c r="P9" s="257"/>
      <c r="Q9" s="257"/>
      <c r="R9" s="257"/>
      <c r="S9" s="257"/>
      <c r="T9" s="2"/>
    </row>
    <row r="10" spans="1:20" ht="33.75" customHeight="1" x14ac:dyDescent="0.25">
      <c r="A10" s="258"/>
      <c r="B10" s="223"/>
      <c r="C10" s="258"/>
      <c r="D10" s="11" t="s">
        <v>16</v>
      </c>
      <c r="E10" s="11" t="s">
        <v>17</v>
      </c>
      <c r="F10" s="11" t="s">
        <v>16</v>
      </c>
      <c r="G10" s="11" t="s">
        <v>17</v>
      </c>
      <c r="H10" s="11" t="s">
        <v>16</v>
      </c>
      <c r="I10" s="11" t="s">
        <v>17</v>
      </c>
      <c r="J10" s="11" t="s">
        <v>16</v>
      </c>
      <c r="K10" s="11" t="s">
        <v>17</v>
      </c>
      <c r="L10" s="11" t="s">
        <v>16</v>
      </c>
      <c r="M10" s="11" t="s">
        <v>17</v>
      </c>
      <c r="N10" s="11" t="s">
        <v>16</v>
      </c>
      <c r="O10" s="11" t="s">
        <v>17</v>
      </c>
      <c r="P10" s="257"/>
      <c r="Q10" s="257"/>
      <c r="R10" s="257"/>
      <c r="S10" s="257"/>
      <c r="T10" s="2"/>
    </row>
    <row r="11" spans="1:20" x14ac:dyDescent="0.25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  <c r="M11" s="6">
        <v>13</v>
      </c>
      <c r="N11" s="6">
        <v>14</v>
      </c>
      <c r="O11" s="6">
        <v>15</v>
      </c>
      <c r="P11" s="6">
        <v>16</v>
      </c>
      <c r="Q11" s="6">
        <v>17</v>
      </c>
      <c r="R11" s="6">
        <v>18</v>
      </c>
      <c r="S11" s="6">
        <v>19</v>
      </c>
      <c r="T11" s="2"/>
    </row>
    <row r="12" spans="1:20" ht="17.25" customHeight="1" x14ac:dyDescent="0.25">
      <c r="A12" s="248"/>
      <c r="B12" s="248" t="s">
        <v>18</v>
      </c>
      <c r="C12" s="64" t="s">
        <v>551</v>
      </c>
      <c r="D12" s="43">
        <f>SUM(D13:D16)</f>
        <v>11518087.699999999</v>
      </c>
      <c r="E12" s="43">
        <f t="shared" ref="E12:M12" si="0">SUM(E13:E16)</f>
        <v>12747567.310000001</v>
      </c>
      <c r="F12" s="43">
        <f t="shared" si="0"/>
        <v>3423114.08</v>
      </c>
      <c r="G12" s="43">
        <f t="shared" si="0"/>
        <v>4317558.66</v>
      </c>
      <c r="H12" s="43">
        <f t="shared" si="0"/>
        <v>4356967.37</v>
      </c>
      <c r="I12" s="43">
        <f t="shared" si="0"/>
        <v>4625132.6399999987</v>
      </c>
      <c r="J12" s="43">
        <f t="shared" si="0"/>
        <v>3615200.3600000003</v>
      </c>
      <c r="K12" s="43">
        <f t="shared" si="0"/>
        <v>3697572.41</v>
      </c>
      <c r="L12" s="43">
        <f t="shared" si="0"/>
        <v>122805.89</v>
      </c>
      <c r="M12" s="43">
        <f t="shared" si="0"/>
        <v>107303.6</v>
      </c>
      <c r="N12" s="120">
        <v>100</v>
      </c>
      <c r="O12" s="120">
        <v>110.67</v>
      </c>
      <c r="P12" s="248" t="s">
        <v>22</v>
      </c>
      <c r="Q12" s="248" t="s">
        <v>22</v>
      </c>
      <c r="R12" s="248" t="s">
        <v>22</v>
      </c>
      <c r="S12" s="248" t="s">
        <v>22</v>
      </c>
      <c r="T12" s="121"/>
    </row>
    <row r="13" spans="1:20" ht="17.25" customHeight="1" x14ac:dyDescent="0.25">
      <c r="A13" s="249"/>
      <c r="B13" s="249"/>
      <c r="C13" s="64">
        <v>2014</v>
      </c>
      <c r="D13" s="43">
        <f>SUM(D19+D137+D332+D357+D382+D558+D579+D617+D683+D703+D742+D764+D809+D858+D884)</f>
        <v>3355307.9699999993</v>
      </c>
      <c r="E13" s="43">
        <f>SUM(E19+E137+E332+E357+E382+E558+E579+E617+E683+E703+E742+E764+E809+E858+E884)</f>
        <v>3340438.6899999995</v>
      </c>
      <c r="F13" s="43">
        <f>SUM(F19+F137+F332+F357+F382+F558+F579+F617+F683+F703+F742+F764+F809+F858+F884)</f>
        <v>1024286.4400000001</v>
      </c>
      <c r="G13" s="43">
        <f>SUM(G19+G137+G332+G357+G382+G558+G579+G617+G683+G703+G742+G764+G809+G858+G884)</f>
        <v>1024286.4400000001</v>
      </c>
      <c r="H13" s="43">
        <f>SUM(H19+H137+H332+H357+H382+H558+H579+H617+H683+H703+H742+H764+H809+H858+H884)</f>
        <v>1412905.0399999998</v>
      </c>
      <c r="I13" s="43">
        <f>SUM(I19+I137+I332+I357+I382+I558+I579+I617+I683+I703+I742+I764+I809+I858+I884)</f>
        <v>1411706.9399999997</v>
      </c>
      <c r="J13" s="43">
        <f>SUM(J19+J137+J332+J357+J382+J558+J579+J617+J683+J703+J742+J764+J809+J858+J884)</f>
        <v>880594.87000000011</v>
      </c>
      <c r="K13" s="43">
        <f>SUM(K19+K137+K332+K357+K382+K558+K579+K617+K683+K703+K742+K764+K809+K858+K884)</f>
        <v>866923.69000000006</v>
      </c>
      <c r="L13" s="43">
        <f>SUM(L19+L137+L332+L357+L382+L558+L579+L617+L683+L703+L742+L764+L809+L858+L884)</f>
        <v>37521.619999999995</v>
      </c>
      <c r="M13" s="43">
        <f>SUM(M19+M137+M332+M357+M382+M558+M579+M617+M683+M703+M742+M764+M809+M858+M884)</f>
        <v>37521.619999999995</v>
      </c>
      <c r="N13" s="120">
        <v>100</v>
      </c>
      <c r="O13" s="120">
        <v>99.56</v>
      </c>
      <c r="P13" s="249"/>
      <c r="Q13" s="249"/>
      <c r="R13" s="249"/>
      <c r="S13" s="249"/>
      <c r="T13" s="121"/>
    </row>
    <row r="14" spans="1:20" ht="17.25" customHeight="1" x14ac:dyDescent="0.25">
      <c r="A14" s="249"/>
      <c r="B14" s="249"/>
      <c r="C14" s="64">
        <v>2015</v>
      </c>
      <c r="D14" s="43">
        <f>SUM(D20+D138+D333+D358+D383+D559+D580+D618+D684+D704+D743+D765+D810+D859+D885)</f>
        <v>1721744.51</v>
      </c>
      <c r="E14" s="43">
        <f>SUM(E20+E138+E333+E358+E383+E559+E580+E618+E684+E704+E743+E765+E810+E859+E885)</f>
        <v>2967093.8</v>
      </c>
      <c r="F14" s="43">
        <f>SUM(F20+F138+F333+F358+F383+F559+F580+F618+F684+F704+F743+F765+F810+F859+F885)</f>
        <v>130000</v>
      </c>
      <c r="G14" s="43">
        <f>SUM(G20+G138+G333+G358+G383+G559+G580+G618+G684+G704+G743+G765+G810+G859+G885)</f>
        <v>1024444.6599999999</v>
      </c>
      <c r="H14" s="43">
        <f>SUM(H20+H138+H333+H358+H383+H559+H580+H618+H684+H704+H743+H765+H810+H859+H885)</f>
        <v>881191.5</v>
      </c>
      <c r="I14" s="43">
        <f>SUM(I20+I138+I333+I358+I383+I559+I580+I618+I684+I704+I743+I765+I810+I859+I885)</f>
        <v>1151533.9999999998</v>
      </c>
      <c r="J14" s="43">
        <f>SUM(J20+J138+J333+J358+J383+J559+J580+J618+J684+J704+J743+J765+J810+J859+J885)</f>
        <v>663523.01</v>
      </c>
      <c r="K14" s="43">
        <f>SUM(K20+K138+K333+K358+K383+K559+K580+K618+K684+K704+K743+K765+K810+K859+K885)</f>
        <v>759587.51</v>
      </c>
      <c r="L14" s="43">
        <f>SUM(L20+L138+L333+L358+L383+L559+L580+L618+L684+L704+L743+L765+L810+L859+L885)</f>
        <v>47030</v>
      </c>
      <c r="M14" s="43">
        <f>SUM(M20+M138+M333+M358+M383+M559+M580+M618+M684+M704+M743+M765+M810+M859+M885)</f>
        <v>31527.629999999997</v>
      </c>
      <c r="N14" s="120">
        <v>100</v>
      </c>
      <c r="O14" s="120">
        <v>171.96</v>
      </c>
      <c r="P14" s="249"/>
      <c r="Q14" s="249"/>
      <c r="R14" s="249"/>
      <c r="S14" s="249"/>
      <c r="T14" s="2"/>
    </row>
    <row r="15" spans="1:20" ht="17.25" customHeight="1" x14ac:dyDescent="0.25">
      <c r="A15" s="249"/>
      <c r="B15" s="249"/>
      <c r="C15" s="64">
        <v>2016</v>
      </c>
      <c r="D15" s="43">
        <f>SUM(D21+D139+D334+D359+D384+D560+D581+D619+D685+D705+D744+D766+D811+D860+D886)</f>
        <v>3089502.55</v>
      </c>
      <c r="E15" s="43">
        <f>SUM(E21+E139+E334+E359+E384+E560+E581+E619+E685+E705+E744+E766+E811+E860+E886)</f>
        <v>3089075.9200000004</v>
      </c>
      <c r="F15" s="43">
        <f>SUM(F21+F139+F334+F359+F384+F560+F581+F619+F685+F705+F744+F766+F811+F860+F886)</f>
        <v>939088.10000000009</v>
      </c>
      <c r="G15" s="43">
        <f>SUM(G21+G139+G334+G359+G384+G560+G581+G619+G685+G705+G744+G766+G811+G860+G886)</f>
        <v>939088.12000000011</v>
      </c>
      <c r="H15" s="43">
        <f>SUM(H21+H139+H334+H359+H384+H560+H581+H619+H685+H705+H744+H766+H811+H860+H886)</f>
        <v>1069270.9000000001</v>
      </c>
      <c r="I15" s="43">
        <f>SUM(I21+I139+I334+I359+I384+I560+I581+I619+I685+I705+I744+I766+I811+I860+I886)</f>
        <v>1068854.2699999998</v>
      </c>
      <c r="J15" s="43">
        <f>SUM(J21+J139+J334+J359+J384+J560+J581+J619+J685+J705+J744+J766+J811+J860+J886)</f>
        <v>1058208.06</v>
      </c>
      <c r="K15" s="43">
        <f>SUM(K21+K139+K334+K359+K384+K560+K581+K619+K685+K705+K744+K766+K811+K860+K886)</f>
        <v>1058197.9600000002</v>
      </c>
      <c r="L15" s="43">
        <f>SUM(L21+L139+L334+L359+L384+L560+L581+L619+L685+L705+L744+L766+L811+L860+L886)</f>
        <v>22935.49</v>
      </c>
      <c r="M15" s="43">
        <f>SUM(M21+M139+M334+M359+M384+M560+M581+M619+M685+M705+M744+M766+M811+M860+M886)</f>
        <v>22935.57</v>
      </c>
      <c r="N15" s="120">
        <v>100</v>
      </c>
      <c r="O15" s="120">
        <v>99.99</v>
      </c>
      <c r="P15" s="249"/>
      <c r="Q15" s="249"/>
      <c r="R15" s="249"/>
      <c r="S15" s="249"/>
      <c r="T15" s="2"/>
    </row>
    <row r="16" spans="1:20" ht="17.25" customHeight="1" x14ac:dyDescent="0.25">
      <c r="A16" s="250"/>
      <c r="B16" s="250"/>
      <c r="C16" s="64">
        <v>2017</v>
      </c>
      <c r="D16" s="43">
        <f>SUM(D22+D140+D335+D360+D385+D561+D582+D620+D686+D706+D745+D767+D812+D861+D887)</f>
        <v>3351532.6700000004</v>
      </c>
      <c r="E16" s="43">
        <f t="shared" ref="E16:M16" si="1">SUM(E22+E140+E335+E360+E385+E561+E582+E620+E686+E706+E745+E767+E812+E861+E887)</f>
        <v>3350958.9</v>
      </c>
      <c r="F16" s="43">
        <f t="shared" si="1"/>
        <v>1329739.54</v>
      </c>
      <c r="G16" s="43">
        <f t="shared" si="1"/>
        <v>1329739.44</v>
      </c>
      <c r="H16" s="43">
        <f t="shared" si="1"/>
        <v>993599.92999999982</v>
      </c>
      <c r="I16" s="43">
        <f t="shared" si="1"/>
        <v>993037.42999999993</v>
      </c>
      <c r="J16" s="43">
        <f t="shared" si="1"/>
        <v>1012874.4199999999</v>
      </c>
      <c r="K16" s="43">
        <f t="shared" si="1"/>
        <v>1012863.2500000001</v>
      </c>
      <c r="L16" s="43">
        <f t="shared" si="1"/>
        <v>15318.779999999999</v>
      </c>
      <c r="M16" s="43">
        <f t="shared" si="1"/>
        <v>15318.779999999999</v>
      </c>
      <c r="N16" s="120">
        <v>100</v>
      </c>
      <c r="O16" s="120">
        <v>99.98</v>
      </c>
      <c r="P16" s="250"/>
      <c r="Q16" s="250"/>
      <c r="R16" s="250"/>
      <c r="S16" s="250"/>
      <c r="T16" s="2"/>
    </row>
    <row r="17" spans="1:20" ht="8.25" customHeight="1" x14ac:dyDescent="0.25">
      <c r="A17" s="6"/>
      <c r="B17" s="6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2"/>
    </row>
    <row r="18" spans="1:20" ht="18" customHeight="1" x14ac:dyDescent="0.25">
      <c r="A18" s="198" t="s">
        <v>20</v>
      </c>
      <c r="B18" s="201" t="s">
        <v>21</v>
      </c>
      <c r="C18" s="13" t="s">
        <v>551</v>
      </c>
      <c r="D18" s="14">
        <f>SUM(D19:D22)</f>
        <v>7958.43</v>
      </c>
      <c r="E18" s="14">
        <f t="shared" ref="E18:M18" si="2">SUM(E19:E22)</f>
        <v>7875.98</v>
      </c>
      <c r="F18" s="14">
        <f t="shared" si="2"/>
        <v>0</v>
      </c>
      <c r="G18" s="14">
        <f t="shared" si="2"/>
        <v>0</v>
      </c>
      <c r="H18" s="14">
        <f t="shared" si="2"/>
        <v>0</v>
      </c>
      <c r="I18" s="14">
        <f t="shared" si="2"/>
        <v>0</v>
      </c>
      <c r="J18" s="14">
        <f t="shared" si="2"/>
        <v>7958.43</v>
      </c>
      <c r="K18" s="14">
        <f t="shared" si="2"/>
        <v>7875.98</v>
      </c>
      <c r="L18" s="14">
        <f t="shared" si="2"/>
        <v>0</v>
      </c>
      <c r="M18" s="14">
        <f t="shared" si="2"/>
        <v>0</v>
      </c>
      <c r="N18" s="14">
        <v>100</v>
      </c>
      <c r="O18" s="14">
        <v>98.95</v>
      </c>
      <c r="P18" s="204" t="s">
        <v>22</v>
      </c>
      <c r="Q18" s="204" t="s">
        <v>22</v>
      </c>
      <c r="R18" s="204" t="s">
        <v>22</v>
      </c>
      <c r="S18" s="204" t="s">
        <v>22</v>
      </c>
      <c r="T18" s="2"/>
    </row>
    <row r="19" spans="1:20" ht="18" customHeight="1" x14ac:dyDescent="0.25">
      <c r="A19" s="199"/>
      <c r="B19" s="202"/>
      <c r="C19" s="12">
        <v>2014</v>
      </c>
      <c r="D19" s="14">
        <f t="shared" ref="D19:M19" si="3">SUM(D24+D89)</f>
        <v>518.20000000000005</v>
      </c>
      <c r="E19" s="14">
        <f t="shared" si="3"/>
        <v>517.98</v>
      </c>
      <c r="F19" s="14">
        <f t="shared" si="3"/>
        <v>0</v>
      </c>
      <c r="G19" s="14">
        <f t="shared" si="3"/>
        <v>0</v>
      </c>
      <c r="H19" s="14">
        <f t="shared" si="3"/>
        <v>0</v>
      </c>
      <c r="I19" s="14">
        <f t="shared" si="3"/>
        <v>0</v>
      </c>
      <c r="J19" s="14">
        <f t="shared" si="3"/>
        <v>518.20000000000005</v>
      </c>
      <c r="K19" s="14">
        <f t="shared" si="3"/>
        <v>517.98</v>
      </c>
      <c r="L19" s="14">
        <f t="shared" si="3"/>
        <v>0</v>
      </c>
      <c r="M19" s="14">
        <f t="shared" si="3"/>
        <v>0</v>
      </c>
      <c r="N19" s="14">
        <v>100</v>
      </c>
      <c r="O19" s="14">
        <v>99.96</v>
      </c>
      <c r="P19" s="205"/>
      <c r="Q19" s="205"/>
      <c r="R19" s="205"/>
      <c r="S19" s="205"/>
      <c r="T19" s="2"/>
    </row>
    <row r="20" spans="1:20" ht="18.75" customHeight="1" x14ac:dyDescent="0.25">
      <c r="A20" s="199"/>
      <c r="B20" s="202"/>
      <c r="C20" s="12">
        <v>2015</v>
      </c>
      <c r="D20" s="14">
        <f t="shared" ref="D20:M20" si="4">SUM(D25+D90)</f>
        <v>488.9</v>
      </c>
      <c r="E20" s="14">
        <f t="shared" si="4"/>
        <v>406.65999999999997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488.9</v>
      </c>
      <c r="K20" s="14">
        <f t="shared" si="4"/>
        <v>406.65999999999997</v>
      </c>
      <c r="L20" s="14">
        <f t="shared" si="4"/>
        <v>0</v>
      </c>
      <c r="M20" s="14">
        <f t="shared" si="4"/>
        <v>0</v>
      </c>
      <c r="N20" s="14">
        <v>100</v>
      </c>
      <c r="O20" s="14">
        <v>83.18</v>
      </c>
      <c r="P20" s="205"/>
      <c r="Q20" s="205"/>
      <c r="R20" s="205"/>
      <c r="S20" s="205"/>
      <c r="T20" s="2"/>
    </row>
    <row r="21" spans="1:20" ht="18.75" customHeight="1" x14ac:dyDescent="0.25">
      <c r="A21" s="199"/>
      <c r="B21" s="202"/>
      <c r="C21" s="12">
        <v>2016</v>
      </c>
      <c r="D21" s="14">
        <f>SUM(D26+D91)</f>
        <v>637.79999999999995</v>
      </c>
      <c r="E21" s="14">
        <f t="shared" ref="E21:M21" si="5">SUM(E26+E91)</f>
        <v>637.81000000000006</v>
      </c>
      <c r="F21" s="14">
        <f t="shared" si="5"/>
        <v>0</v>
      </c>
      <c r="G21" s="14">
        <f t="shared" si="5"/>
        <v>0</v>
      </c>
      <c r="H21" s="14">
        <f t="shared" si="5"/>
        <v>0</v>
      </c>
      <c r="I21" s="14">
        <f t="shared" si="5"/>
        <v>0</v>
      </c>
      <c r="J21" s="14">
        <f t="shared" si="5"/>
        <v>637.79999999999995</v>
      </c>
      <c r="K21" s="14">
        <f t="shared" si="5"/>
        <v>637.81000000000006</v>
      </c>
      <c r="L21" s="14">
        <f t="shared" si="5"/>
        <v>0</v>
      </c>
      <c r="M21" s="14">
        <f t="shared" si="5"/>
        <v>0</v>
      </c>
      <c r="N21" s="14">
        <v>100</v>
      </c>
      <c r="O21" s="14">
        <v>100</v>
      </c>
      <c r="P21" s="205"/>
      <c r="Q21" s="205"/>
      <c r="R21" s="205"/>
      <c r="S21" s="205"/>
      <c r="T21" s="2"/>
    </row>
    <row r="22" spans="1:20" ht="18.75" customHeight="1" x14ac:dyDescent="0.25">
      <c r="A22" s="200"/>
      <c r="B22" s="203"/>
      <c r="C22" s="12">
        <v>2017</v>
      </c>
      <c r="D22" s="14">
        <f>SUM(D27+D92)</f>
        <v>6313.53</v>
      </c>
      <c r="E22" s="14">
        <f t="shared" ref="E22:M22" si="6">SUM(E27+E92)</f>
        <v>6313.53</v>
      </c>
      <c r="F22" s="14">
        <f t="shared" si="6"/>
        <v>0</v>
      </c>
      <c r="G22" s="14">
        <f t="shared" si="6"/>
        <v>0</v>
      </c>
      <c r="H22" s="14">
        <f t="shared" si="6"/>
        <v>0</v>
      </c>
      <c r="I22" s="14">
        <f t="shared" si="6"/>
        <v>0</v>
      </c>
      <c r="J22" s="14">
        <f t="shared" si="6"/>
        <v>6313.53</v>
      </c>
      <c r="K22" s="14">
        <f t="shared" si="6"/>
        <v>6313.53</v>
      </c>
      <c r="L22" s="14">
        <f t="shared" si="6"/>
        <v>0</v>
      </c>
      <c r="M22" s="14">
        <f t="shared" si="6"/>
        <v>0</v>
      </c>
      <c r="N22" s="14">
        <v>100</v>
      </c>
      <c r="O22" s="14">
        <v>100</v>
      </c>
      <c r="P22" s="206"/>
      <c r="Q22" s="206"/>
      <c r="R22" s="206"/>
      <c r="S22" s="206"/>
      <c r="T22" s="2"/>
    </row>
    <row r="23" spans="1:20" ht="21" customHeight="1" x14ac:dyDescent="0.25">
      <c r="A23" s="187" t="s">
        <v>23</v>
      </c>
      <c r="B23" s="190" t="s">
        <v>24</v>
      </c>
      <c r="C23" s="17" t="s">
        <v>551</v>
      </c>
      <c r="D23" s="18">
        <f>SUM(D24:D27)</f>
        <v>7655.14</v>
      </c>
      <c r="E23" s="18">
        <f t="shared" ref="E23:M23" si="7">SUM(E24:E27)</f>
        <v>7587.5300000000007</v>
      </c>
      <c r="F23" s="18">
        <f t="shared" si="7"/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  <c r="J23" s="18">
        <f t="shared" si="7"/>
        <v>7655.14</v>
      </c>
      <c r="K23" s="18">
        <f t="shared" si="7"/>
        <v>7587.5300000000007</v>
      </c>
      <c r="L23" s="18">
        <f t="shared" si="7"/>
        <v>0</v>
      </c>
      <c r="M23" s="18">
        <f t="shared" si="7"/>
        <v>0</v>
      </c>
      <c r="N23" s="18">
        <v>100</v>
      </c>
      <c r="O23" s="18">
        <v>99.11</v>
      </c>
      <c r="P23" s="193" t="s">
        <v>22</v>
      </c>
      <c r="Q23" s="193" t="s">
        <v>22</v>
      </c>
      <c r="R23" s="193" t="s">
        <v>22</v>
      </c>
      <c r="S23" s="193" t="s">
        <v>22</v>
      </c>
      <c r="T23" s="2"/>
    </row>
    <row r="24" spans="1:20" ht="19.5" customHeight="1" x14ac:dyDescent="0.25">
      <c r="A24" s="188"/>
      <c r="B24" s="191"/>
      <c r="C24" s="16">
        <v>2014</v>
      </c>
      <c r="D24" s="18">
        <f>SUM(D29+D59+D79)</f>
        <v>442.2</v>
      </c>
      <c r="E24" s="18">
        <f t="shared" ref="E24:M24" si="8">SUM(E29+E59+E79)</f>
        <v>442.13000000000005</v>
      </c>
      <c r="F24" s="18">
        <f t="shared" si="8"/>
        <v>0</v>
      </c>
      <c r="G24" s="18">
        <f t="shared" si="8"/>
        <v>0</v>
      </c>
      <c r="H24" s="18">
        <f t="shared" si="8"/>
        <v>0</v>
      </c>
      <c r="I24" s="18">
        <f t="shared" si="8"/>
        <v>0</v>
      </c>
      <c r="J24" s="18">
        <f t="shared" si="8"/>
        <v>442.2</v>
      </c>
      <c r="K24" s="18">
        <f t="shared" si="8"/>
        <v>442.13000000000005</v>
      </c>
      <c r="L24" s="18">
        <f t="shared" si="8"/>
        <v>0</v>
      </c>
      <c r="M24" s="18">
        <f t="shared" si="8"/>
        <v>0</v>
      </c>
      <c r="N24" s="18">
        <v>100</v>
      </c>
      <c r="O24" s="18">
        <v>99.98</v>
      </c>
      <c r="P24" s="194"/>
      <c r="Q24" s="194"/>
      <c r="R24" s="194"/>
      <c r="S24" s="194"/>
      <c r="T24" s="2"/>
    </row>
    <row r="25" spans="1:20" ht="19.5" customHeight="1" x14ac:dyDescent="0.25">
      <c r="A25" s="188"/>
      <c r="B25" s="191"/>
      <c r="C25" s="16">
        <v>2015</v>
      </c>
      <c r="D25" s="18">
        <f>SUM(D30+D60+D80)</f>
        <v>414</v>
      </c>
      <c r="E25" s="18">
        <f>SUM(E30+E60+E80)</f>
        <v>346.46</v>
      </c>
      <c r="F25" s="18">
        <f>SUM(F30+F60+F80)</f>
        <v>0</v>
      </c>
      <c r="G25" s="18">
        <f>SUM(G30+G60+G80)</f>
        <v>0</v>
      </c>
      <c r="H25" s="18">
        <f>SUM(H30+H60+H80)</f>
        <v>0</v>
      </c>
      <c r="I25" s="18">
        <f>SUM(I30+I60+I80)</f>
        <v>0</v>
      </c>
      <c r="J25" s="18">
        <f>SUM(J30+J60+J80)</f>
        <v>414</v>
      </c>
      <c r="K25" s="18">
        <f>SUM(K30+K60+K80)</f>
        <v>346.46</v>
      </c>
      <c r="L25" s="18">
        <f>SUM(L30+L60+L80)</f>
        <v>0</v>
      </c>
      <c r="M25" s="18">
        <f>SUM(M30+M60+M80)</f>
        <v>0</v>
      </c>
      <c r="N25" s="18">
        <v>100</v>
      </c>
      <c r="O25" s="18">
        <v>83.69</v>
      </c>
      <c r="P25" s="194"/>
      <c r="Q25" s="194"/>
      <c r="R25" s="194"/>
      <c r="S25" s="194"/>
      <c r="T25" s="2"/>
    </row>
    <row r="26" spans="1:20" ht="19.5" customHeight="1" x14ac:dyDescent="0.25">
      <c r="A26" s="188"/>
      <c r="B26" s="191"/>
      <c r="C26" s="16">
        <v>2016</v>
      </c>
      <c r="D26" s="18">
        <f>SUM(D31+D61+D81)</f>
        <v>558.23</v>
      </c>
      <c r="E26" s="18">
        <f>SUM(E31+E61+E81)</f>
        <v>558.23</v>
      </c>
      <c r="F26" s="18">
        <f>SUM(F31+F61+F81)</f>
        <v>0</v>
      </c>
      <c r="G26" s="18">
        <f>SUM(G31+G61+G81)</f>
        <v>0</v>
      </c>
      <c r="H26" s="18">
        <f>SUM(H31+H61+H81)</f>
        <v>0</v>
      </c>
      <c r="I26" s="18">
        <f>SUM(I31+I61+I81)</f>
        <v>0</v>
      </c>
      <c r="J26" s="18">
        <f>SUM(J31+J61+J81)</f>
        <v>558.23</v>
      </c>
      <c r="K26" s="18">
        <f>SUM(K31+K61+K81)</f>
        <v>558.23</v>
      </c>
      <c r="L26" s="18">
        <f>SUM(L31+L61+L81)</f>
        <v>0</v>
      </c>
      <c r="M26" s="18">
        <f>SUM(M31+M61+M81)</f>
        <v>0</v>
      </c>
      <c r="N26" s="18">
        <v>100</v>
      </c>
      <c r="O26" s="18">
        <v>100</v>
      </c>
      <c r="P26" s="194"/>
      <c r="Q26" s="194"/>
      <c r="R26" s="194"/>
      <c r="S26" s="194"/>
      <c r="T26" s="2"/>
    </row>
    <row r="27" spans="1:20" ht="19.5" customHeight="1" x14ac:dyDescent="0.25">
      <c r="A27" s="189"/>
      <c r="B27" s="192"/>
      <c r="C27" s="16">
        <v>2017</v>
      </c>
      <c r="D27" s="18">
        <f>SUM(D32+D62+D82)</f>
        <v>6240.71</v>
      </c>
      <c r="E27" s="18">
        <f t="shared" ref="E27:M27" si="9">SUM(E32+E62+E82)</f>
        <v>6240.71</v>
      </c>
      <c r="F27" s="18">
        <f t="shared" si="9"/>
        <v>0</v>
      </c>
      <c r="G27" s="18">
        <f t="shared" si="9"/>
        <v>0</v>
      </c>
      <c r="H27" s="18">
        <f t="shared" si="9"/>
        <v>0</v>
      </c>
      <c r="I27" s="18">
        <f t="shared" si="9"/>
        <v>0</v>
      </c>
      <c r="J27" s="18">
        <f t="shared" si="9"/>
        <v>6240.71</v>
      </c>
      <c r="K27" s="18">
        <f t="shared" si="9"/>
        <v>6240.71</v>
      </c>
      <c r="L27" s="18">
        <f t="shared" si="9"/>
        <v>0</v>
      </c>
      <c r="M27" s="18">
        <f t="shared" si="9"/>
        <v>0</v>
      </c>
      <c r="N27" s="18">
        <v>100</v>
      </c>
      <c r="O27" s="18">
        <v>100</v>
      </c>
      <c r="P27" s="195"/>
      <c r="Q27" s="195"/>
      <c r="R27" s="195"/>
      <c r="S27" s="195"/>
      <c r="T27" s="2"/>
    </row>
    <row r="28" spans="1:20" ht="18.75" customHeight="1" x14ac:dyDescent="0.25">
      <c r="A28" s="211" t="s">
        <v>25</v>
      </c>
      <c r="B28" s="229" t="s">
        <v>450</v>
      </c>
      <c r="C28" s="20" t="s">
        <v>551</v>
      </c>
      <c r="D28" s="21">
        <f>SUM(D29:D32)</f>
        <v>7229.54</v>
      </c>
      <c r="E28" s="21">
        <f t="shared" ref="E28:M28" si="10">SUM(E29:E32)</f>
        <v>7153.04</v>
      </c>
      <c r="F28" s="21">
        <f t="shared" si="10"/>
        <v>0</v>
      </c>
      <c r="G28" s="21">
        <f t="shared" si="10"/>
        <v>0</v>
      </c>
      <c r="H28" s="21">
        <f t="shared" si="10"/>
        <v>0</v>
      </c>
      <c r="I28" s="21">
        <f t="shared" si="10"/>
        <v>0</v>
      </c>
      <c r="J28" s="21">
        <f t="shared" si="10"/>
        <v>7229.54</v>
      </c>
      <c r="K28" s="21">
        <f t="shared" si="10"/>
        <v>7153.04</v>
      </c>
      <c r="L28" s="21">
        <f t="shared" si="10"/>
        <v>0</v>
      </c>
      <c r="M28" s="21">
        <f t="shared" si="10"/>
        <v>0</v>
      </c>
      <c r="N28" s="21">
        <v>100</v>
      </c>
      <c r="O28" s="21">
        <v>98.93</v>
      </c>
      <c r="P28" s="218" t="s">
        <v>22</v>
      </c>
      <c r="Q28" s="218" t="s">
        <v>22</v>
      </c>
      <c r="R28" s="218" t="s">
        <v>22</v>
      </c>
      <c r="S28" s="218" t="s">
        <v>22</v>
      </c>
      <c r="T28" s="2"/>
    </row>
    <row r="29" spans="1:20" ht="18.75" customHeight="1" x14ac:dyDescent="0.25">
      <c r="A29" s="217"/>
      <c r="B29" s="230"/>
      <c r="C29" s="20">
        <v>2014</v>
      </c>
      <c r="D29" s="21">
        <f>SUM(D34+D39+D54)</f>
        <v>325</v>
      </c>
      <c r="E29" s="21">
        <f t="shared" ref="E29:M29" si="11">SUM(E34+E39+E54)</f>
        <v>324.70000000000005</v>
      </c>
      <c r="F29" s="21">
        <f t="shared" si="11"/>
        <v>0</v>
      </c>
      <c r="G29" s="21">
        <f t="shared" si="11"/>
        <v>0</v>
      </c>
      <c r="H29" s="21">
        <f t="shared" si="11"/>
        <v>0</v>
      </c>
      <c r="I29" s="21">
        <f t="shared" si="11"/>
        <v>0</v>
      </c>
      <c r="J29" s="21">
        <f t="shared" si="11"/>
        <v>325</v>
      </c>
      <c r="K29" s="21">
        <f t="shared" si="11"/>
        <v>324.70000000000005</v>
      </c>
      <c r="L29" s="21">
        <f t="shared" si="11"/>
        <v>0</v>
      </c>
      <c r="M29" s="21">
        <f t="shared" si="11"/>
        <v>0</v>
      </c>
      <c r="N29" s="21">
        <v>100</v>
      </c>
      <c r="O29" s="21">
        <v>99.91</v>
      </c>
      <c r="P29" s="219"/>
      <c r="Q29" s="219"/>
      <c r="R29" s="219"/>
      <c r="S29" s="219"/>
      <c r="T29" s="2"/>
    </row>
    <row r="30" spans="1:20" ht="19.5" customHeight="1" x14ac:dyDescent="0.25">
      <c r="A30" s="217"/>
      <c r="B30" s="230"/>
      <c r="C30" s="20">
        <v>2015</v>
      </c>
      <c r="D30" s="21">
        <f>SUM(D35+D40+D55)</f>
        <v>318</v>
      </c>
      <c r="E30" s="21">
        <f>SUM(E35+E40+E55)</f>
        <v>241.79999999999998</v>
      </c>
      <c r="F30" s="21">
        <f>SUM(F35+F40+F55)</f>
        <v>0</v>
      </c>
      <c r="G30" s="21">
        <f>SUM(G35+G40+G55)</f>
        <v>0</v>
      </c>
      <c r="H30" s="21">
        <f>SUM(H35+H40+H55)</f>
        <v>0</v>
      </c>
      <c r="I30" s="21">
        <f>SUM(I35+I40+I55)</f>
        <v>0</v>
      </c>
      <c r="J30" s="21">
        <f>SUM(J35+J40+J55)</f>
        <v>318</v>
      </c>
      <c r="K30" s="21">
        <f>SUM(K35+K40+K55)</f>
        <v>241.79999999999998</v>
      </c>
      <c r="L30" s="21">
        <f>SUM(L35+L40+L55)</f>
        <v>0</v>
      </c>
      <c r="M30" s="21">
        <f>SUM(M35+M40+M55)</f>
        <v>0</v>
      </c>
      <c r="N30" s="21">
        <v>100</v>
      </c>
      <c r="O30" s="21">
        <v>76.040000000000006</v>
      </c>
      <c r="P30" s="219"/>
      <c r="Q30" s="219"/>
      <c r="R30" s="219"/>
      <c r="S30" s="219"/>
      <c r="T30" s="2"/>
    </row>
    <row r="31" spans="1:20" ht="19.5" customHeight="1" x14ac:dyDescent="0.25">
      <c r="A31" s="217"/>
      <c r="B31" s="230"/>
      <c r="C31" s="20">
        <v>2016</v>
      </c>
      <c r="D31" s="21">
        <f>SUM(D36+D41+D56)</f>
        <v>461.63</v>
      </c>
      <c r="E31" s="21">
        <f>SUM(E36+E41+E56)</f>
        <v>461.63</v>
      </c>
      <c r="F31" s="21">
        <f>SUM(F36+F41+F56)</f>
        <v>0</v>
      </c>
      <c r="G31" s="21">
        <f>SUM(G36+G41+G56)</f>
        <v>0</v>
      </c>
      <c r="H31" s="21">
        <f>SUM(H36+H41+H56)</f>
        <v>0</v>
      </c>
      <c r="I31" s="21">
        <f>SUM(I36+I41+I56)</f>
        <v>0</v>
      </c>
      <c r="J31" s="21">
        <f>SUM(J36+J41+J56)</f>
        <v>461.63</v>
      </c>
      <c r="K31" s="21">
        <f>SUM(K36+K41+K56)</f>
        <v>461.63</v>
      </c>
      <c r="L31" s="21">
        <f>SUM(L36+L41+L56)</f>
        <v>0</v>
      </c>
      <c r="M31" s="21">
        <f>SUM(M36+M41+M56)</f>
        <v>0</v>
      </c>
      <c r="N31" s="21">
        <v>100</v>
      </c>
      <c r="O31" s="21">
        <v>100</v>
      </c>
      <c r="P31" s="219"/>
      <c r="Q31" s="219"/>
      <c r="R31" s="219"/>
      <c r="S31" s="219"/>
      <c r="T31" s="2"/>
    </row>
    <row r="32" spans="1:20" ht="19.5" customHeight="1" x14ac:dyDescent="0.25">
      <c r="A32" s="212"/>
      <c r="B32" s="231"/>
      <c r="C32" s="20">
        <v>2017</v>
      </c>
      <c r="D32" s="21">
        <f>SUM(D37+D42+D47+D52+D57)</f>
        <v>6124.91</v>
      </c>
      <c r="E32" s="21">
        <f t="shared" ref="E32:M32" si="12">SUM(E37+E42+E47+E52+E57)</f>
        <v>6124.91</v>
      </c>
      <c r="F32" s="21">
        <f t="shared" si="12"/>
        <v>0</v>
      </c>
      <c r="G32" s="21">
        <f t="shared" si="12"/>
        <v>0</v>
      </c>
      <c r="H32" s="21">
        <f t="shared" si="12"/>
        <v>0</v>
      </c>
      <c r="I32" s="21">
        <f t="shared" si="12"/>
        <v>0</v>
      </c>
      <c r="J32" s="21">
        <f t="shared" si="12"/>
        <v>6124.91</v>
      </c>
      <c r="K32" s="21">
        <f t="shared" si="12"/>
        <v>6124.91</v>
      </c>
      <c r="L32" s="21">
        <f t="shared" si="12"/>
        <v>0</v>
      </c>
      <c r="M32" s="21">
        <f t="shared" si="12"/>
        <v>0</v>
      </c>
      <c r="N32" s="21">
        <v>100</v>
      </c>
      <c r="O32" s="21">
        <v>100</v>
      </c>
      <c r="P32" s="220"/>
      <c r="Q32" s="220"/>
      <c r="R32" s="220"/>
      <c r="S32" s="220"/>
      <c r="T32" s="2"/>
    </row>
    <row r="33" spans="1:20" ht="16.5" customHeight="1" x14ac:dyDescent="0.25">
      <c r="A33" s="221"/>
      <c r="B33" s="207" t="s">
        <v>548</v>
      </c>
      <c r="C33" s="23" t="s">
        <v>551</v>
      </c>
      <c r="D33" s="24">
        <f>SUM(D34:D37)</f>
        <v>6772.74</v>
      </c>
      <c r="E33" s="24">
        <f t="shared" ref="E33:M33" si="13">SUM(E34:E37)</f>
        <v>6772.71</v>
      </c>
      <c r="F33" s="24">
        <f t="shared" si="13"/>
        <v>0</v>
      </c>
      <c r="G33" s="24">
        <f t="shared" si="13"/>
        <v>0</v>
      </c>
      <c r="H33" s="24">
        <f t="shared" si="13"/>
        <v>0</v>
      </c>
      <c r="I33" s="24">
        <f t="shared" si="13"/>
        <v>0</v>
      </c>
      <c r="J33" s="24">
        <f t="shared" si="13"/>
        <v>6772.74</v>
      </c>
      <c r="K33" s="24">
        <f t="shared" si="13"/>
        <v>6772.71</v>
      </c>
      <c r="L33" s="24">
        <f t="shared" si="13"/>
        <v>0</v>
      </c>
      <c r="M33" s="24">
        <f t="shared" si="13"/>
        <v>0</v>
      </c>
      <c r="N33" s="24">
        <v>100</v>
      </c>
      <c r="O33" s="24">
        <v>100</v>
      </c>
      <c r="P33" s="184" t="s">
        <v>26</v>
      </c>
      <c r="Q33" s="6" t="s">
        <v>22</v>
      </c>
      <c r="R33" s="6" t="s">
        <v>22</v>
      </c>
      <c r="S33" s="6" t="s">
        <v>22</v>
      </c>
      <c r="T33" s="2"/>
    </row>
    <row r="34" spans="1:20" ht="17.25" customHeight="1" x14ac:dyDescent="0.25">
      <c r="A34" s="222"/>
      <c r="B34" s="208"/>
      <c r="C34" s="23">
        <v>2014</v>
      </c>
      <c r="D34" s="24">
        <v>160</v>
      </c>
      <c r="E34" s="24">
        <v>159.99</v>
      </c>
      <c r="F34" s="24">
        <v>0</v>
      </c>
      <c r="G34" s="24">
        <v>0</v>
      </c>
      <c r="H34" s="24">
        <v>0</v>
      </c>
      <c r="I34" s="24">
        <v>0</v>
      </c>
      <c r="J34" s="24">
        <v>160</v>
      </c>
      <c r="K34" s="24">
        <v>159.99</v>
      </c>
      <c r="L34" s="24">
        <v>0</v>
      </c>
      <c r="M34" s="24">
        <v>0</v>
      </c>
      <c r="N34" s="24">
        <v>100</v>
      </c>
      <c r="O34" s="24">
        <v>99.99</v>
      </c>
      <c r="P34" s="185"/>
      <c r="Q34" s="54">
        <v>205</v>
      </c>
      <c r="R34" s="54">
        <v>185</v>
      </c>
      <c r="S34" s="54">
        <v>90.24</v>
      </c>
      <c r="T34" s="2"/>
    </row>
    <row r="35" spans="1:20" ht="20.25" customHeight="1" x14ac:dyDescent="0.25">
      <c r="A35" s="222"/>
      <c r="B35" s="208"/>
      <c r="C35" s="23">
        <v>2015</v>
      </c>
      <c r="D35" s="24">
        <v>160</v>
      </c>
      <c r="E35" s="24">
        <v>159.97999999999999</v>
      </c>
      <c r="F35" s="24">
        <v>0</v>
      </c>
      <c r="G35" s="24">
        <v>0</v>
      </c>
      <c r="H35" s="24">
        <v>0</v>
      </c>
      <c r="I35" s="24">
        <v>0</v>
      </c>
      <c r="J35" s="24">
        <v>160</v>
      </c>
      <c r="K35" s="24">
        <v>159.97999999999999</v>
      </c>
      <c r="L35" s="24">
        <v>0</v>
      </c>
      <c r="M35" s="24">
        <v>0</v>
      </c>
      <c r="N35" s="24">
        <v>100</v>
      </c>
      <c r="O35" s="24">
        <v>99.99</v>
      </c>
      <c r="P35" s="186"/>
      <c r="Q35" s="54">
        <v>205</v>
      </c>
      <c r="R35" s="54">
        <v>203</v>
      </c>
      <c r="S35" s="7">
        <v>99</v>
      </c>
      <c r="T35" s="2"/>
    </row>
    <row r="36" spans="1:20" ht="18.75" customHeight="1" x14ac:dyDescent="0.25">
      <c r="A36" s="222"/>
      <c r="B36" s="208"/>
      <c r="C36" s="8">
        <v>2016</v>
      </c>
      <c r="D36" s="90">
        <v>445.04</v>
      </c>
      <c r="E36" s="90">
        <v>445.04</v>
      </c>
      <c r="F36" s="90">
        <v>0</v>
      </c>
      <c r="G36" s="90">
        <v>0</v>
      </c>
      <c r="H36" s="90">
        <v>0</v>
      </c>
      <c r="I36" s="90">
        <v>0</v>
      </c>
      <c r="J36" s="90">
        <v>445.04</v>
      </c>
      <c r="K36" s="90">
        <v>445.04</v>
      </c>
      <c r="L36" s="90">
        <v>0</v>
      </c>
      <c r="M36" s="90">
        <v>0</v>
      </c>
      <c r="N36" s="90">
        <v>100</v>
      </c>
      <c r="O36" s="90">
        <v>100</v>
      </c>
      <c r="P36" s="184" t="s">
        <v>451</v>
      </c>
      <c r="Q36" s="122">
        <v>10</v>
      </c>
      <c r="R36" s="122">
        <v>10</v>
      </c>
      <c r="S36" s="148">
        <v>100</v>
      </c>
      <c r="T36" s="2"/>
    </row>
    <row r="37" spans="1:20" ht="47.25" customHeight="1" x14ac:dyDescent="0.25">
      <c r="A37" s="223"/>
      <c r="B37" s="209"/>
      <c r="C37" s="8">
        <v>2017</v>
      </c>
      <c r="D37" s="90">
        <v>6007.7</v>
      </c>
      <c r="E37" s="90">
        <v>6007.7</v>
      </c>
      <c r="F37" s="90">
        <v>0</v>
      </c>
      <c r="G37" s="90">
        <v>0</v>
      </c>
      <c r="H37" s="90">
        <v>0</v>
      </c>
      <c r="I37" s="90">
        <v>0</v>
      </c>
      <c r="J37" s="90">
        <v>6007.7</v>
      </c>
      <c r="K37" s="90">
        <v>6007.7</v>
      </c>
      <c r="L37" s="90">
        <v>0</v>
      </c>
      <c r="M37" s="90">
        <v>0</v>
      </c>
      <c r="N37" s="90">
        <v>100</v>
      </c>
      <c r="O37" s="90">
        <v>100</v>
      </c>
      <c r="P37" s="186"/>
      <c r="Q37" s="161">
        <v>61</v>
      </c>
      <c r="R37" s="161">
        <v>61</v>
      </c>
      <c r="S37" s="148">
        <v>100</v>
      </c>
      <c r="T37" s="2"/>
    </row>
    <row r="38" spans="1:20" ht="18" customHeight="1" x14ac:dyDescent="0.25">
      <c r="A38" s="221"/>
      <c r="B38" s="207" t="s">
        <v>452</v>
      </c>
      <c r="C38" s="23" t="s">
        <v>551</v>
      </c>
      <c r="D38" s="90">
        <f>SUM(D39:D42)</f>
        <v>38.28</v>
      </c>
      <c r="E38" s="90">
        <f t="shared" ref="E38:M38" si="14">SUM(E39:E42)</f>
        <v>38.28</v>
      </c>
      <c r="F38" s="90">
        <f t="shared" si="14"/>
        <v>0</v>
      </c>
      <c r="G38" s="90">
        <f t="shared" si="14"/>
        <v>0</v>
      </c>
      <c r="H38" s="90">
        <f t="shared" si="14"/>
        <v>0</v>
      </c>
      <c r="I38" s="90">
        <f t="shared" si="14"/>
        <v>0</v>
      </c>
      <c r="J38" s="90">
        <f t="shared" si="14"/>
        <v>38.28</v>
      </c>
      <c r="K38" s="90">
        <f t="shared" si="14"/>
        <v>38.28</v>
      </c>
      <c r="L38" s="90">
        <f t="shared" si="14"/>
        <v>0</v>
      </c>
      <c r="M38" s="90">
        <f t="shared" si="14"/>
        <v>0</v>
      </c>
      <c r="N38" s="90">
        <v>100</v>
      </c>
      <c r="O38" s="90">
        <v>100</v>
      </c>
      <c r="P38" s="184" t="s">
        <v>453</v>
      </c>
      <c r="Q38" s="122" t="s">
        <v>22</v>
      </c>
      <c r="R38" s="122" t="s">
        <v>22</v>
      </c>
      <c r="S38" s="148" t="s">
        <v>22</v>
      </c>
      <c r="T38" s="2"/>
    </row>
    <row r="39" spans="1:20" ht="18" customHeight="1" x14ac:dyDescent="0.25">
      <c r="A39" s="222"/>
      <c r="B39" s="208"/>
      <c r="C39" s="23">
        <v>2014</v>
      </c>
      <c r="D39" s="90">
        <v>0</v>
      </c>
      <c r="E39" s="90">
        <v>0</v>
      </c>
      <c r="F39" s="90">
        <v>0</v>
      </c>
      <c r="G39" s="90">
        <v>0</v>
      </c>
      <c r="H39" s="90">
        <v>0</v>
      </c>
      <c r="I39" s="90">
        <v>0</v>
      </c>
      <c r="J39" s="90">
        <v>0</v>
      </c>
      <c r="K39" s="90">
        <v>0</v>
      </c>
      <c r="L39" s="90">
        <v>0</v>
      </c>
      <c r="M39" s="90">
        <v>0</v>
      </c>
      <c r="N39" s="90">
        <v>0</v>
      </c>
      <c r="O39" s="90">
        <v>0</v>
      </c>
      <c r="P39" s="185"/>
      <c r="Q39" s="122">
        <v>0</v>
      </c>
      <c r="R39" s="122">
        <v>0</v>
      </c>
      <c r="S39" s="148" t="s">
        <v>363</v>
      </c>
      <c r="T39" s="2"/>
    </row>
    <row r="40" spans="1:20" ht="17.25" customHeight="1" x14ac:dyDescent="0.25">
      <c r="A40" s="222"/>
      <c r="B40" s="208"/>
      <c r="C40" s="23">
        <v>2015</v>
      </c>
      <c r="D40" s="90">
        <v>0</v>
      </c>
      <c r="E40" s="90">
        <v>0</v>
      </c>
      <c r="F40" s="90">
        <v>0</v>
      </c>
      <c r="G40" s="90">
        <v>0</v>
      </c>
      <c r="H40" s="90">
        <v>0</v>
      </c>
      <c r="I40" s="90">
        <v>0</v>
      </c>
      <c r="J40" s="90">
        <v>0</v>
      </c>
      <c r="K40" s="90">
        <v>0</v>
      </c>
      <c r="L40" s="90">
        <v>0</v>
      </c>
      <c r="M40" s="90">
        <v>0</v>
      </c>
      <c r="N40" s="90">
        <v>0</v>
      </c>
      <c r="O40" s="90">
        <v>0</v>
      </c>
      <c r="P40" s="185"/>
      <c r="Q40" s="122">
        <v>0</v>
      </c>
      <c r="R40" s="122">
        <v>0</v>
      </c>
      <c r="S40" s="148" t="s">
        <v>363</v>
      </c>
      <c r="T40" s="2"/>
    </row>
    <row r="41" spans="1:20" ht="18" customHeight="1" x14ac:dyDescent="0.25">
      <c r="A41" s="222"/>
      <c r="B41" s="208"/>
      <c r="C41" s="8">
        <v>2016</v>
      </c>
      <c r="D41" s="90">
        <v>16.59</v>
      </c>
      <c r="E41" s="90">
        <v>16.59</v>
      </c>
      <c r="F41" s="90">
        <v>0</v>
      </c>
      <c r="G41" s="90">
        <v>0</v>
      </c>
      <c r="H41" s="90">
        <v>0</v>
      </c>
      <c r="I41" s="90">
        <v>0</v>
      </c>
      <c r="J41" s="90">
        <v>16.59</v>
      </c>
      <c r="K41" s="90">
        <v>16.59</v>
      </c>
      <c r="L41" s="90">
        <v>0</v>
      </c>
      <c r="M41" s="90">
        <v>0</v>
      </c>
      <c r="N41" s="90">
        <v>100</v>
      </c>
      <c r="O41" s="90">
        <v>100</v>
      </c>
      <c r="P41" s="185"/>
      <c r="Q41" s="122">
        <v>9</v>
      </c>
      <c r="R41" s="122">
        <v>9</v>
      </c>
      <c r="S41" s="148">
        <v>100</v>
      </c>
      <c r="T41" s="2"/>
    </row>
    <row r="42" spans="1:20" ht="18" customHeight="1" x14ac:dyDescent="0.25">
      <c r="A42" s="223"/>
      <c r="B42" s="209"/>
      <c r="C42" s="8">
        <v>2017</v>
      </c>
      <c r="D42" s="90">
        <v>21.69</v>
      </c>
      <c r="E42" s="90">
        <v>21.69</v>
      </c>
      <c r="F42" s="90">
        <v>0</v>
      </c>
      <c r="G42" s="90">
        <v>0</v>
      </c>
      <c r="H42" s="90">
        <v>0</v>
      </c>
      <c r="I42" s="90">
        <v>0</v>
      </c>
      <c r="J42" s="90">
        <v>21.69</v>
      </c>
      <c r="K42" s="90">
        <v>21.69</v>
      </c>
      <c r="L42" s="90">
        <v>0</v>
      </c>
      <c r="M42" s="90">
        <v>0</v>
      </c>
      <c r="N42" s="90">
        <v>100</v>
      </c>
      <c r="O42" s="90">
        <v>100</v>
      </c>
      <c r="P42" s="186"/>
      <c r="Q42" s="161">
        <v>10</v>
      </c>
      <c r="R42" s="161">
        <v>10</v>
      </c>
      <c r="S42" s="148">
        <v>100</v>
      </c>
      <c r="T42" s="2"/>
    </row>
    <row r="43" spans="1:20" ht="18" customHeight="1" x14ac:dyDescent="0.25">
      <c r="A43" s="221"/>
      <c r="B43" s="207" t="s">
        <v>552</v>
      </c>
      <c r="C43" s="23" t="s">
        <v>551</v>
      </c>
      <c r="D43" s="90">
        <f>SUM(D44:D47)</f>
        <v>63.5</v>
      </c>
      <c r="E43" s="90">
        <f t="shared" ref="E43:M43" si="15">SUM(E44:E47)</f>
        <v>63.5</v>
      </c>
      <c r="F43" s="90">
        <f>SUM(F44:F47)</f>
        <v>0</v>
      </c>
      <c r="G43" s="90">
        <f t="shared" si="15"/>
        <v>0</v>
      </c>
      <c r="H43" s="90">
        <f t="shared" si="15"/>
        <v>0</v>
      </c>
      <c r="I43" s="90">
        <f t="shared" si="15"/>
        <v>0</v>
      </c>
      <c r="J43" s="90">
        <f t="shared" si="15"/>
        <v>63.5</v>
      </c>
      <c r="K43" s="90">
        <f t="shared" si="15"/>
        <v>63.5</v>
      </c>
      <c r="L43" s="90">
        <f t="shared" si="15"/>
        <v>0</v>
      </c>
      <c r="M43" s="90">
        <f t="shared" si="15"/>
        <v>0</v>
      </c>
      <c r="N43" s="90">
        <v>100</v>
      </c>
      <c r="O43" s="90">
        <v>100</v>
      </c>
      <c r="P43" s="181" t="s">
        <v>22</v>
      </c>
      <c r="Q43" s="181" t="s">
        <v>22</v>
      </c>
      <c r="R43" s="181" t="s">
        <v>22</v>
      </c>
      <c r="S43" s="181" t="s">
        <v>22</v>
      </c>
      <c r="T43" s="2"/>
    </row>
    <row r="44" spans="1:20" ht="18" customHeight="1" x14ac:dyDescent="0.25">
      <c r="A44" s="222"/>
      <c r="B44" s="208"/>
      <c r="C44" s="23">
        <v>2014</v>
      </c>
      <c r="D44" s="90">
        <v>0</v>
      </c>
      <c r="E44" s="90">
        <v>0</v>
      </c>
      <c r="F44" s="90">
        <v>0</v>
      </c>
      <c r="G44" s="90">
        <v>0</v>
      </c>
      <c r="H44" s="90">
        <v>0</v>
      </c>
      <c r="I44" s="90">
        <v>0</v>
      </c>
      <c r="J44" s="90">
        <v>0</v>
      </c>
      <c r="K44" s="90">
        <v>0</v>
      </c>
      <c r="L44" s="90">
        <f t="shared" ref="L44" si="16">SUM(L45:L53)</f>
        <v>0</v>
      </c>
      <c r="M44" s="90">
        <f t="shared" ref="M44" si="17">SUM(M45:M53)</f>
        <v>0</v>
      </c>
      <c r="N44" s="90" t="s">
        <v>363</v>
      </c>
      <c r="O44" s="90" t="s">
        <v>363</v>
      </c>
      <c r="P44" s="182"/>
      <c r="Q44" s="182"/>
      <c r="R44" s="182"/>
      <c r="S44" s="182"/>
      <c r="T44" s="2"/>
    </row>
    <row r="45" spans="1:20" ht="18" customHeight="1" x14ac:dyDescent="0.25">
      <c r="A45" s="222"/>
      <c r="B45" s="208"/>
      <c r="C45" s="23">
        <v>2015</v>
      </c>
      <c r="D45" s="90">
        <v>0</v>
      </c>
      <c r="E45" s="90">
        <v>0</v>
      </c>
      <c r="F45" s="90">
        <v>0</v>
      </c>
      <c r="G45" s="90">
        <v>0</v>
      </c>
      <c r="H45" s="90">
        <v>0</v>
      </c>
      <c r="I45" s="90">
        <v>0</v>
      </c>
      <c r="J45" s="90">
        <v>0</v>
      </c>
      <c r="K45" s="90">
        <v>0</v>
      </c>
      <c r="L45" s="90">
        <v>0</v>
      </c>
      <c r="M45" s="90">
        <v>0</v>
      </c>
      <c r="N45" s="90" t="s">
        <v>363</v>
      </c>
      <c r="O45" s="90" t="s">
        <v>363</v>
      </c>
      <c r="P45" s="182"/>
      <c r="Q45" s="182"/>
      <c r="R45" s="182"/>
      <c r="S45" s="182"/>
      <c r="T45" s="2"/>
    </row>
    <row r="46" spans="1:20" ht="18" customHeight="1" x14ac:dyDescent="0.25">
      <c r="A46" s="222"/>
      <c r="B46" s="208"/>
      <c r="C46" s="8">
        <v>2016</v>
      </c>
      <c r="D46" s="90">
        <v>0</v>
      </c>
      <c r="E46" s="90">
        <v>0</v>
      </c>
      <c r="F46" s="90">
        <v>0</v>
      </c>
      <c r="G46" s="90">
        <v>0</v>
      </c>
      <c r="H46" s="90">
        <v>0</v>
      </c>
      <c r="I46" s="90">
        <v>0</v>
      </c>
      <c r="J46" s="90">
        <v>0</v>
      </c>
      <c r="K46" s="90">
        <v>0</v>
      </c>
      <c r="L46" s="90">
        <v>0</v>
      </c>
      <c r="M46" s="90">
        <v>0</v>
      </c>
      <c r="N46" s="90" t="s">
        <v>363</v>
      </c>
      <c r="O46" s="90" t="s">
        <v>363</v>
      </c>
      <c r="P46" s="182"/>
      <c r="Q46" s="182"/>
      <c r="R46" s="182"/>
      <c r="S46" s="182"/>
      <c r="T46" s="2"/>
    </row>
    <row r="47" spans="1:20" ht="18" customHeight="1" x14ac:dyDescent="0.25">
      <c r="A47" s="223"/>
      <c r="B47" s="209"/>
      <c r="C47" s="8">
        <v>2017</v>
      </c>
      <c r="D47" s="90">
        <v>63.5</v>
      </c>
      <c r="E47" s="90">
        <v>63.5</v>
      </c>
      <c r="F47" s="90">
        <v>0</v>
      </c>
      <c r="G47" s="90">
        <v>0</v>
      </c>
      <c r="H47" s="90">
        <v>0</v>
      </c>
      <c r="I47" s="90">
        <v>0</v>
      </c>
      <c r="J47" s="90">
        <v>63.5</v>
      </c>
      <c r="K47" s="90">
        <v>63.5</v>
      </c>
      <c r="L47" s="90">
        <v>0</v>
      </c>
      <c r="M47" s="90">
        <v>0</v>
      </c>
      <c r="N47" s="90">
        <v>100</v>
      </c>
      <c r="O47" s="90">
        <v>100</v>
      </c>
      <c r="P47" s="183"/>
      <c r="Q47" s="183"/>
      <c r="R47" s="183"/>
      <c r="S47" s="183"/>
      <c r="T47" s="2"/>
    </row>
    <row r="48" spans="1:20" ht="18" customHeight="1" x14ac:dyDescent="0.25">
      <c r="A48" s="221"/>
      <c r="B48" s="207" t="s">
        <v>553</v>
      </c>
      <c r="C48" s="23" t="s">
        <v>551</v>
      </c>
      <c r="D48" s="90">
        <f>SUM(D49:D52)</f>
        <v>32.020000000000003</v>
      </c>
      <c r="E48" s="90">
        <f t="shared" ref="E48" si="18">SUM(E49:E52)</f>
        <v>32.020000000000003</v>
      </c>
      <c r="F48" s="90">
        <f>SUM(F49:F52)</f>
        <v>0</v>
      </c>
      <c r="G48" s="90">
        <f t="shared" ref="G48" si="19">SUM(G49:G52)</f>
        <v>0</v>
      </c>
      <c r="H48" s="90">
        <f t="shared" ref="H48" si="20">SUM(H49:H52)</f>
        <v>0</v>
      </c>
      <c r="I48" s="90">
        <f t="shared" ref="I48" si="21">SUM(I49:I52)</f>
        <v>0</v>
      </c>
      <c r="J48" s="90">
        <f t="shared" ref="J48" si="22">SUM(J49:J52)</f>
        <v>32.020000000000003</v>
      </c>
      <c r="K48" s="90">
        <f t="shared" ref="K48" si="23">SUM(K49:K52)</f>
        <v>32.020000000000003</v>
      </c>
      <c r="L48" s="90">
        <f t="shared" ref="L48" si="24">SUM(L49:L52)</f>
        <v>0</v>
      </c>
      <c r="M48" s="90">
        <f t="shared" ref="M48" si="25">SUM(M49:M52)</f>
        <v>0</v>
      </c>
      <c r="N48" s="90">
        <v>100</v>
      </c>
      <c r="O48" s="90">
        <v>100</v>
      </c>
      <c r="P48" s="181" t="s">
        <v>22</v>
      </c>
      <c r="Q48" s="181" t="s">
        <v>22</v>
      </c>
      <c r="R48" s="181" t="s">
        <v>22</v>
      </c>
      <c r="S48" s="181" t="s">
        <v>22</v>
      </c>
      <c r="T48" s="2"/>
    </row>
    <row r="49" spans="1:20" ht="18" customHeight="1" x14ac:dyDescent="0.25">
      <c r="A49" s="222"/>
      <c r="B49" s="208"/>
      <c r="C49" s="23">
        <v>2014</v>
      </c>
      <c r="D49" s="90">
        <v>0</v>
      </c>
      <c r="E49" s="90">
        <v>0</v>
      </c>
      <c r="F49" s="90">
        <v>0</v>
      </c>
      <c r="G49" s="90">
        <v>0</v>
      </c>
      <c r="H49" s="90">
        <v>0</v>
      </c>
      <c r="I49" s="90">
        <v>0</v>
      </c>
      <c r="J49" s="90">
        <v>0</v>
      </c>
      <c r="K49" s="90">
        <v>0</v>
      </c>
      <c r="L49" s="90">
        <f t="shared" ref="L49" si="26">SUM(L50:L58)</f>
        <v>0</v>
      </c>
      <c r="M49" s="90">
        <f t="shared" ref="M49" si="27">SUM(M50:M58)</f>
        <v>0</v>
      </c>
      <c r="N49" s="90" t="s">
        <v>363</v>
      </c>
      <c r="O49" s="90" t="s">
        <v>363</v>
      </c>
      <c r="P49" s="182"/>
      <c r="Q49" s="182"/>
      <c r="R49" s="182"/>
      <c r="S49" s="182"/>
      <c r="T49" s="2"/>
    </row>
    <row r="50" spans="1:20" ht="18" customHeight="1" x14ac:dyDescent="0.25">
      <c r="A50" s="222"/>
      <c r="B50" s="208"/>
      <c r="C50" s="23">
        <v>2015</v>
      </c>
      <c r="D50" s="90">
        <v>0</v>
      </c>
      <c r="E50" s="90">
        <v>0</v>
      </c>
      <c r="F50" s="90">
        <v>0</v>
      </c>
      <c r="G50" s="90">
        <v>0</v>
      </c>
      <c r="H50" s="90">
        <v>0</v>
      </c>
      <c r="I50" s="90">
        <v>0</v>
      </c>
      <c r="J50" s="90">
        <v>0</v>
      </c>
      <c r="K50" s="90">
        <v>0</v>
      </c>
      <c r="L50" s="90">
        <v>0</v>
      </c>
      <c r="M50" s="90">
        <v>0</v>
      </c>
      <c r="N50" s="90" t="s">
        <v>363</v>
      </c>
      <c r="O50" s="90" t="s">
        <v>363</v>
      </c>
      <c r="P50" s="182"/>
      <c r="Q50" s="182"/>
      <c r="R50" s="182"/>
      <c r="S50" s="182"/>
      <c r="T50" s="2"/>
    </row>
    <row r="51" spans="1:20" ht="18" customHeight="1" x14ac:dyDescent="0.25">
      <c r="A51" s="222"/>
      <c r="B51" s="208"/>
      <c r="C51" s="8">
        <v>2016</v>
      </c>
      <c r="D51" s="90">
        <v>0</v>
      </c>
      <c r="E51" s="90">
        <v>0</v>
      </c>
      <c r="F51" s="90">
        <v>0</v>
      </c>
      <c r="G51" s="90">
        <v>0</v>
      </c>
      <c r="H51" s="90">
        <v>0</v>
      </c>
      <c r="I51" s="90">
        <v>0</v>
      </c>
      <c r="J51" s="90">
        <v>0</v>
      </c>
      <c r="K51" s="90">
        <v>0</v>
      </c>
      <c r="L51" s="90">
        <v>0</v>
      </c>
      <c r="M51" s="90">
        <v>0</v>
      </c>
      <c r="N51" s="90" t="s">
        <v>363</v>
      </c>
      <c r="O51" s="90" t="s">
        <v>363</v>
      </c>
      <c r="P51" s="182"/>
      <c r="Q51" s="182"/>
      <c r="R51" s="182"/>
      <c r="S51" s="182"/>
      <c r="T51" s="2"/>
    </row>
    <row r="52" spans="1:20" ht="18" customHeight="1" x14ac:dyDescent="0.25">
      <c r="A52" s="223"/>
      <c r="B52" s="209"/>
      <c r="C52" s="8">
        <v>2017</v>
      </c>
      <c r="D52" s="90">
        <v>32.020000000000003</v>
      </c>
      <c r="E52" s="90">
        <v>32.020000000000003</v>
      </c>
      <c r="F52" s="90">
        <v>0</v>
      </c>
      <c r="G52" s="90">
        <v>0</v>
      </c>
      <c r="H52" s="90">
        <v>0</v>
      </c>
      <c r="I52" s="90">
        <v>0</v>
      </c>
      <c r="J52" s="90">
        <v>32.020000000000003</v>
      </c>
      <c r="K52" s="90">
        <v>32.020000000000003</v>
      </c>
      <c r="L52" s="90">
        <v>0</v>
      </c>
      <c r="M52" s="90">
        <v>0</v>
      </c>
      <c r="N52" s="90">
        <v>100</v>
      </c>
      <c r="O52" s="90">
        <v>100</v>
      </c>
      <c r="P52" s="183"/>
      <c r="Q52" s="183"/>
      <c r="R52" s="183"/>
      <c r="S52" s="183"/>
      <c r="T52" s="2"/>
    </row>
    <row r="53" spans="1:20" ht="18" customHeight="1" x14ac:dyDescent="0.25">
      <c r="A53" s="221"/>
      <c r="B53" s="207" t="s">
        <v>554</v>
      </c>
      <c r="C53" s="23" t="s">
        <v>551</v>
      </c>
      <c r="D53" s="90">
        <f>SUM(D54:D57)</f>
        <v>323</v>
      </c>
      <c r="E53" s="90">
        <f t="shared" ref="E53:K53" si="28">SUM(E54:E57)</f>
        <v>246.53</v>
      </c>
      <c r="F53" s="90">
        <v>0</v>
      </c>
      <c r="G53" s="90">
        <v>0</v>
      </c>
      <c r="H53" s="90">
        <v>0</v>
      </c>
      <c r="I53" s="90">
        <v>0</v>
      </c>
      <c r="J53" s="90">
        <f t="shared" si="28"/>
        <v>323</v>
      </c>
      <c r="K53" s="90">
        <f t="shared" si="28"/>
        <v>246.53</v>
      </c>
      <c r="L53" s="90">
        <v>0</v>
      </c>
      <c r="M53" s="90">
        <v>0</v>
      </c>
      <c r="N53" s="90">
        <v>100</v>
      </c>
      <c r="O53" s="90">
        <v>76.33</v>
      </c>
      <c r="P53" s="184" t="s">
        <v>41</v>
      </c>
      <c r="Q53" s="122" t="s">
        <v>22</v>
      </c>
      <c r="R53" s="122" t="s">
        <v>22</v>
      </c>
      <c r="S53" s="148" t="s">
        <v>22</v>
      </c>
      <c r="T53" s="2"/>
    </row>
    <row r="54" spans="1:20" ht="18" customHeight="1" x14ac:dyDescent="0.25">
      <c r="A54" s="222"/>
      <c r="B54" s="208"/>
      <c r="C54" s="23">
        <v>2014</v>
      </c>
      <c r="D54" s="24">
        <v>165</v>
      </c>
      <c r="E54" s="24">
        <v>164.71</v>
      </c>
      <c r="F54" s="24">
        <v>0</v>
      </c>
      <c r="G54" s="24">
        <v>0</v>
      </c>
      <c r="H54" s="24">
        <v>0</v>
      </c>
      <c r="I54" s="24">
        <v>0</v>
      </c>
      <c r="J54" s="24">
        <v>165</v>
      </c>
      <c r="K54" s="24">
        <v>164.71</v>
      </c>
      <c r="L54" s="24">
        <v>0</v>
      </c>
      <c r="M54" s="24">
        <v>0</v>
      </c>
      <c r="N54" s="24">
        <v>100</v>
      </c>
      <c r="O54" s="24">
        <v>99.82</v>
      </c>
      <c r="P54" s="185"/>
      <c r="Q54" s="122">
        <v>0</v>
      </c>
      <c r="R54" s="122">
        <v>0</v>
      </c>
      <c r="S54" s="148">
        <v>100</v>
      </c>
      <c r="T54" s="2"/>
    </row>
    <row r="55" spans="1:20" ht="18" customHeight="1" x14ac:dyDescent="0.25">
      <c r="A55" s="222"/>
      <c r="B55" s="208"/>
      <c r="C55" s="23">
        <v>2015</v>
      </c>
      <c r="D55" s="24">
        <v>158</v>
      </c>
      <c r="E55" s="24">
        <v>81.819999999999993</v>
      </c>
      <c r="F55" s="24">
        <v>0</v>
      </c>
      <c r="G55" s="24">
        <v>0</v>
      </c>
      <c r="H55" s="24">
        <v>0</v>
      </c>
      <c r="I55" s="24">
        <v>0</v>
      </c>
      <c r="J55" s="24">
        <v>158</v>
      </c>
      <c r="K55" s="24">
        <v>81.819999999999993</v>
      </c>
      <c r="L55" s="24">
        <v>0</v>
      </c>
      <c r="M55" s="24">
        <v>0</v>
      </c>
      <c r="N55" s="24">
        <v>100</v>
      </c>
      <c r="O55" s="24">
        <v>51.78</v>
      </c>
      <c r="P55" s="185"/>
      <c r="Q55" s="122">
        <v>0</v>
      </c>
      <c r="R55" s="122">
        <v>0</v>
      </c>
      <c r="S55" s="148">
        <v>100</v>
      </c>
      <c r="T55" s="2"/>
    </row>
    <row r="56" spans="1:20" ht="18" customHeight="1" x14ac:dyDescent="0.25">
      <c r="A56" s="222"/>
      <c r="B56" s="208"/>
      <c r="C56" s="8">
        <v>2016</v>
      </c>
      <c r="D56" s="90">
        <v>0</v>
      </c>
      <c r="E56" s="90">
        <v>0</v>
      </c>
      <c r="F56" s="90">
        <v>0</v>
      </c>
      <c r="G56" s="90">
        <v>0</v>
      </c>
      <c r="H56" s="90">
        <v>0</v>
      </c>
      <c r="I56" s="90">
        <v>0</v>
      </c>
      <c r="J56" s="90">
        <v>0</v>
      </c>
      <c r="K56" s="90">
        <v>0</v>
      </c>
      <c r="L56" s="90">
        <v>0</v>
      </c>
      <c r="M56" s="90">
        <v>0</v>
      </c>
      <c r="N56" s="90">
        <v>0</v>
      </c>
      <c r="O56" s="90">
        <v>0</v>
      </c>
      <c r="P56" s="185"/>
      <c r="Q56" s="122" t="s">
        <v>22</v>
      </c>
      <c r="R56" s="122" t="s">
        <v>22</v>
      </c>
      <c r="S56" s="148" t="s">
        <v>22</v>
      </c>
      <c r="T56" s="2"/>
    </row>
    <row r="57" spans="1:20" ht="18" customHeight="1" x14ac:dyDescent="0.25">
      <c r="A57" s="223"/>
      <c r="B57" s="209"/>
      <c r="C57" s="8">
        <v>2017</v>
      </c>
      <c r="D57" s="90">
        <v>0</v>
      </c>
      <c r="E57" s="90">
        <v>0</v>
      </c>
      <c r="F57" s="90">
        <v>0</v>
      </c>
      <c r="G57" s="90">
        <v>0</v>
      </c>
      <c r="H57" s="90">
        <v>0</v>
      </c>
      <c r="I57" s="90">
        <v>0</v>
      </c>
      <c r="J57" s="90">
        <v>0</v>
      </c>
      <c r="K57" s="90">
        <v>0</v>
      </c>
      <c r="L57" s="90">
        <v>0</v>
      </c>
      <c r="M57" s="90">
        <v>0</v>
      </c>
      <c r="N57" s="90">
        <v>0</v>
      </c>
      <c r="O57" s="90">
        <v>0</v>
      </c>
      <c r="P57" s="186"/>
      <c r="Q57" s="161" t="s">
        <v>22</v>
      </c>
      <c r="R57" s="161" t="s">
        <v>22</v>
      </c>
      <c r="S57" s="148" t="s">
        <v>22</v>
      </c>
      <c r="T57" s="2"/>
    </row>
    <row r="58" spans="1:20" ht="24" customHeight="1" x14ac:dyDescent="0.25">
      <c r="A58" s="211" t="s">
        <v>27</v>
      </c>
      <c r="B58" s="229" t="s">
        <v>454</v>
      </c>
      <c r="C58" s="20" t="s">
        <v>551</v>
      </c>
      <c r="D58" s="21">
        <f>SUM(D59:D62)</f>
        <v>286.60000000000002</v>
      </c>
      <c r="E58" s="21">
        <f t="shared" ref="E58:M58" si="29">SUM(E59:E62)</f>
        <v>294.69</v>
      </c>
      <c r="F58" s="21">
        <f t="shared" si="29"/>
        <v>0</v>
      </c>
      <c r="G58" s="21">
        <f t="shared" si="29"/>
        <v>0</v>
      </c>
      <c r="H58" s="21">
        <f t="shared" si="29"/>
        <v>0</v>
      </c>
      <c r="I58" s="21">
        <f t="shared" si="29"/>
        <v>0</v>
      </c>
      <c r="J58" s="21">
        <f t="shared" si="29"/>
        <v>286.60000000000002</v>
      </c>
      <c r="K58" s="21">
        <f t="shared" si="29"/>
        <v>294.69</v>
      </c>
      <c r="L58" s="21">
        <f t="shared" si="29"/>
        <v>0</v>
      </c>
      <c r="M58" s="21">
        <f t="shared" si="29"/>
        <v>0</v>
      </c>
      <c r="N58" s="21">
        <v>100</v>
      </c>
      <c r="O58" s="21">
        <v>102.82</v>
      </c>
      <c r="P58" s="218" t="s">
        <v>22</v>
      </c>
      <c r="Q58" s="218" t="s">
        <v>22</v>
      </c>
      <c r="R58" s="218" t="s">
        <v>22</v>
      </c>
      <c r="S58" s="218" t="s">
        <v>22</v>
      </c>
      <c r="T58" s="2"/>
    </row>
    <row r="59" spans="1:20" ht="21" customHeight="1" x14ac:dyDescent="0.25">
      <c r="A59" s="217"/>
      <c r="B59" s="230"/>
      <c r="C59" s="65">
        <v>2014</v>
      </c>
      <c r="D59" s="67">
        <f>SUM(D64)</f>
        <v>94</v>
      </c>
      <c r="E59" s="67">
        <f t="shared" ref="E59:O59" si="30">SUM(E64)</f>
        <v>93.43</v>
      </c>
      <c r="F59" s="67">
        <f t="shared" si="30"/>
        <v>0</v>
      </c>
      <c r="G59" s="67">
        <f t="shared" si="30"/>
        <v>0</v>
      </c>
      <c r="H59" s="67">
        <f t="shared" si="30"/>
        <v>0</v>
      </c>
      <c r="I59" s="67">
        <f t="shared" si="30"/>
        <v>0</v>
      </c>
      <c r="J59" s="67">
        <f t="shared" si="30"/>
        <v>94</v>
      </c>
      <c r="K59" s="67">
        <f t="shared" si="30"/>
        <v>93.43</v>
      </c>
      <c r="L59" s="67">
        <f t="shared" si="30"/>
        <v>0</v>
      </c>
      <c r="M59" s="67">
        <f t="shared" si="30"/>
        <v>0</v>
      </c>
      <c r="N59" s="67">
        <f t="shared" si="30"/>
        <v>100</v>
      </c>
      <c r="O59" s="67">
        <f t="shared" si="30"/>
        <v>99.38</v>
      </c>
      <c r="P59" s="219"/>
      <c r="Q59" s="219"/>
      <c r="R59" s="219"/>
      <c r="S59" s="219"/>
      <c r="T59" s="2"/>
    </row>
    <row r="60" spans="1:20" ht="21.75" customHeight="1" x14ac:dyDescent="0.25">
      <c r="A60" s="217"/>
      <c r="B60" s="230"/>
      <c r="C60" s="65">
        <v>2015</v>
      </c>
      <c r="D60" s="67">
        <f>SUM(D70)</f>
        <v>96</v>
      </c>
      <c r="E60" s="67">
        <f t="shared" ref="E60:O60" si="31">SUM(E70)</f>
        <v>104.66</v>
      </c>
      <c r="F60" s="67">
        <f t="shared" si="31"/>
        <v>0</v>
      </c>
      <c r="G60" s="67">
        <f t="shared" si="31"/>
        <v>0</v>
      </c>
      <c r="H60" s="67">
        <f t="shared" si="31"/>
        <v>0</v>
      </c>
      <c r="I60" s="67">
        <f t="shared" si="31"/>
        <v>0</v>
      </c>
      <c r="J60" s="67">
        <f t="shared" si="31"/>
        <v>96</v>
      </c>
      <c r="K60" s="67">
        <f t="shared" si="31"/>
        <v>104.66</v>
      </c>
      <c r="L60" s="67">
        <f t="shared" si="31"/>
        <v>0</v>
      </c>
      <c r="M60" s="67">
        <f t="shared" si="31"/>
        <v>0</v>
      </c>
      <c r="N60" s="67">
        <f t="shared" si="31"/>
        <v>100</v>
      </c>
      <c r="O60" s="67">
        <f t="shared" si="31"/>
        <v>109</v>
      </c>
      <c r="P60" s="219"/>
      <c r="Q60" s="219"/>
      <c r="R60" s="219"/>
      <c r="S60" s="219"/>
      <c r="T60" s="2"/>
    </row>
    <row r="61" spans="1:20" ht="21.75" customHeight="1" x14ac:dyDescent="0.25">
      <c r="A61" s="217"/>
      <c r="B61" s="230"/>
      <c r="C61" s="65">
        <v>2016</v>
      </c>
      <c r="D61" s="67">
        <f>SUM(D76)</f>
        <v>96.6</v>
      </c>
      <c r="E61" s="67">
        <f t="shared" ref="E61:M61" si="32">SUM(E76)</f>
        <v>96.6</v>
      </c>
      <c r="F61" s="67">
        <f t="shared" si="32"/>
        <v>0</v>
      </c>
      <c r="G61" s="67">
        <f t="shared" si="32"/>
        <v>0</v>
      </c>
      <c r="H61" s="67">
        <f t="shared" si="32"/>
        <v>0</v>
      </c>
      <c r="I61" s="67">
        <f t="shared" si="32"/>
        <v>0</v>
      </c>
      <c r="J61" s="67">
        <f t="shared" si="32"/>
        <v>96.6</v>
      </c>
      <c r="K61" s="67">
        <f t="shared" si="32"/>
        <v>96.6</v>
      </c>
      <c r="L61" s="67">
        <f t="shared" si="32"/>
        <v>0</v>
      </c>
      <c r="M61" s="67">
        <f t="shared" si="32"/>
        <v>0</v>
      </c>
      <c r="N61" s="67">
        <v>100</v>
      </c>
      <c r="O61" s="67">
        <v>100</v>
      </c>
      <c r="P61" s="219"/>
      <c r="Q61" s="219"/>
      <c r="R61" s="219"/>
      <c r="S61" s="219"/>
      <c r="T61" s="2"/>
    </row>
    <row r="62" spans="1:20" ht="21.75" customHeight="1" x14ac:dyDescent="0.25">
      <c r="A62" s="212"/>
      <c r="B62" s="231"/>
      <c r="C62" s="65">
        <v>2017</v>
      </c>
      <c r="D62" s="67">
        <f>SUM(D77)</f>
        <v>0</v>
      </c>
      <c r="E62" s="67">
        <f t="shared" ref="E62:M62" si="33">SUM(E77)</f>
        <v>0</v>
      </c>
      <c r="F62" s="67">
        <f t="shared" si="33"/>
        <v>0</v>
      </c>
      <c r="G62" s="67">
        <f t="shared" si="33"/>
        <v>0</v>
      </c>
      <c r="H62" s="67">
        <f t="shared" si="33"/>
        <v>0</v>
      </c>
      <c r="I62" s="67">
        <f t="shared" si="33"/>
        <v>0</v>
      </c>
      <c r="J62" s="67">
        <f t="shared" si="33"/>
        <v>0</v>
      </c>
      <c r="K62" s="67">
        <f t="shared" si="33"/>
        <v>0</v>
      </c>
      <c r="L62" s="67">
        <f t="shared" si="33"/>
        <v>0</v>
      </c>
      <c r="M62" s="67">
        <f t="shared" si="33"/>
        <v>0</v>
      </c>
      <c r="N62" s="67" t="s">
        <v>22</v>
      </c>
      <c r="O62" s="67" t="s">
        <v>22</v>
      </c>
      <c r="P62" s="220"/>
      <c r="Q62" s="220"/>
      <c r="R62" s="220"/>
      <c r="S62" s="220"/>
      <c r="T62" s="2"/>
    </row>
    <row r="63" spans="1:20" ht="21.75" customHeight="1" x14ac:dyDescent="0.25">
      <c r="A63" s="211"/>
      <c r="B63" s="207" t="s">
        <v>455</v>
      </c>
      <c r="C63" s="68" t="s">
        <v>551</v>
      </c>
      <c r="D63" s="69">
        <f>SUM(D64:D77)</f>
        <v>286.60000000000002</v>
      </c>
      <c r="E63" s="69">
        <f t="shared" ref="E63:M63" si="34">SUM(E64:E77)</f>
        <v>294.69</v>
      </c>
      <c r="F63" s="69">
        <f t="shared" si="34"/>
        <v>0</v>
      </c>
      <c r="G63" s="69">
        <f t="shared" si="34"/>
        <v>0</v>
      </c>
      <c r="H63" s="69">
        <f t="shared" si="34"/>
        <v>0</v>
      </c>
      <c r="I63" s="69">
        <f t="shared" si="34"/>
        <v>0</v>
      </c>
      <c r="J63" s="69">
        <f t="shared" si="34"/>
        <v>286.60000000000002</v>
      </c>
      <c r="K63" s="69">
        <f t="shared" si="34"/>
        <v>294.69</v>
      </c>
      <c r="L63" s="69">
        <f t="shared" si="34"/>
        <v>0</v>
      </c>
      <c r="M63" s="69">
        <f t="shared" si="34"/>
        <v>0</v>
      </c>
      <c r="N63" s="69">
        <v>100</v>
      </c>
      <c r="O63" s="69">
        <v>102.82</v>
      </c>
      <c r="P63" s="70" t="s">
        <v>22</v>
      </c>
      <c r="Q63" s="70" t="s">
        <v>22</v>
      </c>
      <c r="R63" s="70" t="s">
        <v>22</v>
      </c>
      <c r="S63" s="70" t="s">
        <v>22</v>
      </c>
      <c r="T63" s="2"/>
    </row>
    <row r="64" spans="1:20" ht="43.5" customHeight="1" x14ac:dyDescent="0.25">
      <c r="A64" s="217"/>
      <c r="B64" s="208"/>
      <c r="C64" s="184">
        <v>2014</v>
      </c>
      <c r="D64" s="196">
        <v>94</v>
      </c>
      <c r="E64" s="196">
        <v>93.43</v>
      </c>
      <c r="F64" s="196">
        <v>0</v>
      </c>
      <c r="G64" s="196">
        <v>0</v>
      </c>
      <c r="H64" s="196">
        <v>0</v>
      </c>
      <c r="I64" s="196">
        <v>0</v>
      </c>
      <c r="J64" s="196">
        <v>94</v>
      </c>
      <c r="K64" s="196">
        <v>93.43</v>
      </c>
      <c r="L64" s="196">
        <v>0</v>
      </c>
      <c r="M64" s="196">
        <v>0</v>
      </c>
      <c r="N64" s="196">
        <v>100</v>
      </c>
      <c r="O64" s="196">
        <v>99.38</v>
      </c>
      <c r="P64" s="5" t="s">
        <v>352</v>
      </c>
      <c r="Q64" s="6">
        <v>4</v>
      </c>
      <c r="R64" s="6">
        <v>9</v>
      </c>
      <c r="S64" s="7" t="s">
        <v>35</v>
      </c>
      <c r="T64" s="2"/>
    </row>
    <row r="65" spans="1:20" ht="56.25" customHeight="1" x14ac:dyDescent="0.25">
      <c r="A65" s="217"/>
      <c r="B65" s="208"/>
      <c r="C65" s="185"/>
      <c r="D65" s="210"/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5" t="s">
        <v>28</v>
      </c>
      <c r="Q65" s="6">
        <v>7</v>
      </c>
      <c r="R65" s="6">
        <v>17</v>
      </c>
      <c r="S65" s="7" t="s">
        <v>34</v>
      </c>
      <c r="T65" s="2"/>
    </row>
    <row r="66" spans="1:20" ht="33.75" customHeight="1" x14ac:dyDescent="0.25">
      <c r="A66" s="217"/>
      <c r="B66" s="208"/>
      <c r="C66" s="185"/>
      <c r="D66" s="210"/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10"/>
      <c r="P66" s="5" t="s">
        <v>29</v>
      </c>
      <c r="Q66" s="6">
        <v>6</v>
      </c>
      <c r="R66" s="6">
        <v>18</v>
      </c>
      <c r="S66" s="7" t="s">
        <v>33</v>
      </c>
      <c r="T66" s="2"/>
    </row>
    <row r="67" spans="1:20" ht="49.5" customHeight="1" x14ac:dyDescent="0.25">
      <c r="A67" s="217"/>
      <c r="B67" s="208"/>
      <c r="C67" s="185"/>
      <c r="D67" s="210"/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10"/>
      <c r="P67" s="5" t="s">
        <v>30</v>
      </c>
      <c r="Q67" s="6">
        <v>90</v>
      </c>
      <c r="R67" s="6">
        <v>91</v>
      </c>
      <c r="S67" s="6">
        <v>101.11</v>
      </c>
      <c r="T67" s="2"/>
    </row>
    <row r="68" spans="1:20" ht="47.25" customHeight="1" x14ac:dyDescent="0.25">
      <c r="A68" s="217"/>
      <c r="B68" s="208"/>
      <c r="C68" s="185"/>
      <c r="D68" s="210"/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10"/>
      <c r="P68" s="5" t="s">
        <v>31</v>
      </c>
      <c r="Q68" s="6">
        <v>100</v>
      </c>
      <c r="R68" s="6">
        <v>832</v>
      </c>
      <c r="S68" s="6" t="s">
        <v>32</v>
      </c>
      <c r="T68" s="2"/>
    </row>
    <row r="69" spans="1:20" ht="49.5" customHeight="1" x14ac:dyDescent="0.25">
      <c r="A69" s="217"/>
      <c r="B69" s="208"/>
      <c r="C69" s="186"/>
      <c r="D69" s="197"/>
      <c r="E69" s="197"/>
      <c r="F69" s="197"/>
      <c r="G69" s="197"/>
      <c r="H69" s="197"/>
      <c r="I69" s="197"/>
      <c r="J69" s="197"/>
      <c r="K69" s="197"/>
      <c r="L69" s="197"/>
      <c r="M69" s="197"/>
      <c r="N69" s="197"/>
      <c r="O69" s="197"/>
      <c r="P69" s="5" t="s">
        <v>36</v>
      </c>
      <c r="Q69" s="6" t="s">
        <v>37</v>
      </c>
      <c r="R69" s="6" t="s">
        <v>38</v>
      </c>
      <c r="S69" s="6">
        <v>102.38</v>
      </c>
      <c r="T69" s="2"/>
    </row>
    <row r="70" spans="1:20" ht="42.75" customHeight="1" x14ac:dyDescent="0.25">
      <c r="A70" s="217"/>
      <c r="B70" s="208"/>
      <c r="C70" s="184">
        <v>2015</v>
      </c>
      <c r="D70" s="196">
        <v>96</v>
      </c>
      <c r="E70" s="196">
        <v>104.66</v>
      </c>
      <c r="F70" s="196">
        <v>0</v>
      </c>
      <c r="G70" s="196">
        <v>0</v>
      </c>
      <c r="H70" s="196">
        <v>0</v>
      </c>
      <c r="I70" s="196">
        <v>0</v>
      </c>
      <c r="J70" s="196">
        <v>96</v>
      </c>
      <c r="K70" s="196">
        <v>104.66</v>
      </c>
      <c r="L70" s="196">
        <v>0</v>
      </c>
      <c r="M70" s="196">
        <v>0</v>
      </c>
      <c r="N70" s="196">
        <v>100</v>
      </c>
      <c r="O70" s="196">
        <v>109</v>
      </c>
      <c r="P70" s="5" t="s">
        <v>352</v>
      </c>
      <c r="Q70" s="54">
        <v>4</v>
      </c>
      <c r="R70" s="54">
        <v>8</v>
      </c>
      <c r="S70" s="54">
        <v>200</v>
      </c>
      <c r="T70" s="2"/>
    </row>
    <row r="71" spans="1:20" ht="49.5" customHeight="1" x14ac:dyDescent="0.25">
      <c r="A71" s="217"/>
      <c r="B71" s="208"/>
      <c r="C71" s="185"/>
      <c r="D71" s="210"/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10"/>
      <c r="P71" s="5" t="s">
        <v>28</v>
      </c>
      <c r="Q71" s="54">
        <v>7</v>
      </c>
      <c r="R71" s="54">
        <v>10</v>
      </c>
      <c r="S71" s="54">
        <v>142.9</v>
      </c>
      <c r="T71" s="2"/>
    </row>
    <row r="72" spans="1:20" ht="26.25" customHeight="1" x14ac:dyDescent="0.25">
      <c r="A72" s="217"/>
      <c r="B72" s="208"/>
      <c r="C72" s="185"/>
      <c r="D72" s="210"/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10"/>
      <c r="P72" s="5" t="s">
        <v>29</v>
      </c>
      <c r="Q72" s="54">
        <v>6</v>
      </c>
      <c r="R72" s="54">
        <v>25</v>
      </c>
      <c r="S72" s="54">
        <v>416.7</v>
      </c>
      <c r="T72" s="2"/>
    </row>
    <row r="73" spans="1:20" ht="49.5" customHeight="1" x14ac:dyDescent="0.25">
      <c r="A73" s="217"/>
      <c r="B73" s="208"/>
      <c r="C73" s="185"/>
      <c r="D73" s="210"/>
      <c r="E73" s="210"/>
      <c r="F73" s="210"/>
      <c r="G73" s="210"/>
      <c r="H73" s="210"/>
      <c r="I73" s="210"/>
      <c r="J73" s="210"/>
      <c r="K73" s="210"/>
      <c r="L73" s="210"/>
      <c r="M73" s="210"/>
      <c r="N73" s="210"/>
      <c r="O73" s="210"/>
      <c r="P73" s="5" t="s">
        <v>30</v>
      </c>
      <c r="Q73" s="54">
        <v>90</v>
      </c>
      <c r="R73" s="54">
        <v>102</v>
      </c>
      <c r="S73" s="54">
        <v>113.3</v>
      </c>
      <c r="T73" s="2"/>
    </row>
    <row r="74" spans="1:20" ht="41.25" customHeight="1" x14ac:dyDescent="0.25">
      <c r="A74" s="217"/>
      <c r="B74" s="208"/>
      <c r="C74" s="185"/>
      <c r="D74" s="210"/>
      <c r="E74" s="210"/>
      <c r="F74" s="210"/>
      <c r="G74" s="210"/>
      <c r="H74" s="210"/>
      <c r="I74" s="210"/>
      <c r="J74" s="210"/>
      <c r="K74" s="210"/>
      <c r="L74" s="210"/>
      <c r="M74" s="210"/>
      <c r="N74" s="210"/>
      <c r="O74" s="210"/>
      <c r="P74" s="5" t="s">
        <v>31</v>
      </c>
      <c r="Q74" s="54">
        <v>100</v>
      </c>
      <c r="R74" s="54">
        <v>1105</v>
      </c>
      <c r="S74" s="54" t="s">
        <v>353</v>
      </c>
      <c r="T74" s="2"/>
    </row>
    <row r="75" spans="1:20" ht="37.5" customHeight="1" x14ac:dyDescent="0.25">
      <c r="A75" s="217"/>
      <c r="B75" s="208"/>
      <c r="C75" s="186"/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5" t="s">
        <v>36</v>
      </c>
      <c r="Q75" s="54">
        <v>42</v>
      </c>
      <c r="R75" s="54">
        <v>43</v>
      </c>
      <c r="S75" s="54">
        <v>102.4</v>
      </c>
      <c r="T75" s="2"/>
    </row>
    <row r="76" spans="1:20" ht="67.5" customHeight="1" x14ac:dyDescent="0.25">
      <c r="A76" s="217"/>
      <c r="B76" s="208"/>
      <c r="C76" s="125">
        <v>2016</v>
      </c>
      <c r="D76" s="136">
        <v>96.6</v>
      </c>
      <c r="E76" s="136">
        <v>96.6</v>
      </c>
      <c r="F76" s="136">
        <v>0</v>
      </c>
      <c r="G76" s="136">
        <v>0</v>
      </c>
      <c r="H76" s="136">
        <v>0</v>
      </c>
      <c r="I76" s="136">
        <v>0</v>
      </c>
      <c r="J76" s="136">
        <v>96.6</v>
      </c>
      <c r="K76" s="136">
        <v>96.6</v>
      </c>
      <c r="L76" s="136">
        <v>0</v>
      </c>
      <c r="M76" s="136">
        <v>0</v>
      </c>
      <c r="N76" s="136">
        <v>100</v>
      </c>
      <c r="O76" s="136">
        <v>100</v>
      </c>
      <c r="P76" s="124" t="s">
        <v>456</v>
      </c>
      <c r="Q76" s="142">
        <v>15</v>
      </c>
      <c r="R76" s="142">
        <v>15</v>
      </c>
      <c r="S76" s="142">
        <v>100</v>
      </c>
      <c r="T76" s="2"/>
    </row>
    <row r="77" spans="1:20" ht="67.5" customHeight="1" x14ac:dyDescent="0.25">
      <c r="A77" s="212"/>
      <c r="B77" s="209"/>
      <c r="C77" s="165">
        <v>2017</v>
      </c>
      <c r="D77" s="160">
        <v>0</v>
      </c>
      <c r="E77" s="160">
        <v>0</v>
      </c>
      <c r="F77" s="160">
        <v>0</v>
      </c>
      <c r="G77" s="160">
        <v>0</v>
      </c>
      <c r="H77" s="160">
        <v>0</v>
      </c>
      <c r="I77" s="160">
        <v>0</v>
      </c>
      <c r="J77" s="160">
        <v>0</v>
      </c>
      <c r="K77" s="160">
        <v>0</v>
      </c>
      <c r="L77" s="160">
        <v>0</v>
      </c>
      <c r="M77" s="160">
        <v>0</v>
      </c>
      <c r="N77" s="160" t="s">
        <v>363</v>
      </c>
      <c r="O77" s="160" t="s">
        <v>363</v>
      </c>
      <c r="P77" s="161" t="s">
        <v>22</v>
      </c>
      <c r="Q77" s="172" t="s">
        <v>22</v>
      </c>
      <c r="R77" s="172" t="s">
        <v>22</v>
      </c>
      <c r="S77" s="172" t="s">
        <v>22</v>
      </c>
      <c r="T77" s="2"/>
    </row>
    <row r="78" spans="1:20" ht="18.75" customHeight="1" x14ac:dyDescent="0.25">
      <c r="A78" s="211" t="s">
        <v>39</v>
      </c>
      <c r="B78" s="229" t="s">
        <v>457</v>
      </c>
      <c r="C78" s="20" t="s">
        <v>551</v>
      </c>
      <c r="D78" s="21">
        <f>SUM(D79:D82)</f>
        <v>139</v>
      </c>
      <c r="E78" s="21">
        <f t="shared" ref="E78:M78" si="35">SUM(E79:E82)</f>
        <v>139.80000000000001</v>
      </c>
      <c r="F78" s="21">
        <f t="shared" si="35"/>
        <v>0</v>
      </c>
      <c r="G78" s="21">
        <f t="shared" si="35"/>
        <v>0</v>
      </c>
      <c r="H78" s="21">
        <f t="shared" si="35"/>
        <v>0</v>
      </c>
      <c r="I78" s="21">
        <f t="shared" si="35"/>
        <v>0</v>
      </c>
      <c r="J78" s="21">
        <f t="shared" si="35"/>
        <v>139</v>
      </c>
      <c r="K78" s="21">
        <f t="shared" si="35"/>
        <v>139.80000000000001</v>
      </c>
      <c r="L78" s="21">
        <f t="shared" si="35"/>
        <v>0</v>
      </c>
      <c r="M78" s="21">
        <f t="shared" si="35"/>
        <v>0</v>
      </c>
      <c r="N78" s="21">
        <v>100</v>
      </c>
      <c r="O78" s="21">
        <v>100.58</v>
      </c>
      <c r="P78" s="218" t="s">
        <v>22</v>
      </c>
      <c r="Q78" s="218" t="s">
        <v>22</v>
      </c>
      <c r="R78" s="218" t="s">
        <v>22</v>
      </c>
      <c r="S78" s="218" t="s">
        <v>22</v>
      </c>
      <c r="T78" s="2"/>
    </row>
    <row r="79" spans="1:20" ht="17.25" customHeight="1" x14ac:dyDescent="0.25">
      <c r="A79" s="217"/>
      <c r="B79" s="230"/>
      <c r="C79" s="20">
        <v>2014</v>
      </c>
      <c r="D79" s="21">
        <f>SUM(D84)</f>
        <v>23.2</v>
      </c>
      <c r="E79" s="21">
        <f t="shared" ref="E79:M79" si="36">SUM(E84)</f>
        <v>24</v>
      </c>
      <c r="F79" s="21">
        <f t="shared" si="36"/>
        <v>0</v>
      </c>
      <c r="G79" s="21">
        <f t="shared" si="36"/>
        <v>0</v>
      </c>
      <c r="H79" s="21">
        <f t="shared" si="36"/>
        <v>0</v>
      </c>
      <c r="I79" s="21">
        <f t="shared" si="36"/>
        <v>0</v>
      </c>
      <c r="J79" s="21">
        <f t="shared" si="36"/>
        <v>23.2</v>
      </c>
      <c r="K79" s="21">
        <f t="shared" si="36"/>
        <v>24</v>
      </c>
      <c r="L79" s="21">
        <f t="shared" si="36"/>
        <v>0</v>
      </c>
      <c r="M79" s="21">
        <f t="shared" si="36"/>
        <v>0</v>
      </c>
      <c r="N79" s="21">
        <v>100</v>
      </c>
      <c r="O79" s="21">
        <v>103.45</v>
      </c>
      <c r="P79" s="219"/>
      <c r="Q79" s="219"/>
      <c r="R79" s="219"/>
      <c r="S79" s="219"/>
      <c r="T79" s="2"/>
    </row>
    <row r="80" spans="1:20" ht="17.25" customHeight="1" x14ac:dyDescent="0.25">
      <c r="A80" s="217"/>
      <c r="B80" s="230"/>
      <c r="C80" s="20">
        <v>2015</v>
      </c>
      <c r="D80" s="21">
        <f>SUM(D85)</f>
        <v>0</v>
      </c>
      <c r="E80" s="21">
        <f t="shared" ref="E80:M80" si="37">SUM(E85)</f>
        <v>0</v>
      </c>
      <c r="F80" s="21">
        <f t="shared" si="37"/>
        <v>0</v>
      </c>
      <c r="G80" s="21">
        <f t="shared" si="37"/>
        <v>0</v>
      </c>
      <c r="H80" s="21">
        <f t="shared" si="37"/>
        <v>0</v>
      </c>
      <c r="I80" s="21">
        <f t="shared" si="37"/>
        <v>0</v>
      </c>
      <c r="J80" s="21">
        <f t="shared" si="37"/>
        <v>0</v>
      </c>
      <c r="K80" s="21">
        <f t="shared" si="37"/>
        <v>0</v>
      </c>
      <c r="L80" s="21">
        <f t="shared" si="37"/>
        <v>0</v>
      </c>
      <c r="M80" s="21">
        <f t="shared" si="37"/>
        <v>0</v>
      </c>
      <c r="N80" s="21">
        <v>0</v>
      </c>
      <c r="O80" s="21">
        <v>0</v>
      </c>
      <c r="P80" s="219"/>
      <c r="Q80" s="219"/>
      <c r="R80" s="219"/>
      <c r="S80" s="219"/>
      <c r="T80" s="2"/>
    </row>
    <row r="81" spans="1:20" ht="17.25" customHeight="1" x14ac:dyDescent="0.25">
      <c r="A81" s="217"/>
      <c r="B81" s="230"/>
      <c r="C81" s="20">
        <v>2016</v>
      </c>
      <c r="D81" s="21">
        <f>SUM(D86)</f>
        <v>0</v>
      </c>
      <c r="E81" s="21">
        <f t="shared" ref="E81:M81" si="38">SUM(E86)</f>
        <v>0</v>
      </c>
      <c r="F81" s="21">
        <f t="shared" si="38"/>
        <v>0</v>
      </c>
      <c r="G81" s="21">
        <f t="shared" si="38"/>
        <v>0</v>
      </c>
      <c r="H81" s="21">
        <f t="shared" si="38"/>
        <v>0</v>
      </c>
      <c r="I81" s="21">
        <f t="shared" si="38"/>
        <v>0</v>
      </c>
      <c r="J81" s="21">
        <f t="shared" si="38"/>
        <v>0</v>
      </c>
      <c r="K81" s="21">
        <f t="shared" si="38"/>
        <v>0</v>
      </c>
      <c r="L81" s="21">
        <f t="shared" si="38"/>
        <v>0</v>
      </c>
      <c r="M81" s="21">
        <f t="shared" si="38"/>
        <v>0</v>
      </c>
      <c r="N81" s="21">
        <v>0</v>
      </c>
      <c r="O81" s="21">
        <v>0</v>
      </c>
      <c r="P81" s="219"/>
      <c r="Q81" s="219"/>
      <c r="R81" s="219"/>
      <c r="S81" s="219"/>
      <c r="T81" s="2"/>
    </row>
    <row r="82" spans="1:20" ht="17.25" customHeight="1" x14ac:dyDescent="0.25">
      <c r="A82" s="212"/>
      <c r="B82" s="231"/>
      <c r="C82" s="20">
        <v>2017</v>
      </c>
      <c r="D82" s="21">
        <f>SUM(D87)</f>
        <v>115.8</v>
      </c>
      <c r="E82" s="21">
        <f t="shared" ref="E82:M82" si="39">SUM(E87)</f>
        <v>115.8</v>
      </c>
      <c r="F82" s="21">
        <f t="shared" si="39"/>
        <v>0</v>
      </c>
      <c r="G82" s="21">
        <f t="shared" si="39"/>
        <v>0</v>
      </c>
      <c r="H82" s="21">
        <f t="shared" si="39"/>
        <v>0</v>
      </c>
      <c r="I82" s="21">
        <f t="shared" si="39"/>
        <v>0</v>
      </c>
      <c r="J82" s="21">
        <f t="shared" si="39"/>
        <v>115.8</v>
      </c>
      <c r="K82" s="21">
        <f t="shared" si="39"/>
        <v>115.8</v>
      </c>
      <c r="L82" s="21">
        <f t="shared" si="39"/>
        <v>0</v>
      </c>
      <c r="M82" s="21">
        <f t="shared" si="39"/>
        <v>0</v>
      </c>
      <c r="N82" s="21">
        <v>100</v>
      </c>
      <c r="O82" s="21">
        <v>100</v>
      </c>
      <c r="P82" s="220"/>
      <c r="Q82" s="220"/>
      <c r="R82" s="220"/>
      <c r="S82" s="220"/>
      <c r="T82" s="2"/>
    </row>
    <row r="83" spans="1:20" ht="27" customHeight="1" x14ac:dyDescent="0.25">
      <c r="A83" s="221"/>
      <c r="B83" s="207" t="s">
        <v>458</v>
      </c>
      <c r="C83" s="23" t="s">
        <v>551</v>
      </c>
      <c r="D83" s="24">
        <f>SUM(D84:D87)</f>
        <v>139</v>
      </c>
      <c r="E83" s="24">
        <f t="shared" ref="E83:M83" si="40">SUM(E84:E87)</f>
        <v>139.80000000000001</v>
      </c>
      <c r="F83" s="24">
        <f t="shared" si="40"/>
        <v>0</v>
      </c>
      <c r="G83" s="24">
        <f t="shared" si="40"/>
        <v>0</v>
      </c>
      <c r="H83" s="24">
        <f t="shared" si="40"/>
        <v>0</v>
      </c>
      <c r="I83" s="24">
        <f t="shared" si="40"/>
        <v>0</v>
      </c>
      <c r="J83" s="24">
        <f t="shared" si="40"/>
        <v>139</v>
      </c>
      <c r="K83" s="24">
        <f t="shared" si="40"/>
        <v>139.80000000000001</v>
      </c>
      <c r="L83" s="24">
        <f t="shared" si="40"/>
        <v>0</v>
      </c>
      <c r="M83" s="24">
        <f t="shared" si="40"/>
        <v>0</v>
      </c>
      <c r="N83" s="24">
        <v>100</v>
      </c>
      <c r="O83" s="24">
        <v>100.58</v>
      </c>
      <c r="P83" s="54" t="s">
        <v>22</v>
      </c>
      <c r="Q83" s="54" t="s">
        <v>22</v>
      </c>
      <c r="R83" s="54" t="s">
        <v>22</v>
      </c>
      <c r="S83" s="25" t="s">
        <v>22</v>
      </c>
      <c r="T83" s="2"/>
    </row>
    <row r="84" spans="1:20" ht="29.25" customHeight="1" x14ac:dyDescent="0.25">
      <c r="A84" s="222"/>
      <c r="B84" s="208"/>
      <c r="C84" s="23">
        <v>2014</v>
      </c>
      <c r="D84" s="24">
        <v>23.2</v>
      </c>
      <c r="E84" s="24">
        <v>24</v>
      </c>
      <c r="F84" s="24">
        <v>0</v>
      </c>
      <c r="G84" s="24">
        <v>0</v>
      </c>
      <c r="H84" s="24">
        <v>0</v>
      </c>
      <c r="I84" s="24">
        <v>0</v>
      </c>
      <c r="J84" s="24">
        <v>23.2</v>
      </c>
      <c r="K84" s="24">
        <v>24</v>
      </c>
      <c r="L84" s="24">
        <v>0</v>
      </c>
      <c r="M84" s="24">
        <v>0</v>
      </c>
      <c r="N84" s="24">
        <v>100</v>
      </c>
      <c r="O84" s="24">
        <v>103.45</v>
      </c>
      <c r="P84" s="184" t="s">
        <v>40</v>
      </c>
      <c r="Q84" s="54">
        <v>6</v>
      </c>
      <c r="R84" s="54">
        <v>6</v>
      </c>
      <c r="S84" s="25">
        <v>100</v>
      </c>
      <c r="T84" s="2"/>
    </row>
    <row r="85" spans="1:20" ht="27.75" customHeight="1" x14ac:dyDescent="0.25">
      <c r="A85" s="222"/>
      <c r="B85" s="208"/>
      <c r="C85" s="23">
        <v>2015</v>
      </c>
      <c r="D85" s="24">
        <v>0</v>
      </c>
      <c r="E85" s="24">
        <v>0</v>
      </c>
      <c r="F85" s="24">
        <v>0</v>
      </c>
      <c r="G85" s="24">
        <v>0</v>
      </c>
      <c r="H85" s="24">
        <v>0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186"/>
      <c r="Q85" s="54">
        <v>0</v>
      </c>
      <c r="R85" s="54">
        <v>0</v>
      </c>
      <c r="S85" s="25">
        <v>0</v>
      </c>
      <c r="T85" s="2"/>
    </row>
    <row r="86" spans="1:20" ht="17.25" customHeight="1" x14ac:dyDescent="0.25">
      <c r="A86" s="222"/>
      <c r="B86" s="208"/>
      <c r="C86" s="23">
        <v>2016</v>
      </c>
      <c r="D86" s="24">
        <v>0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  <c r="O86" s="24">
        <v>0</v>
      </c>
      <c r="P86" s="126" t="s">
        <v>22</v>
      </c>
      <c r="Q86" s="142" t="s">
        <v>22</v>
      </c>
      <c r="R86" s="142" t="s">
        <v>22</v>
      </c>
      <c r="S86" s="149" t="s">
        <v>22</v>
      </c>
      <c r="T86" s="2"/>
    </row>
    <row r="87" spans="1:20" ht="27.75" customHeight="1" x14ac:dyDescent="0.25">
      <c r="A87" s="223"/>
      <c r="B87" s="209"/>
      <c r="C87" s="23">
        <v>2017</v>
      </c>
      <c r="D87" s="24">
        <v>115.8</v>
      </c>
      <c r="E87" s="24">
        <v>115.8</v>
      </c>
      <c r="F87" s="24">
        <v>0</v>
      </c>
      <c r="G87" s="24">
        <v>0</v>
      </c>
      <c r="H87" s="24">
        <v>0</v>
      </c>
      <c r="I87" s="24">
        <v>0</v>
      </c>
      <c r="J87" s="24">
        <v>115.8</v>
      </c>
      <c r="K87" s="24">
        <v>115.8</v>
      </c>
      <c r="L87" s="24">
        <v>0</v>
      </c>
      <c r="M87" s="24">
        <v>0</v>
      </c>
      <c r="N87" s="24">
        <v>100</v>
      </c>
      <c r="O87" s="24">
        <v>100</v>
      </c>
      <c r="P87" s="8" t="s">
        <v>555</v>
      </c>
      <c r="Q87" s="172">
        <v>2</v>
      </c>
      <c r="R87" s="172">
        <v>2</v>
      </c>
      <c r="S87" s="149">
        <v>100</v>
      </c>
      <c r="T87" s="2"/>
    </row>
    <row r="88" spans="1:20" ht="30.75" customHeight="1" x14ac:dyDescent="0.25">
      <c r="A88" s="187" t="s">
        <v>42</v>
      </c>
      <c r="B88" s="190" t="s">
        <v>43</v>
      </c>
      <c r="C88" s="17" t="s">
        <v>551</v>
      </c>
      <c r="D88" s="18">
        <f>SUM(D89:D92)</f>
        <v>303.29000000000002</v>
      </c>
      <c r="E88" s="18">
        <f t="shared" ref="E88:M88" si="41">SUM(E89:E92)</f>
        <v>288.45</v>
      </c>
      <c r="F88" s="18">
        <f t="shared" si="41"/>
        <v>0</v>
      </c>
      <c r="G88" s="18">
        <f t="shared" si="41"/>
        <v>0</v>
      </c>
      <c r="H88" s="18">
        <f t="shared" si="41"/>
        <v>0</v>
      </c>
      <c r="I88" s="18">
        <f t="shared" si="41"/>
        <v>0</v>
      </c>
      <c r="J88" s="18">
        <f t="shared" si="41"/>
        <v>303.29000000000002</v>
      </c>
      <c r="K88" s="18">
        <f t="shared" si="41"/>
        <v>288.45</v>
      </c>
      <c r="L88" s="18">
        <f t="shared" si="41"/>
        <v>0</v>
      </c>
      <c r="M88" s="18">
        <f t="shared" si="41"/>
        <v>0</v>
      </c>
      <c r="N88" s="18">
        <v>100</v>
      </c>
      <c r="O88" s="18">
        <v>95.11</v>
      </c>
      <c r="P88" s="193" t="s">
        <v>22</v>
      </c>
      <c r="Q88" s="193" t="s">
        <v>22</v>
      </c>
      <c r="R88" s="193" t="s">
        <v>22</v>
      </c>
      <c r="S88" s="193" t="s">
        <v>22</v>
      </c>
      <c r="T88" s="2"/>
    </row>
    <row r="89" spans="1:20" ht="18" customHeight="1" x14ac:dyDescent="0.25">
      <c r="A89" s="188"/>
      <c r="B89" s="191"/>
      <c r="C89" s="16">
        <v>2014</v>
      </c>
      <c r="D89" s="18">
        <f>SUM(D94+D107)</f>
        <v>76</v>
      </c>
      <c r="E89" s="18">
        <f t="shared" ref="E89:M89" si="42">SUM(E94+E107)</f>
        <v>75.849999999999994</v>
      </c>
      <c r="F89" s="18">
        <f t="shared" si="42"/>
        <v>0</v>
      </c>
      <c r="G89" s="18">
        <f t="shared" si="42"/>
        <v>0</v>
      </c>
      <c r="H89" s="18">
        <f t="shared" si="42"/>
        <v>0</v>
      </c>
      <c r="I89" s="18">
        <f t="shared" si="42"/>
        <v>0</v>
      </c>
      <c r="J89" s="18">
        <f t="shared" si="42"/>
        <v>76</v>
      </c>
      <c r="K89" s="18">
        <f t="shared" si="42"/>
        <v>75.849999999999994</v>
      </c>
      <c r="L89" s="18">
        <f t="shared" si="42"/>
        <v>0</v>
      </c>
      <c r="M89" s="18">
        <f t="shared" si="42"/>
        <v>0</v>
      </c>
      <c r="N89" s="18">
        <v>100</v>
      </c>
      <c r="O89" s="18">
        <v>99.8</v>
      </c>
      <c r="P89" s="194"/>
      <c r="Q89" s="194"/>
      <c r="R89" s="194"/>
      <c r="S89" s="194"/>
      <c r="T89" s="2"/>
    </row>
    <row r="90" spans="1:20" ht="18" customHeight="1" x14ac:dyDescent="0.25">
      <c r="A90" s="188"/>
      <c r="B90" s="191"/>
      <c r="C90" s="16">
        <v>2015</v>
      </c>
      <c r="D90" s="18">
        <f>SUM(D95+D108)</f>
        <v>74.900000000000006</v>
      </c>
      <c r="E90" s="18">
        <f>SUM(E95+E108)</f>
        <v>60.2</v>
      </c>
      <c r="F90" s="18">
        <f>SUM(F95+F108)</f>
        <v>0</v>
      </c>
      <c r="G90" s="18">
        <f>SUM(G95+G108)</f>
        <v>0</v>
      </c>
      <c r="H90" s="18">
        <f>SUM(H95+H108)</f>
        <v>0</v>
      </c>
      <c r="I90" s="18">
        <f>SUM(I95+I108)</f>
        <v>0</v>
      </c>
      <c r="J90" s="18">
        <f>SUM(J95+J108)</f>
        <v>74.900000000000006</v>
      </c>
      <c r="K90" s="18">
        <f>SUM(K95+K108)</f>
        <v>60.2</v>
      </c>
      <c r="L90" s="18">
        <f>SUM(L95+L108)</f>
        <v>0</v>
      </c>
      <c r="M90" s="18">
        <f>SUM(M95+M108)</f>
        <v>0</v>
      </c>
      <c r="N90" s="18">
        <v>100</v>
      </c>
      <c r="O90" s="18">
        <v>80.400000000000006</v>
      </c>
      <c r="P90" s="194"/>
      <c r="Q90" s="194"/>
      <c r="R90" s="194"/>
      <c r="S90" s="194"/>
      <c r="T90" s="2"/>
    </row>
    <row r="91" spans="1:20" ht="18" customHeight="1" x14ac:dyDescent="0.25">
      <c r="A91" s="188"/>
      <c r="B91" s="191"/>
      <c r="C91" s="16">
        <v>2016</v>
      </c>
      <c r="D91" s="18">
        <f>SUM(D96+D109)</f>
        <v>79.569999999999993</v>
      </c>
      <c r="E91" s="18">
        <f>SUM(E96+E109)</f>
        <v>79.58</v>
      </c>
      <c r="F91" s="18">
        <f>SUM(F96+F109)</f>
        <v>0</v>
      </c>
      <c r="G91" s="18">
        <f>SUM(G96+G109)</f>
        <v>0</v>
      </c>
      <c r="H91" s="18">
        <f>SUM(H96+H109)</f>
        <v>0</v>
      </c>
      <c r="I91" s="18">
        <f>SUM(I96+I109)</f>
        <v>0</v>
      </c>
      <c r="J91" s="18">
        <f>SUM(J96+J109)</f>
        <v>79.569999999999993</v>
      </c>
      <c r="K91" s="18">
        <f>SUM(K96+K109)</f>
        <v>79.58</v>
      </c>
      <c r="L91" s="18">
        <f>SUM(L96+L109)</f>
        <v>0</v>
      </c>
      <c r="M91" s="18">
        <f>SUM(M96+M109)</f>
        <v>0</v>
      </c>
      <c r="N91" s="18">
        <v>100</v>
      </c>
      <c r="O91" s="18">
        <v>100</v>
      </c>
      <c r="P91" s="194"/>
      <c r="Q91" s="194"/>
      <c r="R91" s="194"/>
      <c r="S91" s="194"/>
      <c r="T91" s="2"/>
    </row>
    <row r="92" spans="1:20" ht="18" customHeight="1" x14ac:dyDescent="0.25">
      <c r="A92" s="189"/>
      <c r="B92" s="192"/>
      <c r="C92" s="16">
        <v>2017</v>
      </c>
      <c r="D92" s="18">
        <f>SUM(D97+D110)</f>
        <v>72.820000000000007</v>
      </c>
      <c r="E92" s="18">
        <f t="shared" ref="E92:M92" si="43">SUM(E97+E110)</f>
        <v>72.820000000000007</v>
      </c>
      <c r="F92" s="18">
        <f t="shared" si="43"/>
        <v>0</v>
      </c>
      <c r="G92" s="18">
        <f t="shared" si="43"/>
        <v>0</v>
      </c>
      <c r="H92" s="18">
        <f t="shared" si="43"/>
        <v>0</v>
      </c>
      <c r="I92" s="18">
        <f t="shared" si="43"/>
        <v>0</v>
      </c>
      <c r="J92" s="18">
        <f t="shared" si="43"/>
        <v>72.820000000000007</v>
      </c>
      <c r="K92" s="18">
        <f t="shared" si="43"/>
        <v>72.820000000000007</v>
      </c>
      <c r="L92" s="18">
        <f t="shared" si="43"/>
        <v>0</v>
      </c>
      <c r="M92" s="18">
        <f t="shared" si="43"/>
        <v>0</v>
      </c>
      <c r="N92" s="18">
        <v>100</v>
      </c>
      <c r="O92" s="18">
        <v>100</v>
      </c>
      <c r="P92" s="195"/>
      <c r="Q92" s="195"/>
      <c r="R92" s="195"/>
      <c r="S92" s="195"/>
      <c r="T92" s="2"/>
    </row>
    <row r="93" spans="1:20" ht="20.25" customHeight="1" x14ac:dyDescent="0.25">
      <c r="A93" s="211" t="s">
        <v>44</v>
      </c>
      <c r="B93" s="229" t="s">
        <v>461</v>
      </c>
      <c r="C93" s="20" t="s">
        <v>551</v>
      </c>
      <c r="D93" s="21">
        <f>SUM(D94:D97)</f>
        <v>72.679999999999993</v>
      </c>
      <c r="E93" s="21">
        <f t="shared" ref="E93:M93" si="44">SUM(E94:E97)</f>
        <v>52.679999999999993</v>
      </c>
      <c r="F93" s="21">
        <f t="shared" si="44"/>
        <v>0</v>
      </c>
      <c r="G93" s="21">
        <f t="shared" si="44"/>
        <v>0</v>
      </c>
      <c r="H93" s="21">
        <f t="shared" si="44"/>
        <v>0</v>
      </c>
      <c r="I93" s="21">
        <f t="shared" si="44"/>
        <v>0</v>
      </c>
      <c r="J93" s="21">
        <f t="shared" si="44"/>
        <v>72.679999999999993</v>
      </c>
      <c r="K93" s="21">
        <f t="shared" si="44"/>
        <v>52.679999999999993</v>
      </c>
      <c r="L93" s="21">
        <f t="shared" si="44"/>
        <v>0</v>
      </c>
      <c r="M93" s="21">
        <f t="shared" si="44"/>
        <v>0</v>
      </c>
      <c r="N93" s="21">
        <v>100</v>
      </c>
      <c r="O93" s="21">
        <v>72.48</v>
      </c>
      <c r="P93" s="218" t="s">
        <v>22</v>
      </c>
      <c r="Q93" s="218" t="s">
        <v>22</v>
      </c>
      <c r="R93" s="218" t="s">
        <v>22</v>
      </c>
      <c r="S93" s="218" t="s">
        <v>22</v>
      </c>
      <c r="T93" s="2"/>
    </row>
    <row r="94" spans="1:20" ht="19.5" customHeight="1" x14ac:dyDescent="0.25">
      <c r="A94" s="217"/>
      <c r="B94" s="230"/>
      <c r="C94" s="20">
        <v>2014</v>
      </c>
      <c r="D94" s="21">
        <f>SUM(D99)</f>
        <v>20</v>
      </c>
      <c r="E94" s="21">
        <f t="shared" ref="E94:M94" si="45">SUM(E99)</f>
        <v>20</v>
      </c>
      <c r="F94" s="21">
        <f t="shared" si="45"/>
        <v>0</v>
      </c>
      <c r="G94" s="21">
        <f t="shared" si="45"/>
        <v>0</v>
      </c>
      <c r="H94" s="21">
        <f t="shared" si="45"/>
        <v>0</v>
      </c>
      <c r="I94" s="21">
        <f t="shared" si="45"/>
        <v>0</v>
      </c>
      <c r="J94" s="21">
        <f t="shared" si="45"/>
        <v>20</v>
      </c>
      <c r="K94" s="21">
        <f t="shared" si="45"/>
        <v>20</v>
      </c>
      <c r="L94" s="21">
        <f t="shared" si="45"/>
        <v>0</v>
      </c>
      <c r="M94" s="21">
        <f t="shared" si="45"/>
        <v>0</v>
      </c>
      <c r="N94" s="21">
        <v>100</v>
      </c>
      <c r="O94" s="21">
        <v>100</v>
      </c>
      <c r="P94" s="219"/>
      <c r="Q94" s="219"/>
      <c r="R94" s="219"/>
      <c r="S94" s="219"/>
      <c r="T94" s="2"/>
    </row>
    <row r="95" spans="1:20" ht="20.25" customHeight="1" x14ac:dyDescent="0.25">
      <c r="A95" s="217"/>
      <c r="B95" s="230"/>
      <c r="C95" s="20">
        <v>2015</v>
      </c>
      <c r="D95" s="21">
        <f>SUM(D100)</f>
        <v>20</v>
      </c>
      <c r="E95" s="21">
        <f t="shared" ref="E95:M95" si="46">SUM(E100)</f>
        <v>0</v>
      </c>
      <c r="F95" s="21">
        <f t="shared" si="46"/>
        <v>0</v>
      </c>
      <c r="G95" s="21">
        <f t="shared" si="46"/>
        <v>0</v>
      </c>
      <c r="H95" s="21">
        <f t="shared" si="46"/>
        <v>0</v>
      </c>
      <c r="I95" s="21">
        <f t="shared" si="46"/>
        <v>0</v>
      </c>
      <c r="J95" s="21">
        <f t="shared" si="46"/>
        <v>20</v>
      </c>
      <c r="K95" s="21">
        <f t="shared" si="46"/>
        <v>0</v>
      </c>
      <c r="L95" s="21">
        <f t="shared" si="46"/>
        <v>0</v>
      </c>
      <c r="M95" s="21">
        <f t="shared" si="46"/>
        <v>0</v>
      </c>
      <c r="N95" s="21">
        <v>100</v>
      </c>
      <c r="O95" s="21">
        <v>0</v>
      </c>
      <c r="P95" s="219"/>
      <c r="Q95" s="219"/>
      <c r="R95" s="219"/>
      <c r="S95" s="219"/>
      <c r="T95" s="2"/>
    </row>
    <row r="96" spans="1:20" ht="20.25" customHeight="1" x14ac:dyDescent="0.25">
      <c r="A96" s="217"/>
      <c r="B96" s="230"/>
      <c r="C96" s="20">
        <v>2016</v>
      </c>
      <c r="D96" s="21">
        <f>SUM(D104)</f>
        <v>19.13</v>
      </c>
      <c r="E96" s="21">
        <f t="shared" ref="E96:M96" si="47">SUM(E104)</f>
        <v>19.13</v>
      </c>
      <c r="F96" s="21">
        <f t="shared" si="47"/>
        <v>0</v>
      </c>
      <c r="G96" s="21">
        <f t="shared" si="47"/>
        <v>0</v>
      </c>
      <c r="H96" s="21">
        <f t="shared" si="47"/>
        <v>0</v>
      </c>
      <c r="I96" s="21">
        <f t="shared" si="47"/>
        <v>0</v>
      </c>
      <c r="J96" s="21">
        <f t="shared" si="47"/>
        <v>19.13</v>
      </c>
      <c r="K96" s="21">
        <f t="shared" si="47"/>
        <v>19.13</v>
      </c>
      <c r="L96" s="21">
        <f t="shared" si="47"/>
        <v>0</v>
      </c>
      <c r="M96" s="21">
        <f t="shared" si="47"/>
        <v>0</v>
      </c>
      <c r="N96" s="21">
        <v>100</v>
      </c>
      <c r="O96" s="21">
        <v>100</v>
      </c>
      <c r="P96" s="219"/>
      <c r="Q96" s="219"/>
      <c r="R96" s="219"/>
      <c r="S96" s="219"/>
      <c r="T96" s="2"/>
    </row>
    <row r="97" spans="1:20" ht="20.25" customHeight="1" x14ac:dyDescent="0.25">
      <c r="A97" s="212"/>
      <c r="B97" s="231"/>
      <c r="C97" s="20">
        <v>2017</v>
      </c>
      <c r="D97" s="21">
        <f>SUM(D105)</f>
        <v>13.55</v>
      </c>
      <c r="E97" s="21">
        <f t="shared" ref="E97:M97" si="48">SUM(E105)</f>
        <v>13.55</v>
      </c>
      <c r="F97" s="21">
        <f t="shared" si="48"/>
        <v>0</v>
      </c>
      <c r="G97" s="21">
        <f t="shared" si="48"/>
        <v>0</v>
      </c>
      <c r="H97" s="21">
        <f t="shared" si="48"/>
        <v>0</v>
      </c>
      <c r="I97" s="21">
        <f t="shared" si="48"/>
        <v>0</v>
      </c>
      <c r="J97" s="21">
        <f t="shared" si="48"/>
        <v>13.55</v>
      </c>
      <c r="K97" s="21">
        <f t="shared" si="48"/>
        <v>13.55</v>
      </c>
      <c r="L97" s="21">
        <f t="shared" si="48"/>
        <v>0</v>
      </c>
      <c r="M97" s="21">
        <f t="shared" si="48"/>
        <v>0</v>
      </c>
      <c r="N97" s="21">
        <v>100</v>
      </c>
      <c r="O97" s="21">
        <v>100</v>
      </c>
      <c r="P97" s="220"/>
      <c r="Q97" s="220"/>
      <c r="R97" s="220"/>
      <c r="S97" s="220"/>
      <c r="T97" s="2"/>
    </row>
    <row r="98" spans="1:20" ht="21" customHeight="1" x14ac:dyDescent="0.25">
      <c r="A98" s="221"/>
      <c r="B98" s="207" t="s">
        <v>459</v>
      </c>
      <c r="C98" s="23" t="s">
        <v>551</v>
      </c>
      <c r="D98" s="24">
        <f>SUM(D99+D100+D104)</f>
        <v>59.129999999999995</v>
      </c>
      <c r="E98" s="24">
        <f t="shared" ref="E98:M98" si="49">SUM(E99+E100+E104)</f>
        <v>39.129999999999995</v>
      </c>
      <c r="F98" s="24">
        <f t="shared" si="49"/>
        <v>0</v>
      </c>
      <c r="G98" s="24">
        <f t="shared" si="49"/>
        <v>0</v>
      </c>
      <c r="H98" s="24">
        <f t="shared" si="49"/>
        <v>0</v>
      </c>
      <c r="I98" s="24">
        <f t="shared" si="49"/>
        <v>0</v>
      </c>
      <c r="J98" s="24">
        <f t="shared" si="49"/>
        <v>59.129999999999995</v>
      </c>
      <c r="K98" s="24">
        <f t="shared" si="49"/>
        <v>39.129999999999995</v>
      </c>
      <c r="L98" s="24">
        <f t="shared" si="49"/>
        <v>0</v>
      </c>
      <c r="M98" s="24">
        <f t="shared" si="49"/>
        <v>0</v>
      </c>
      <c r="N98" s="24">
        <v>100</v>
      </c>
      <c r="O98" s="24">
        <v>66.180000000000007</v>
      </c>
      <c r="P98" s="54" t="s">
        <v>22</v>
      </c>
      <c r="Q98" s="6" t="s">
        <v>22</v>
      </c>
      <c r="R98" s="6" t="s">
        <v>22</v>
      </c>
      <c r="S98" s="7" t="s">
        <v>22</v>
      </c>
      <c r="T98" s="2"/>
    </row>
    <row r="99" spans="1:20" ht="43.5" customHeight="1" x14ac:dyDescent="0.25">
      <c r="A99" s="222"/>
      <c r="B99" s="208"/>
      <c r="C99" s="23">
        <v>2014</v>
      </c>
      <c r="D99" s="24">
        <v>20</v>
      </c>
      <c r="E99" s="24">
        <v>20</v>
      </c>
      <c r="F99" s="24">
        <v>0</v>
      </c>
      <c r="G99" s="24">
        <v>0</v>
      </c>
      <c r="H99" s="24">
        <v>0</v>
      </c>
      <c r="I99" s="24">
        <v>0</v>
      </c>
      <c r="J99" s="24">
        <v>20</v>
      </c>
      <c r="K99" s="24">
        <v>20</v>
      </c>
      <c r="L99" s="24">
        <v>0</v>
      </c>
      <c r="M99" s="24">
        <v>0</v>
      </c>
      <c r="N99" s="24">
        <v>100</v>
      </c>
      <c r="O99" s="24">
        <v>100</v>
      </c>
      <c r="P99" s="5" t="s">
        <v>45</v>
      </c>
      <c r="Q99" s="54">
        <v>10</v>
      </c>
      <c r="R99" s="54">
        <v>8</v>
      </c>
      <c r="S99" s="7">
        <v>80</v>
      </c>
      <c r="T99" s="2"/>
    </row>
    <row r="100" spans="1:20" ht="30.75" customHeight="1" x14ac:dyDescent="0.25">
      <c r="A100" s="222"/>
      <c r="B100" s="208"/>
      <c r="C100" s="184">
        <v>2015</v>
      </c>
      <c r="D100" s="196">
        <v>20</v>
      </c>
      <c r="E100" s="196">
        <v>0</v>
      </c>
      <c r="F100" s="196">
        <v>0</v>
      </c>
      <c r="G100" s="196">
        <v>0</v>
      </c>
      <c r="H100" s="196">
        <v>0</v>
      </c>
      <c r="I100" s="196">
        <v>0</v>
      </c>
      <c r="J100" s="196">
        <v>20</v>
      </c>
      <c r="K100" s="196">
        <v>0</v>
      </c>
      <c r="L100" s="196">
        <v>0</v>
      </c>
      <c r="M100" s="196">
        <v>0</v>
      </c>
      <c r="N100" s="196">
        <v>100</v>
      </c>
      <c r="O100" s="196">
        <v>0</v>
      </c>
      <c r="P100" s="71" t="s">
        <v>354</v>
      </c>
      <c r="Q100" s="72">
        <v>2</v>
      </c>
      <c r="R100" s="72">
        <v>59</v>
      </c>
      <c r="S100" s="73" t="s">
        <v>355</v>
      </c>
      <c r="T100" s="2"/>
    </row>
    <row r="101" spans="1:20" ht="46.5" customHeight="1" x14ac:dyDescent="0.25">
      <c r="A101" s="222"/>
      <c r="B101" s="208"/>
      <c r="C101" s="185"/>
      <c r="D101" s="210"/>
      <c r="E101" s="210"/>
      <c r="F101" s="210"/>
      <c r="G101" s="210"/>
      <c r="H101" s="210"/>
      <c r="I101" s="210"/>
      <c r="J101" s="210"/>
      <c r="K101" s="210"/>
      <c r="L101" s="210"/>
      <c r="M101" s="210"/>
      <c r="N101" s="210"/>
      <c r="O101" s="210"/>
      <c r="P101" s="71" t="s">
        <v>356</v>
      </c>
      <c r="Q101" s="72">
        <v>10</v>
      </c>
      <c r="R101" s="72">
        <v>12</v>
      </c>
      <c r="S101" s="73">
        <v>1.2</v>
      </c>
      <c r="T101" s="2"/>
    </row>
    <row r="102" spans="1:20" ht="57.75" customHeight="1" x14ac:dyDescent="0.25">
      <c r="A102" s="222"/>
      <c r="B102" s="208"/>
      <c r="C102" s="185"/>
      <c r="D102" s="210"/>
      <c r="E102" s="210"/>
      <c r="F102" s="210"/>
      <c r="G102" s="210"/>
      <c r="H102" s="210"/>
      <c r="I102" s="210"/>
      <c r="J102" s="210"/>
      <c r="K102" s="210"/>
      <c r="L102" s="210"/>
      <c r="M102" s="210"/>
      <c r="N102" s="210"/>
      <c r="O102" s="210"/>
      <c r="P102" s="71" t="s">
        <v>357</v>
      </c>
      <c r="Q102" s="72">
        <v>2</v>
      </c>
      <c r="R102" s="72">
        <v>2</v>
      </c>
      <c r="S102" s="73">
        <v>1</v>
      </c>
      <c r="T102" s="2"/>
    </row>
    <row r="103" spans="1:20" ht="59.25" customHeight="1" x14ac:dyDescent="0.25">
      <c r="A103" s="222"/>
      <c r="B103" s="208"/>
      <c r="C103" s="186"/>
      <c r="D103" s="197"/>
      <c r="E103" s="197"/>
      <c r="F103" s="197"/>
      <c r="G103" s="197"/>
      <c r="H103" s="197"/>
      <c r="I103" s="197"/>
      <c r="J103" s="197"/>
      <c r="K103" s="197"/>
      <c r="L103" s="197"/>
      <c r="M103" s="197"/>
      <c r="N103" s="197"/>
      <c r="O103" s="197"/>
      <c r="P103" s="71" t="s">
        <v>358</v>
      </c>
      <c r="Q103" s="72">
        <v>8550</v>
      </c>
      <c r="R103" s="72">
        <v>15450</v>
      </c>
      <c r="S103" s="73">
        <v>1.8069999999999999</v>
      </c>
      <c r="T103" s="2"/>
    </row>
    <row r="104" spans="1:20" ht="20.25" customHeight="1" x14ac:dyDescent="0.25">
      <c r="A104" s="222"/>
      <c r="B104" s="208"/>
      <c r="C104" s="125">
        <v>2016</v>
      </c>
      <c r="D104" s="136">
        <v>19.13</v>
      </c>
      <c r="E104" s="136">
        <v>19.13</v>
      </c>
      <c r="F104" s="136">
        <v>0</v>
      </c>
      <c r="G104" s="136">
        <v>0</v>
      </c>
      <c r="H104" s="136">
        <v>0</v>
      </c>
      <c r="I104" s="136">
        <v>0</v>
      </c>
      <c r="J104" s="136">
        <v>19.13</v>
      </c>
      <c r="K104" s="136">
        <v>19.13</v>
      </c>
      <c r="L104" s="136">
        <v>0</v>
      </c>
      <c r="M104" s="136">
        <v>0</v>
      </c>
      <c r="N104" s="136">
        <v>100</v>
      </c>
      <c r="O104" s="136">
        <v>100</v>
      </c>
      <c r="P104" s="268" t="s">
        <v>460</v>
      </c>
      <c r="Q104" s="131">
        <v>5</v>
      </c>
      <c r="R104" s="131">
        <v>5</v>
      </c>
      <c r="S104" s="150">
        <v>1</v>
      </c>
      <c r="T104" s="2"/>
    </row>
    <row r="105" spans="1:20" ht="27.75" customHeight="1" x14ac:dyDescent="0.25">
      <c r="A105" s="223"/>
      <c r="B105" s="209"/>
      <c r="C105" s="165">
        <v>2017</v>
      </c>
      <c r="D105" s="160">
        <v>13.55</v>
      </c>
      <c r="E105" s="160">
        <v>13.55</v>
      </c>
      <c r="F105" s="160">
        <v>0</v>
      </c>
      <c r="G105" s="160">
        <v>0</v>
      </c>
      <c r="H105" s="160">
        <v>0</v>
      </c>
      <c r="I105" s="160">
        <v>0</v>
      </c>
      <c r="J105" s="160">
        <v>13.55</v>
      </c>
      <c r="K105" s="160">
        <v>13.55</v>
      </c>
      <c r="L105" s="160">
        <v>0</v>
      </c>
      <c r="M105" s="160">
        <v>0</v>
      </c>
      <c r="N105" s="160">
        <v>100</v>
      </c>
      <c r="O105" s="160">
        <v>100</v>
      </c>
      <c r="P105" s="269"/>
      <c r="Q105" s="173">
        <v>3</v>
      </c>
      <c r="R105" s="173">
        <v>3</v>
      </c>
      <c r="S105" s="150">
        <v>1</v>
      </c>
      <c r="T105" s="2"/>
    </row>
    <row r="106" spans="1:20" ht="19.5" customHeight="1" x14ac:dyDescent="0.25">
      <c r="A106" s="211" t="s">
        <v>46</v>
      </c>
      <c r="B106" s="229" t="s">
        <v>462</v>
      </c>
      <c r="C106" s="20" t="s">
        <v>551</v>
      </c>
      <c r="D106" s="21">
        <f>SUM(D107:D110)</f>
        <v>230.61</v>
      </c>
      <c r="E106" s="21">
        <f t="shared" ref="E106:M106" si="50">SUM(E107:E110)</f>
        <v>235.77</v>
      </c>
      <c r="F106" s="21">
        <f t="shared" si="50"/>
        <v>0</v>
      </c>
      <c r="G106" s="21">
        <f t="shared" si="50"/>
        <v>0</v>
      </c>
      <c r="H106" s="21">
        <f t="shared" si="50"/>
        <v>0</v>
      </c>
      <c r="I106" s="21">
        <f t="shared" si="50"/>
        <v>0</v>
      </c>
      <c r="J106" s="21">
        <f t="shared" si="50"/>
        <v>230.61</v>
      </c>
      <c r="K106" s="21">
        <f t="shared" si="50"/>
        <v>235.77</v>
      </c>
      <c r="L106" s="21">
        <f t="shared" si="50"/>
        <v>0</v>
      </c>
      <c r="M106" s="21">
        <f t="shared" si="50"/>
        <v>0</v>
      </c>
      <c r="N106" s="21">
        <v>100</v>
      </c>
      <c r="O106" s="21">
        <v>102.24</v>
      </c>
      <c r="P106" s="218" t="s">
        <v>22</v>
      </c>
      <c r="Q106" s="218" t="s">
        <v>22</v>
      </c>
      <c r="R106" s="218" t="s">
        <v>22</v>
      </c>
      <c r="S106" s="218" t="s">
        <v>22</v>
      </c>
      <c r="T106" s="2"/>
    </row>
    <row r="107" spans="1:20" ht="19.5" customHeight="1" x14ac:dyDescent="0.25">
      <c r="A107" s="217"/>
      <c r="B107" s="230"/>
      <c r="C107" s="65">
        <v>2014</v>
      </c>
      <c r="D107" s="67">
        <f>SUM(D112+D119+D127+D132)</f>
        <v>56</v>
      </c>
      <c r="E107" s="67">
        <f t="shared" ref="E107:M107" si="51">SUM(E112+E119+E127+E132)</f>
        <v>55.85</v>
      </c>
      <c r="F107" s="67">
        <f t="shared" si="51"/>
        <v>0</v>
      </c>
      <c r="G107" s="67">
        <f t="shared" si="51"/>
        <v>0</v>
      </c>
      <c r="H107" s="67">
        <f t="shared" si="51"/>
        <v>0</v>
      </c>
      <c r="I107" s="67">
        <f t="shared" si="51"/>
        <v>0</v>
      </c>
      <c r="J107" s="67">
        <f t="shared" si="51"/>
        <v>56</v>
      </c>
      <c r="K107" s="67">
        <f t="shared" si="51"/>
        <v>55.85</v>
      </c>
      <c r="L107" s="67">
        <f t="shared" si="51"/>
        <v>0</v>
      </c>
      <c r="M107" s="67">
        <f t="shared" si="51"/>
        <v>0</v>
      </c>
      <c r="N107" s="67">
        <v>100</v>
      </c>
      <c r="O107" s="67">
        <v>99.73</v>
      </c>
      <c r="P107" s="219"/>
      <c r="Q107" s="219"/>
      <c r="R107" s="219"/>
      <c r="S107" s="219"/>
      <c r="T107" s="2"/>
    </row>
    <row r="108" spans="1:20" ht="18.75" customHeight="1" x14ac:dyDescent="0.25">
      <c r="A108" s="217"/>
      <c r="B108" s="230"/>
      <c r="C108" s="65">
        <v>2015</v>
      </c>
      <c r="D108" s="67">
        <f>SUM(D114+D121+D128+D133)</f>
        <v>54.9</v>
      </c>
      <c r="E108" s="67">
        <f>SUM(E114+E121+E128+E133)</f>
        <v>60.2</v>
      </c>
      <c r="F108" s="67">
        <f t="shared" ref="F108:M108" si="52">SUM(F113+F120+F128+F133)</f>
        <v>0</v>
      </c>
      <c r="G108" s="67">
        <f t="shared" si="52"/>
        <v>0</v>
      </c>
      <c r="H108" s="67">
        <f t="shared" si="52"/>
        <v>0</v>
      </c>
      <c r="I108" s="67">
        <f t="shared" si="52"/>
        <v>0</v>
      </c>
      <c r="J108" s="67">
        <f>SUM(J114+J121+J128+J133)</f>
        <v>54.9</v>
      </c>
      <c r="K108" s="67">
        <f>SUM(K114+K121+K128+K133)</f>
        <v>60.2</v>
      </c>
      <c r="L108" s="67">
        <f t="shared" si="52"/>
        <v>0</v>
      </c>
      <c r="M108" s="67">
        <f t="shared" si="52"/>
        <v>0</v>
      </c>
      <c r="N108" s="67">
        <v>100</v>
      </c>
      <c r="O108" s="67">
        <v>109.7</v>
      </c>
      <c r="P108" s="219"/>
      <c r="Q108" s="219"/>
      <c r="R108" s="219"/>
      <c r="S108" s="219"/>
      <c r="T108" s="2"/>
    </row>
    <row r="109" spans="1:20" ht="18.75" customHeight="1" x14ac:dyDescent="0.25">
      <c r="A109" s="217"/>
      <c r="B109" s="230"/>
      <c r="C109" s="65">
        <v>2016</v>
      </c>
      <c r="D109" s="67">
        <f>SUM(D116+D124+D129+D134)</f>
        <v>60.44</v>
      </c>
      <c r="E109" s="67">
        <f t="shared" ref="E109:M109" si="53">SUM(E116+E124+E129+E134)</f>
        <v>60.45</v>
      </c>
      <c r="F109" s="67">
        <f t="shared" si="53"/>
        <v>0</v>
      </c>
      <c r="G109" s="67">
        <f t="shared" si="53"/>
        <v>0</v>
      </c>
      <c r="H109" s="67">
        <f t="shared" si="53"/>
        <v>0</v>
      </c>
      <c r="I109" s="67">
        <f t="shared" si="53"/>
        <v>0</v>
      </c>
      <c r="J109" s="67">
        <f t="shared" si="53"/>
        <v>60.44</v>
      </c>
      <c r="K109" s="67">
        <f t="shared" si="53"/>
        <v>60.45</v>
      </c>
      <c r="L109" s="67">
        <f t="shared" si="53"/>
        <v>0</v>
      </c>
      <c r="M109" s="67">
        <f t="shared" si="53"/>
        <v>0</v>
      </c>
      <c r="N109" s="67">
        <v>100</v>
      </c>
      <c r="O109" s="67">
        <v>100</v>
      </c>
      <c r="P109" s="219"/>
      <c r="Q109" s="219"/>
      <c r="R109" s="219"/>
      <c r="S109" s="219"/>
      <c r="T109" s="2"/>
    </row>
    <row r="110" spans="1:20" ht="18.75" customHeight="1" x14ac:dyDescent="0.25">
      <c r="A110" s="212"/>
      <c r="B110" s="231"/>
      <c r="C110" s="65">
        <v>2017</v>
      </c>
      <c r="D110" s="67">
        <f>SUM(D117+D125+D130+D135)</f>
        <v>59.27</v>
      </c>
      <c r="E110" s="67">
        <f t="shared" ref="E110:M110" si="54">SUM(E117+E125+E130+E135)</f>
        <v>59.27</v>
      </c>
      <c r="F110" s="67">
        <f t="shared" si="54"/>
        <v>0</v>
      </c>
      <c r="G110" s="67">
        <f t="shared" si="54"/>
        <v>0</v>
      </c>
      <c r="H110" s="67">
        <f t="shared" si="54"/>
        <v>0</v>
      </c>
      <c r="I110" s="67">
        <f t="shared" si="54"/>
        <v>0</v>
      </c>
      <c r="J110" s="67">
        <f t="shared" si="54"/>
        <v>59.27</v>
      </c>
      <c r="K110" s="67">
        <f t="shared" si="54"/>
        <v>59.27</v>
      </c>
      <c r="L110" s="67">
        <f t="shared" si="54"/>
        <v>0</v>
      </c>
      <c r="M110" s="67">
        <f t="shared" si="54"/>
        <v>0</v>
      </c>
      <c r="N110" s="67">
        <v>100</v>
      </c>
      <c r="O110" s="67">
        <v>100</v>
      </c>
      <c r="P110" s="220"/>
      <c r="Q110" s="220"/>
      <c r="R110" s="220"/>
      <c r="S110" s="220"/>
      <c r="T110" s="2"/>
    </row>
    <row r="111" spans="1:20" ht="20.25" customHeight="1" x14ac:dyDescent="0.25">
      <c r="A111" s="221"/>
      <c r="B111" s="207" t="s">
        <v>463</v>
      </c>
      <c r="C111" s="53" t="s">
        <v>551</v>
      </c>
      <c r="D111" s="52">
        <f>SUM(D112+D114+D116+D117)</f>
        <v>100</v>
      </c>
      <c r="E111" s="159">
        <f t="shared" ref="E111:M111" si="55">SUM(E112+E114+E116+E117)</f>
        <v>105</v>
      </c>
      <c r="F111" s="159">
        <f t="shared" si="55"/>
        <v>0</v>
      </c>
      <c r="G111" s="159">
        <f t="shared" si="55"/>
        <v>0</v>
      </c>
      <c r="H111" s="159">
        <f t="shared" si="55"/>
        <v>0</v>
      </c>
      <c r="I111" s="159">
        <f t="shared" si="55"/>
        <v>0</v>
      </c>
      <c r="J111" s="159">
        <f t="shared" si="55"/>
        <v>100</v>
      </c>
      <c r="K111" s="159">
        <f t="shared" si="55"/>
        <v>105</v>
      </c>
      <c r="L111" s="159">
        <f t="shared" si="55"/>
        <v>0</v>
      </c>
      <c r="M111" s="159">
        <f t="shared" si="55"/>
        <v>0</v>
      </c>
      <c r="N111" s="52">
        <v>100</v>
      </c>
      <c r="O111" s="52">
        <v>105</v>
      </c>
      <c r="P111" s="54" t="s">
        <v>22</v>
      </c>
      <c r="Q111" s="6" t="s">
        <v>22</v>
      </c>
      <c r="R111" s="6" t="s">
        <v>22</v>
      </c>
      <c r="S111" s="25" t="s">
        <v>22</v>
      </c>
      <c r="T111" s="2"/>
    </row>
    <row r="112" spans="1:20" ht="54.75" customHeight="1" x14ac:dyDescent="0.25">
      <c r="A112" s="222"/>
      <c r="B112" s="208"/>
      <c r="C112" s="184">
        <v>2014</v>
      </c>
      <c r="D112" s="196">
        <v>50</v>
      </c>
      <c r="E112" s="196">
        <v>50</v>
      </c>
      <c r="F112" s="196">
        <v>0</v>
      </c>
      <c r="G112" s="196">
        <v>0</v>
      </c>
      <c r="H112" s="196">
        <v>0</v>
      </c>
      <c r="I112" s="196">
        <v>0</v>
      </c>
      <c r="J112" s="196">
        <v>50</v>
      </c>
      <c r="K112" s="196">
        <v>50</v>
      </c>
      <c r="L112" s="196">
        <v>0</v>
      </c>
      <c r="M112" s="196">
        <v>0</v>
      </c>
      <c r="N112" s="196">
        <v>100</v>
      </c>
      <c r="O112" s="196">
        <v>100</v>
      </c>
      <c r="P112" s="5" t="s">
        <v>47</v>
      </c>
      <c r="Q112" s="54" t="s">
        <v>48</v>
      </c>
      <c r="R112" s="54" t="s">
        <v>49</v>
      </c>
      <c r="S112" s="25">
        <v>100</v>
      </c>
      <c r="T112" s="2"/>
    </row>
    <row r="113" spans="1:20" ht="66.75" customHeight="1" x14ac:dyDescent="0.25">
      <c r="A113" s="222"/>
      <c r="B113" s="208"/>
      <c r="C113" s="186"/>
      <c r="D113" s="197"/>
      <c r="E113" s="197"/>
      <c r="F113" s="197"/>
      <c r="G113" s="197"/>
      <c r="H113" s="197"/>
      <c r="I113" s="197"/>
      <c r="J113" s="197"/>
      <c r="K113" s="197"/>
      <c r="L113" s="197"/>
      <c r="M113" s="197"/>
      <c r="N113" s="197"/>
      <c r="O113" s="197"/>
      <c r="P113" s="5" t="s">
        <v>50</v>
      </c>
      <c r="Q113" s="54">
        <v>8550</v>
      </c>
      <c r="R113" s="54">
        <v>38841</v>
      </c>
      <c r="S113" s="7" t="s">
        <v>51</v>
      </c>
      <c r="T113" s="2"/>
    </row>
    <row r="114" spans="1:20" ht="51" customHeight="1" x14ac:dyDescent="0.25">
      <c r="A114" s="222"/>
      <c r="B114" s="208"/>
      <c r="C114" s="184">
        <v>2015</v>
      </c>
      <c r="D114" s="196">
        <v>50</v>
      </c>
      <c r="E114" s="196">
        <v>55</v>
      </c>
      <c r="F114" s="196">
        <v>0</v>
      </c>
      <c r="G114" s="196">
        <v>0</v>
      </c>
      <c r="H114" s="196">
        <v>0</v>
      </c>
      <c r="I114" s="196">
        <v>0</v>
      </c>
      <c r="J114" s="196">
        <v>50</v>
      </c>
      <c r="K114" s="196">
        <v>55</v>
      </c>
      <c r="L114" s="196">
        <v>0</v>
      </c>
      <c r="M114" s="196">
        <v>0</v>
      </c>
      <c r="N114" s="196">
        <v>100</v>
      </c>
      <c r="O114" s="196">
        <v>110</v>
      </c>
      <c r="P114" s="5" t="s">
        <v>47</v>
      </c>
      <c r="Q114" s="54" t="s">
        <v>48</v>
      </c>
      <c r="R114" s="54" t="s">
        <v>359</v>
      </c>
      <c r="S114" s="25" t="s">
        <v>360</v>
      </c>
      <c r="T114" s="2"/>
    </row>
    <row r="115" spans="1:20" ht="71.25" customHeight="1" x14ac:dyDescent="0.25">
      <c r="A115" s="222"/>
      <c r="B115" s="208"/>
      <c r="C115" s="186"/>
      <c r="D115" s="197"/>
      <c r="E115" s="197"/>
      <c r="F115" s="197"/>
      <c r="G115" s="197"/>
      <c r="H115" s="197"/>
      <c r="I115" s="197"/>
      <c r="J115" s="197"/>
      <c r="K115" s="197"/>
      <c r="L115" s="197"/>
      <c r="M115" s="197"/>
      <c r="N115" s="197"/>
      <c r="O115" s="197"/>
      <c r="P115" s="5" t="s">
        <v>50</v>
      </c>
      <c r="Q115" s="54">
        <v>8550</v>
      </c>
      <c r="R115" s="54">
        <v>38841</v>
      </c>
      <c r="S115" s="7" t="s">
        <v>51</v>
      </c>
      <c r="T115" s="2"/>
    </row>
    <row r="116" spans="1:20" ht="18.75" customHeight="1" x14ac:dyDescent="0.25">
      <c r="A116" s="222"/>
      <c r="B116" s="208"/>
      <c r="C116" s="126">
        <v>2016</v>
      </c>
      <c r="D116" s="137">
        <v>0</v>
      </c>
      <c r="E116" s="137">
        <v>0</v>
      </c>
      <c r="F116" s="137">
        <v>0</v>
      </c>
      <c r="G116" s="137">
        <v>0</v>
      </c>
      <c r="H116" s="137">
        <v>0</v>
      </c>
      <c r="I116" s="137">
        <v>0</v>
      </c>
      <c r="J116" s="137">
        <v>0</v>
      </c>
      <c r="K116" s="137">
        <v>0</v>
      </c>
      <c r="L116" s="137">
        <v>0</v>
      </c>
      <c r="M116" s="137">
        <v>0</v>
      </c>
      <c r="N116" s="137">
        <v>0</v>
      </c>
      <c r="O116" s="137">
        <v>0</v>
      </c>
      <c r="P116" s="146" t="s">
        <v>22</v>
      </c>
      <c r="Q116" s="146" t="s">
        <v>22</v>
      </c>
      <c r="R116" s="146" t="s">
        <v>22</v>
      </c>
      <c r="S116" s="7" t="s">
        <v>22</v>
      </c>
      <c r="T116" s="2"/>
    </row>
    <row r="117" spans="1:20" ht="18.75" customHeight="1" x14ac:dyDescent="0.25">
      <c r="A117" s="223"/>
      <c r="B117" s="209"/>
      <c r="C117" s="8">
        <v>2017</v>
      </c>
      <c r="D117" s="93">
        <v>0</v>
      </c>
      <c r="E117" s="93">
        <v>0</v>
      </c>
      <c r="F117" s="93">
        <v>0</v>
      </c>
      <c r="G117" s="93">
        <v>0</v>
      </c>
      <c r="H117" s="93">
        <v>0</v>
      </c>
      <c r="I117" s="93">
        <v>0</v>
      </c>
      <c r="J117" s="93">
        <v>0</v>
      </c>
      <c r="K117" s="93">
        <v>0</v>
      </c>
      <c r="L117" s="93">
        <v>0</v>
      </c>
      <c r="M117" s="93">
        <v>0</v>
      </c>
      <c r="N117" s="93" t="s">
        <v>363</v>
      </c>
      <c r="O117" s="93" t="s">
        <v>363</v>
      </c>
      <c r="P117" s="176" t="s">
        <v>22</v>
      </c>
      <c r="Q117" s="176" t="s">
        <v>22</v>
      </c>
      <c r="R117" s="176" t="s">
        <v>22</v>
      </c>
      <c r="S117" s="7"/>
      <c r="T117" s="2"/>
    </row>
    <row r="118" spans="1:20" ht="17.25" customHeight="1" x14ac:dyDescent="0.25">
      <c r="A118" s="221"/>
      <c r="B118" s="207" t="s">
        <v>464</v>
      </c>
      <c r="C118" s="53" t="s">
        <v>551</v>
      </c>
      <c r="D118" s="52">
        <f>SUM(D119:D125)</f>
        <v>21.68</v>
      </c>
      <c r="E118" s="159">
        <f t="shared" ref="E118:M118" si="56">SUM(E119:E125)</f>
        <v>21.84</v>
      </c>
      <c r="F118" s="159">
        <f t="shared" si="56"/>
        <v>0</v>
      </c>
      <c r="G118" s="159">
        <f t="shared" si="56"/>
        <v>0</v>
      </c>
      <c r="H118" s="159">
        <f t="shared" si="56"/>
        <v>0</v>
      </c>
      <c r="I118" s="159">
        <f t="shared" si="56"/>
        <v>0</v>
      </c>
      <c r="J118" s="159">
        <f t="shared" si="56"/>
        <v>21.68</v>
      </c>
      <c r="K118" s="159">
        <f t="shared" si="56"/>
        <v>21.84</v>
      </c>
      <c r="L118" s="159">
        <f t="shared" si="56"/>
        <v>0</v>
      </c>
      <c r="M118" s="159">
        <f t="shared" si="56"/>
        <v>0</v>
      </c>
      <c r="N118" s="52">
        <v>100</v>
      </c>
      <c r="O118" s="52">
        <v>100.74</v>
      </c>
      <c r="P118" s="54" t="s">
        <v>22</v>
      </c>
      <c r="Q118" s="6" t="s">
        <v>22</v>
      </c>
      <c r="R118" s="6" t="s">
        <v>22</v>
      </c>
      <c r="S118" s="7" t="s">
        <v>22</v>
      </c>
      <c r="T118" s="2"/>
    </row>
    <row r="119" spans="1:20" ht="43.5" customHeight="1" x14ac:dyDescent="0.25">
      <c r="A119" s="222"/>
      <c r="B119" s="208"/>
      <c r="C119" s="184">
        <v>2014</v>
      </c>
      <c r="D119" s="196">
        <v>6</v>
      </c>
      <c r="E119" s="196">
        <v>5.85</v>
      </c>
      <c r="F119" s="196">
        <v>0</v>
      </c>
      <c r="G119" s="196">
        <v>0</v>
      </c>
      <c r="H119" s="196">
        <v>0</v>
      </c>
      <c r="I119" s="196">
        <v>0</v>
      </c>
      <c r="J119" s="196">
        <v>6</v>
      </c>
      <c r="K119" s="196">
        <v>5.85</v>
      </c>
      <c r="L119" s="196">
        <v>0</v>
      </c>
      <c r="M119" s="196">
        <v>0</v>
      </c>
      <c r="N119" s="196">
        <v>100</v>
      </c>
      <c r="O119" s="196">
        <v>97.5</v>
      </c>
      <c r="P119" s="5" t="s">
        <v>52</v>
      </c>
      <c r="Q119" s="54" t="s">
        <v>53</v>
      </c>
      <c r="R119" s="54" t="s">
        <v>54</v>
      </c>
      <c r="S119" s="7" t="s">
        <v>55</v>
      </c>
      <c r="T119" s="2"/>
    </row>
    <row r="120" spans="1:20" ht="39.75" customHeight="1" x14ac:dyDescent="0.25">
      <c r="A120" s="222"/>
      <c r="B120" s="208"/>
      <c r="C120" s="186"/>
      <c r="D120" s="197"/>
      <c r="E120" s="197"/>
      <c r="F120" s="197"/>
      <c r="G120" s="197"/>
      <c r="H120" s="197"/>
      <c r="I120" s="197"/>
      <c r="J120" s="197"/>
      <c r="K120" s="197"/>
      <c r="L120" s="197"/>
      <c r="M120" s="197"/>
      <c r="N120" s="197"/>
      <c r="O120" s="197"/>
      <c r="P120" s="5" t="s">
        <v>56</v>
      </c>
      <c r="Q120" s="54">
        <v>2000</v>
      </c>
      <c r="R120" s="54">
        <v>2073</v>
      </c>
      <c r="S120" s="7">
        <v>103.65</v>
      </c>
      <c r="T120" s="2"/>
    </row>
    <row r="121" spans="1:20" ht="27" customHeight="1" x14ac:dyDescent="0.25">
      <c r="A121" s="222"/>
      <c r="B121" s="208"/>
      <c r="C121" s="184">
        <v>2015</v>
      </c>
      <c r="D121" s="196">
        <v>4.9000000000000004</v>
      </c>
      <c r="E121" s="196">
        <v>5.2</v>
      </c>
      <c r="F121" s="196">
        <v>0</v>
      </c>
      <c r="G121" s="196">
        <v>0</v>
      </c>
      <c r="H121" s="196">
        <v>0</v>
      </c>
      <c r="I121" s="196">
        <v>0</v>
      </c>
      <c r="J121" s="196">
        <v>4.9000000000000004</v>
      </c>
      <c r="K121" s="196">
        <v>5.2</v>
      </c>
      <c r="L121" s="196">
        <v>0</v>
      </c>
      <c r="M121" s="196">
        <v>0</v>
      </c>
      <c r="N121" s="196">
        <v>100</v>
      </c>
      <c r="O121" s="196">
        <v>106.1</v>
      </c>
      <c r="P121" s="71" t="s">
        <v>361</v>
      </c>
      <c r="Q121" s="72">
        <v>11</v>
      </c>
      <c r="R121" s="72">
        <v>12</v>
      </c>
      <c r="S121" s="73">
        <v>1.091</v>
      </c>
      <c r="T121" s="2"/>
    </row>
    <row r="122" spans="1:20" ht="37.5" customHeight="1" x14ac:dyDescent="0.25">
      <c r="A122" s="222"/>
      <c r="B122" s="208"/>
      <c r="C122" s="185"/>
      <c r="D122" s="210"/>
      <c r="E122" s="210"/>
      <c r="F122" s="210"/>
      <c r="G122" s="210"/>
      <c r="H122" s="210"/>
      <c r="I122" s="210"/>
      <c r="J122" s="210"/>
      <c r="K122" s="210"/>
      <c r="L122" s="210"/>
      <c r="M122" s="210"/>
      <c r="N122" s="210"/>
      <c r="O122" s="210"/>
      <c r="P122" s="71" t="s">
        <v>56</v>
      </c>
      <c r="Q122" s="74">
        <v>2000</v>
      </c>
      <c r="R122" s="74">
        <v>2740</v>
      </c>
      <c r="S122" s="75">
        <v>1.37</v>
      </c>
      <c r="T122" s="2"/>
    </row>
    <row r="123" spans="1:20" ht="34.5" customHeight="1" x14ac:dyDescent="0.25">
      <c r="A123" s="222"/>
      <c r="B123" s="208"/>
      <c r="C123" s="186"/>
      <c r="D123" s="197"/>
      <c r="E123" s="197"/>
      <c r="F123" s="197"/>
      <c r="G123" s="197"/>
      <c r="H123" s="197"/>
      <c r="I123" s="197"/>
      <c r="J123" s="197"/>
      <c r="K123" s="197"/>
      <c r="L123" s="197"/>
      <c r="M123" s="197"/>
      <c r="N123" s="197"/>
      <c r="O123" s="197"/>
      <c r="P123" s="71" t="s">
        <v>362</v>
      </c>
      <c r="Q123" s="74">
        <v>2500</v>
      </c>
      <c r="R123" s="74">
        <v>0</v>
      </c>
      <c r="S123" s="74" t="s">
        <v>363</v>
      </c>
      <c r="T123" s="2"/>
    </row>
    <row r="124" spans="1:20" ht="22.5" customHeight="1" x14ac:dyDescent="0.25">
      <c r="A124" s="222"/>
      <c r="B124" s="208"/>
      <c r="C124" s="125">
        <v>2016</v>
      </c>
      <c r="D124" s="136">
        <v>5.44</v>
      </c>
      <c r="E124" s="136">
        <v>5.45</v>
      </c>
      <c r="F124" s="136">
        <v>0</v>
      </c>
      <c r="G124" s="136">
        <v>0</v>
      </c>
      <c r="H124" s="136">
        <v>0</v>
      </c>
      <c r="I124" s="136">
        <v>0</v>
      </c>
      <c r="J124" s="136">
        <v>5.44</v>
      </c>
      <c r="K124" s="136">
        <v>5.45</v>
      </c>
      <c r="L124" s="136">
        <v>0</v>
      </c>
      <c r="M124" s="136">
        <v>0</v>
      </c>
      <c r="N124" s="136">
        <v>100</v>
      </c>
      <c r="O124" s="136">
        <v>100</v>
      </c>
      <c r="P124" s="151" t="s">
        <v>22</v>
      </c>
      <c r="Q124" s="151" t="s">
        <v>22</v>
      </c>
      <c r="R124" s="151" t="s">
        <v>22</v>
      </c>
      <c r="S124" s="151" t="s">
        <v>22</v>
      </c>
      <c r="T124" s="2"/>
    </row>
    <row r="125" spans="1:20" ht="22.5" customHeight="1" x14ac:dyDescent="0.25">
      <c r="A125" s="223"/>
      <c r="B125" s="209"/>
      <c r="C125" s="165">
        <v>2017</v>
      </c>
      <c r="D125" s="160">
        <v>5.34</v>
      </c>
      <c r="E125" s="160">
        <v>5.34</v>
      </c>
      <c r="F125" s="160">
        <v>0</v>
      </c>
      <c r="G125" s="160">
        <v>0</v>
      </c>
      <c r="H125" s="160">
        <v>0</v>
      </c>
      <c r="I125" s="160">
        <v>0</v>
      </c>
      <c r="J125" s="160">
        <v>5.34</v>
      </c>
      <c r="K125" s="160">
        <v>5.34</v>
      </c>
      <c r="L125" s="160">
        <v>0</v>
      </c>
      <c r="M125" s="160">
        <v>0</v>
      </c>
      <c r="N125" s="160">
        <v>100</v>
      </c>
      <c r="O125" s="160">
        <v>100</v>
      </c>
      <c r="P125" s="179" t="s">
        <v>22</v>
      </c>
      <c r="Q125" s="179" t="s">
        <v>22</v>
      </c>
      <c r="R125" s="179" t="s">
        <v>22</v>
      </c>
      <c r="S125" s="179" t="s">
        <v>22</v>
      </c>
      <c r="T125" s="2"/>
    </row>
    <row r="126" spans="1:20" ht="22.5" customHeight="1" x14ac:dyDescent="0.25">
      <c r="A126" s="221"/>
      <c r="B126" s="207" t="s">
        <v>465</v>
      </c>
      <c r="C126" s="125" t="s">
        <v>551</v>
      </c>
      <c r="D126" s="136">
        <f>SUM(D127:D130)</f>
        <v>68</v>
      </c>
      <c r="E126" s="160">
        <f t="shared" ref="E126:M126" si="57">SUM(E127:E130)</f>
        <v>68</v>
      </c>
      <c r="F126" s="160">
        <f t="shared" si="57"/>
        <v>0</v>
      </c>
      <c r="G126" s="160">
        <f t="shared" si="57"/>
        <v>0</v>
      </c>
      <c r="H126" s="160">
        <f t="shared" si="57"/>
        <v>0</v>
      </c>
      <c r="I126" s="160">
        <f t="shared" si="57"/>
        <v>0</v>
      </c>
      <c r="J126" s="160">
        <f t="shared" si="57"/>
        <v>68</v>
      </c>
      <c r="K126" s="160">
        <f t="shared" si="57"/>
        <v>68</v>
      </c>
      <c r="L126" s="160">
        <f t="shared" si="57"/>
        <v>0</v>
      </c>
      <c r="M126" s="160">
        <f t="shared" si="57"/>
        <v>0</v>
      </c>
      <c r="N126" s="136">
        <v>100</v>
      </c>
      <c r="O126" s="136">
        <v>100</v>
      </c>
      <c r="P126" s="245" t="s">
        <v>22</v>
      </c>
      <c r="Q126" s="245" t="s">
        <v>22</v>
      </c>
      <c r="R126" s="245" t="s">
        <v>22</v>
      </c>
      <c r="S126" s="270" t="s">
        <v>22</v>
      </c>
      <c r="T126" s="2"/>
    </row>
    <row r="127" spans="1:20" ht="22.5" customHeight="1" x14ac:dyDescent="0.25">
      <c r="A127" s="222"/>
      <c r="B127" s="208"/>
      <c r="C127" s="125">
        <v>2014</v>
      </c>
      <c r="D127" s="136">
        <v>0</v>
      </c>
      <c r="E127" s="136">
        <v>0</v>
      </c>
      <c r="F127" s="136">
        <v>0</v>
      </c>
      <c r="G127" s="136">
        <v>0</v>
      </c>
      <c r="H127" s="136">
        <v>0</v>
      </c>
      <c r="I127" s="136">
        <v>0</v>
      </c>
      <c r="J127" s="136">
        <v>0</v>
      </c>
      <c r="K127" s="136">
        <v>0</v>
      </c>
      <c r="L127" s="136">
        <v>0</v>
      </c>
      <c r="M127" s="136">
        <v>0</v>
      </c>
      <c r="N127" s="136">
        <v>0</v>
      </c>
      <c r="O127" s="136">
        <v>0</v>
      </c>
      <c r="P127" s="246"/>
      <c r="Q127" s="246"/>
      <c r="R127" s="246"/>
      <c r="S127" s="270"/>
      <c r="T127" s="2"/>
    </row>
    <row r="128" spans="1:20" ht="22.5" customHeight="1" x14ac:dyDescent="0.25">
      <c r="A128" s="222"/>
      <c r="B128" s="208"/>
      <c r="C128" s="125">
        <v>2015</v>
      </c>
      <c r="D128" s="136">
        <v>0</v>
      </c>
      <c r="E128" s="136">
        <v>0</v>
      </c>
      <c r="F128" s="136">
        <v>0</v>
      </c>
      <c r="G128" s="136">
        <v>0</v>
      </c>
      <c r="H128" s="136">
        <v>0</v>
      </c>
      <c r="I128" s="136">
        <v>0</v>
      </c>
      <c r="J128" s="136">
        <v>0</v>
      </c>
      <c r="K128" s="136">
        <v>0</v>
      </c>
      <c r="L128" s="136">
        <v>0</v>
      </c>
      <c r="M128" s="136">
        <v>0</v>
      </c>
      <c r="N128" s="136">
        <v>0</v>
      </c>
      <c r="O128" s="136">
        <v>0</v>
      </c>
      <c r="P128" s="246"/>
      <c r="Q128" s="246"/>
      <c r="R128" s="246"/>
      <c r="S128" s="270"/>
      <c r="T128" s="2"/>
    </row>
    <row r="129" spans="1:20" ht="22.5" customHeight="1" x14ac:dyDescent="0.25">
      <c r="A129" s="222"/>
      <c r="B129" s="208"/>
      <c r="C129" s="125">
        <v>2016</v>
      </c>
      <c r="D129" s="136">
        <v>34</v>
      </c>
      <c r="E129" s="136">
        <v>34</v>
      </c>
      <c r="F129" s="136">
        <v>0</v>
      </c>
      <c r="G129" s="136">
        <v>0</v>
      </c>
      <c r="H129" s="136">
        <v>0</v>
      </c>
      <c r="I129" s="136">
        <v>0</v>
      </c>
      <c r="J129" s="136">
        <v>34</v>
      </c>
      <c r="K129" s="136">
        <v>34</v>
      </c>
      <c r="L129" s="136">
        <v>0</v>
      </c>
      <c r="M129" s="136">
        <v>0</v>
      </c>
      <c r="N129" s="136">
        <v>100</v>
      </c>
      <c r="O129" s="136">
        <v>100</v>
      </c>
      <c r="P129" s="246"/>
      <c r="Q129" s="246"/>
      <c r="R129" s="246"/>
      <c r="S129" s="270"/>
      <c r="T129" s="2"/>
    </row>
    <row r="130" spans="1:20" ht="22.5" customHeight="1" x14ac:dyDescent="0.25">
      <c r="A130" s="223"/>
      <c r="B130" s="209"/>
      <c r="C130" s="165">
        <v>2017</v>
      </c>
      <c r="D130" s="160">
        <v>34</v>
      </c>
      <c r="E130" s="160">
        <v>34</v>
      </c>
      <c r="F130" s="160">
        <v>0</v>
      </c>
      <c r="G130" s="160">
        <v>0</v>
      </c>
      <c r="H130" s="160">
        <v>0</v>
      </c>
      <c r="I130" s="160">
        <v>0</v>
      </c>
      <c r="J130" s="160">
        <v>34</v>
      </c>
      <c r="K130" s="160">
        <v>34</v>
      </c>
      <c r="L130" s="160">
        <v>0</v>
      </c>
      <c r="M130" s="160">
        <v>0</v>
      </c>
      <c r="N130" s="160">
        <v>100</v>
      </c>
      <c r="O130" s="160">
        <v>100</v>
      </c>
      <c r="P130" s="247"/>
      <c r="Q130" s="247"/>
      <c r="R130" s="247"/>
      <c r="S130" s="270"/>
      <c r="T130" s="2"/>
    </row>
    <row r="131" spans="1:20" ht="22.5" customHeight="1" x14ac:dyDescent="0.25">
      <c r="A131" s="221"/>
      <c r="B131" s="207" t="s">
        <v>466</v>
      </c>
      <c r="C131" s="125" t="s">
        <v>551</v>
      </c>
      <c r="D131" s="136">
        <f>SUM(D132:D135)</f>
        <v>40.93</v>
      </c>
      <c r="E131" s="160">
        <f t="shared" ref="E131:M131" si="58">SUM(E132:E135)</f>
        <v>40.93</v>
      </c>
      <c r="F131" s="160">
        <f t="shared" si="58"/>
        <v>0</v>
      </c>
      <c r="G131" s="160">
        <f t="shared" si="58"/>
        <v>0</v>
      </c>
      <c r="H131" s="160">
        <f t="shared" si="58"/>
        <v>0</v>
      </c>
      <c r="I131" s="160">
        <f t="shared" si="58"/>
        <v>0</v>
      </c>
      <c r="J131" s="160">
        <f t="shared" si="58"/>
        <v>40.93</v>
      </c>
      <c r="K131" s="160">
        <f t="shared" si="58"/>
        <v>40.93</v>
      </c>
      <c r="L131" s="160">
        <f t="shared" si="58"/>
        <v>0</v>
      </c>
      <c r="M131" s="160">
        <f t="shared" si="58"/>
        <v>0</v>
      </c>
      <c r="N131" s="136">
        <v>100</v>
      </c>
      <c r="O131" s="136">
        <v>100</v>
      </c>
      <c r="P131" s="152" t="s">
        <v>22</v>
      </c>
      <c r="Q131" s="152" t="s">
        <v>22</v>
      </c>
      <c r="R131" s="152" t="s">
        <v>22</v>
      </c>
      <c r="S131" s="152" t="s">
        <v>22</v>
      </c>
      <c r="T131" s="2"/>
    </row>
    <row r="132" spans="1:20" ht="22.5" customHeight="1" x14ac:dyDescent="0.25">
      <c r="A132" s="222"/>
      <c r="B132" s="208"/>
      <c r="C132" s="125">
        <v>2014</v>
      </c>
      <c r="D132" s="136">
        <v>0</v>
      </c>
      <c r="E132" s="136">
        <v>0</v>
      </c>
      <c r="F132" s="136">
        <v>0</v>
      </c>
      <c r="G132" s="136">
        <v>0</v>
      </c>
      <c r="H132" s="136">
        <v>0</v>
      </c>
      <c r="I132" s="136">
        <v>0</v>
      </c>
      <c r="J132" s="136">
        <v>0</v>
      </c>
      <c r="K132" s="136">
        <v>0</v>
      </c>
      <c r="L132" s="136">
        <v>0</v>
      </c>
      <c r="M132" s="136">
        <v>0</v>
      </c>
      <c r="N132" s="136">
        <v>0</v>
      </c>
      <c r="O132" s="136">
        <v>0</v>
      </c>
      <c r="P132" s="152"/>
      <c r="Q132" s="152"/>
      <c r="R132" s="152"/>
      <c r="S132" s="152"/>
      <c r="T132" s="2"/>
    </row>
    <row r="133" spans="1:20" ht="22.5" customHeight="1" x14ac:dyDescent="0.25">
      <c r="A133" s="222"/>
      <c r="B133" s="208"/>
      <c r="C133" s="125">
        <v>2015</v>
      </c>
      <c r="D133" s="136">
        <v>0</v>
      </c>
      <c r="E133" s="136">
        <v>0</v>
      </c>
      <c r="F133" s="136">
        <v>0</v>
      </c>
      <c r="G133" s="136">
        <v>0</v>
      </c>
      <c r="H133" s="136">
        <v>0</v>
      </c>
      <c r="I133" s="136">
        <v>0</v>
      </c>
      <c r="J133" s="136">
        <v>0</v>
      </c>
      <c r="K133" s="136">
        <v>0</v>
      </c>
      <c r="L133" s="136">
        <v>0</v>
      </c>
      <c r="M133" s="136">
        <v>0</v>
      </c>
      <c r="N133" s="136">
        <v>0</v>
      </c>
      <c r="O133" s="136">
        <v>0</v>
      </c>
      <c r="P133" s="152"/>
      <c r="Q133" s="152"/>
      <c r="R133" s="152"/>
      <c r="S133" s="152"/>
      <c r="T133" s="2"/>
    </row>
    <row r="134" spans="1:20" ht="20.25" customHeight="1" x14ac:dyDescent="0.25">
      <c r="A134" s="222"/>
      <c r="B134" s="208"/>
      <c r="C134" s="125">
        <v>2016</v>
      </c>
      <c r="D134" s="136">
        <v>21</v>
      </c>
      <c r="E134" s="136">
        <v>21</v>
      </c>
      <c r="F134" s="136">
        <v>0</v>
      </c>
      <c r="G134" s="136">
        <v>0</v>
      </c>
      <c r="H134" s="136">
        <v>0</v>
      </c>
      <c r="I134" s="136">
        <v>0</v>
      </c>
      <c r="J134" s="136">
        <v>21</v>
      </c>
      <c r="K134" s="136">
        <v>21</v>
      </c>
      <c r="L134" s="136">
        <v>0</v>
      </c>
      <c r="M134" s="136">
        <v>0</v>
      </c>
      <c r="N134" s="136">
        <v>100</v>
      </c>
      <c r="O134" s="136">
        <v>100</v>
      </c>
      <c r="P134" s="268" t="s">
        <v>467</v>
      </c>
      <c r="Q134" s="74">
        <v>3</v>
      </c>
      <c r="R134" s="74">
        <v>3</v>
      </c>
      <c r="S134" s="74">
        <v>100</v>
      </c>
      <c r="T134" s="2"/>
    </row>
    <row r="135" spans="1:20" ht="27.75" customHeight="1" x14ac:dyDescent="0.25">
      <c r="A135" s="223"/>
      <c r="B135" s="209"/>
      <c r="C135" s="165">
        <v>2017</v>
      </c>
      <c r="D135" s="160">
        <v>19.93</v>
      </c>
      <c r="E135" s="160">
        <v>19.93</v>
      </c>
      <c r="F135" s="160">
        <v>0</v>
      </c>
      <c r="G135" s="160">
        <v>0</v>
      </c>
      <c r="H135" s="160">
        <v>0</v>
      </c>
      <c r="I135" s="160">
        <v>0</v>
      </c>
      <c r="J135" s="160">
        <v>19.93</v>
      </c>
      <c r="K135" s="160">
        <v>19.93</v>
      </c>
      <c r="L135" s="160">
        <v>0</v>
      </c>
      <c r="M135" s="160">
        <v>0</v>
      </c>
      <c r="N135" s="160">
        <v>100</v>
      </c>
      <c r="O135" s="160">
        <v>100</v>
      </c>
      <c r="P135" s="269"/>
      <c r="Q135" s="179">
        <v>3</v>
      </c>
      <c r="R135" s="179">
        <v>3</v>
      </c>
      <c r="S135" s="179">
        <v>100</v>
      </c>
      <c r="T135" s="2"/>
    </row>
    <row r="136" spans="1:20" ht="21" customHeight="1" x14ac:dyDescent="0.25">
      <c r="A136" s="198" t="s">
        <v>57</v>
      </c>
      <c r="B136" s="201" t="s">
        <v>58</v>
      </c>
      <c r="C136" s="13" t="s">
        <v>551</v>
      </c>
      <c r="D136" s="14">
        <f>SUM(D137:D140)</f>
        <v>4728088.5</v>
      </c>
      <c r="E136" s="14">
        <f t="shared" ref="E136:M136" si="59">SUM(E137:E140)</f>
        <v>4725938.1500000004</v>
      </c>
      <c r="F136" s="14">
        <f t="shared" si="59"/>
        <v>367432.6</v>
      </c>
      <c r="G136" s="14">
        <f t="shared" si="59"/>
        <v>367432.47000000003</v>
      </c>
      <c r="H136" s="14">
        <f t="shared" si="59"/>
        <v>2832285.6</v>
      </c>
      <c r="I136" s="14">
        <f t="shared" si="59"/>
        <v>2830149.6599999997</v>
      </c>
      <c r="J136" s="14">
        <f t="shared" si="59"/>
        <v>1528370.3</v>
      </c>
      <c r="K136" s="14">
        <f t="shared" si="59"/>
        <v>1528356.02</v>
      </c>
      <c r="L136" s="14">
        <f t="shared" si="59"/>
        <v>0</v>
      </c>
      <c r="M136" s="14">
        <f t="shared" si="59"/>
        <v>0</v>
      </c>
      <c r="N136" s="14">
        <v>100</v>
      </c>
      <c r="O136" s="14">
        <v>99.95</v>
      </c>
      <c r="P136" s="204" t="s">
        <v>22</v>
      </c>
      <c r="Q136" s="204" t="s">
        <v>22</v>
      </c>
      <c r="R136" s="204" t="s">
        <v>22</v>
      </c>
      <c r="S136" s="204" t="s">
        <v>22</v>
      </c>
      <c r="T136" s="2"/>
    </row>
    <row r="137" spans="1:20" ht="16.5" customHeight="1" x14ac:dyDescent="0.25">
      <c r="A137" s="199"/>
      <c r="B137" s="202"/>
      <c r="C137" s="12">
        <v>2014</v>
      </c>
      <c r="D137" s="14">
        <f>SUM(D142+D159+D204+D229+D245+D261+D276+D293)</f>
        <v>1022281</v>
      </c>
      <c r="E137" s="14">
        <f>SUM(E142+E159+E204+E229+E245+E261+E276+E293)</f>
        <v>1021079.2000000001</v>
      </c>
      <c r="F137" s="14">
        <f>SUM(F142+F159+F204+F229+F245+F261+F276+F293)</f>
        <v>34804.300000000003</v>
      </c>
      <c r="G137" s="14">
        <f>SUM(G142+G159+G204+G229+G245+G261+G276+G293)</f>
        <v>34804.300000000003</v>
      </c>
      <c r="H137" s="14">
        <f>SUM(H142+H159+H204+H229+H245+H261+H276+H293)</f>
        <v>708181.2</v>
      </c>
      <c r="I137" s="14">
        <f>SUM(I142+I159+I204+I229+I245+I261+I276+I293)</f>
        <v>706983.2</v>
      </c>
      <c r="J137" s="14">
        <f>SUM(J142+J159+J204+J229+J245+J261+J276+J293)</f>
        <v>279295.5</v>
      </c>
      <c r="K137" s="14">
        <f>SUM(K142+K159+K204+K229+K245+K261+K276+K293)</f>
        <v>279291.7</v>
      </c>
      <c r="L137" s="14">
        <f>SUM(L142+L159+L204+L229+L245+L261+L276+L293)</f>
        <v>0</v>
      </c>
      <c r="M137" s="14">
        <f>SUM(M142+M159+M204+M229+M245+M261+M276+M293)</f>
        <v>0</v>
      </c>
      <c r="N137" s="14">
        <v>100</v>
      </c>
      <c r="O137" s="14">
        <v>99.88</v>
      </c>
      <c r="P137" s="205"/>
      <c r="Q137" s="205"/>
      <c r="R137" s="205"/>
      <c r="S137" s="205"/>
      <c r="T137" s="2"/>
    </row>
    <row r="138" spans="1:20" ht="18" customHeight="1" x14ac:dyDescent="0.25">
      <c r="A138" s="199"/>
      <c r="B138" s="202"/>
      <c r="C138" s="12">
        <v>2015</v>
      </c>
      <c r="D138" s="14">
        <f>SUM(D143+D160+D205+D230+D246+D262+D277+D294)</f>
        <v>1052472.3</v>
      </c>
      <c r="E138" s="14">
        <f>SUM(E143+E160+E205+E230+E246+E262+E277+E294)</f>
        <v>1052470.5</v>
      </c>
      <c r="F138" s="14">
        <f>SUM(F143+F160+F205+F230+F246+F262+F277+F294)</f>
        <v>31574</v>
      </c>
      <c r="G138" s="14">
        <f>SUM(G143+G160+G205+G230+G246+G262+G277+G294)</f>
        <v>31574</v>
      </c>
      <c r="H138" s="14">
        <f>SUM(H143+H160+H205+H230+H246+H262+H277+H294)</f>
        <v>689072.2</v>
      </c>
      <c r="I138" s="14">
        <f>SUM(I143+I160+I205+I230+I246+I262+I277+I294)</f>
        <v>689071.7</v>
      </c>
      <c r="J138" s="14">
        <f>SUM(J143+J160+J205+J230+J246+J262+J277+J294)</f>
        <v>331826.10000000003</v>
      </c>
      <c r="K138" s="14">
        <f>SUM(K143+K160+K205+K230+K246+K262+K277+K294)</f>
        <v>331824.8</v>
      </c>
      <c r="L138" s="14">
        <f>SUM(L143+L160+L205+L230+L246+L262+L277+L294)</f>
        <v>0</v>
      </c>
      <c r="M138" s="14">
        <f>SUM(M143+M160+M205+M230+M246+M262+M277+M294)</f>
        <v>0</v>
      </c>
      <c r="N138" s="14">
        <v>100</v>
      </c>
      <c r="O138" s="14">
        <v>100</v>
      </c>
      <c r="P138" s="205"/>
      <c r="Q138" s="205"/>
      <c r="R138" s="205"/>
      <c r="S138" s="205"/>
      <c r="T138" s="2"/>
    </row>
    <row r="139" spans="1:20" ht="18" customHeight="1" x14ac:dyDescent="0.25">
      <c r="A139" s="199"/>
      <c r="B139" s="202"/>
      <c r="C139" s="12">
        <v>2016</v>
      </c>
      <c r="D139" s="14">
        <f>SUM(D144+D161+D206+D231+D247+D263+D278+D295)</f>
        <v>1500620.6999999997</v>
      </c>
      <c r="E139" s="14">
        <f>SUM(E144+E161+E206+E231+E247+E263+E278+E295)</f>
        <v>1500239.7499999998</v>
      </c>
      <c r="F139" s="14">
        <f>SUM(F144+F161+F206+F231+F247+F263+F278+F295)</f>
        <v>299330.8</v>
      </c>
      <c r="G139" s="14">
        <f>SUM(G144+G161+G206+G231+G247+G263+G278+G295)</f>
        <v>299330.77</v>
      </c>
      <c r="H139" s="14">
        <f>SUM(H144+H161+H206+H231+H247+H263+H278+H295)</f>
        <v>717039.20000000007</v>
      </c>
      <c r="I139" s="14">
        <f>SUM(I144+I161+I206+I231+I247+I263+I278+I295)</f>
        <v>716663.85999999987</v>
      </c>
      <c r="J139" s="14">
        <f>SUM(J144+J161+J206+J231+J247+J263+J278+J295)</f>
        <v>484250.7</v>
      </c>
      <c r="K139" s="14">
        <f>SUM(K144+K161+K206+K231+K247+K263+K278+K295)</f>
        <v>484245.12</v>
      </c>
      <c r="L139" s="14">
        <f>SUM(L144+L161+L206+L231+L247+L263+L278+L295)</f>
        <v>0</v>
      </c>
      <c r="M139" s="14">
        <f>SUM(M144+M161+M206+M231+M247+M263+M278+M295)</f>
        <v>0</v>
      </c>
      <c r="N139" s="14">
        <v>100</v>
      </c>
      <c r="O139" s="14">
        <v>100</v>
      </c>
      <c r="P139" s="205"/>
      <c r="Q139" s="205"/>
      <c r="R139" s="205"/>
      <c r="S139" s="205"/>
      <c r="T139" s="2"/>
    </row>
    <row r="140" spans="1:20" ht="18" customHeight="1" x14ac:dyDescent="0.25">
      <c r="A140" s="200"/>
      <c r="B140" s="203"/>
      <c r="C140" s="12">
        <v>2017</v>
      </c>
      <c r="D140" s="14">
        <f>SUM(D145+D162+D207+D232+D248+D264+D279+D296)</f>
        <v>1152714.5</v>
      </c>
      <c r="E140" s="14">
        <f t="shared" ref="E140:M140" si="60">SUM(E145+E162+E207+E232+E248+E264+E279+E296)</f>
        <v>1152148.7</v>
      </c>
      <c r="F140" s="14">
        <f t="shared" si="60"/>
        <v>1723.5</v>
      </c>
      <c r="G140" s="14">
        <f t="shared" si="60"/>
        <v>1723.4</v>
      </c>
      <c r="H140" s="14">
        <f t="shared" si="60"/>
        <v>717992.99999999988</v>
      </c>
      <c r="I140" s="14">
        <f t="shared" si="60"/>
        <v>717430.9</v>
      </c>
      <c r="J140" s="14">
        <f t="shared" si="60"/>
        <v>432998</v>
      </c>
      <c r="K140" s="14">
        <f t="shared" si="60"/>
        <v>432994.39999999997</v>
      </c>
      <c r="L140" s="14">
        <f t="shared" si="60"/>
        <v>0</v>
      </c>
      <c r="M140" s="14">
        <f t="shared" si="60"/>
        <v>0</v>
      </c>
      <c r="N140" s="14">
        <v>100</v>
      </c>
      <c r="O140" s="14">
        <v>100</v>
      </c>
      <c r="P140" s="206"/>
      <c r="Q140" s="206"/>
      <c r="R140" s="206"/>
      <c r="S140" s="206"/>
      <c r="T140" s="2"/>
    </row>
    <row r="141" spans="1:20" ht="21.75" customHeight="1" x14ac:dyDescent="0.25">
      <c r="A141" s="187" t="s">
        <v>59</v>
      </c>
      <c r="B141" s="190" t="s">
        <v>60</v>
      </c>
      <c r="C141" s="17" t="s">
        <v>551</v>
      </c>
      <c r="D141" s="18">
        <f>SUM(D142:D145)</f>
        <v>935774.6</v>
      </c>
      <c r="E141" s="18">
        <f t="shared" ref="E141:M141" si="61">SUM(E142:E145)</f>
        <v>935771.12000000011</v>
      </c>
      <c r="F141" s="18">
        <f t="shared" si="61"/>
        <v>45078.3</v>
      </c>
      <c r="G141" s="18">
        <f t="shared" si="61"/>
        <v>45078.3</v>
      </c>
      <c r="H141" s="18">
        <f t="shared" si="61"/>
        <v>551980.9</v>
      </c>
      <c r="I141" s="18">
        <f t="shared" si="61"/>
        <v>551980.9</v>
      </c>
      <c r="J141" s="18">
        <f t="shared" si="61"/>
        <v>338715.4</v>
      </c>
      <c r="K141" s="18">
        <f t="shared" si="61"/>
        <v>338711.92</v>
      </c>
      <c r="L141" s="18">
        <f t="shared" si="61"/>
        <v>0</v>
      </c>
      <c r="M141" s="18">
        <f t="shared" si="61"/>
        <v>0</v>
      </c>
      <c r="N141" s="18">
        <v>100</v>
      </c>
      <c r="O141" s="18">
        <v>100</v>
      </c>
      <c r="P141" s="193" t="s">
        <v>22</v>
      </c>
      <c r="Q141" s="193" t="s">
        <v>22</v>
      </c>
      <c r="R141" s="193" t="s">
        <v>22</v>
      </c>
      <c r="S141" s="193" t="s">
        <v>22</v>
      </c>
      <c r="T141" s="2"/>
    </row>
    <row r="142" spans="1:20" ht="19.5" customHeight="1" x14ac:dyDescent="0.25">
      <c r="A142" s="188"/>
      <c r="B142" s="191"/>
      <c r="C142" s="66">
        <v>2014</v>
      </c>
      <c r="D142" s="76">
        <f>SUM(D146)</f>
        <v>230510.8</v>
      </c>
      <c r="E142" s="76">
        <f t="shared" ref="E142:M142" si="62">SUM(E146)</f>
        <v>230509.1</v>
      </c>
      <c r="F142" s="76">
        <f t="shared" si="62"/>
        <v>34804.300000000003</v>
      </c>
      <c r="G142" s="76">
        <f t="shared" si="62"/>
        <v>34804.300000000003</v>
      </c>
      <c r="H142" s="76">
        <f t="shared" si="62"/>
        <v>123667.5</v>
      </c>
      <c r="I142" s="76">
        <f t="shared" si="62"/>
        <v>123667.5</v>
      </c>
      <c r="J142" s="76">
        <f t="shared" si="62"/>
        <v>72039</v>
      </c>
      <c r="K142" s="76">
        <f t="shared" si="62"/>
        <v>72037.3</v>
      </c>
      <c r="L142" s="76">
        <f t="shared" si="62"/>
        <v>0</v>
      </c>
      <c r="M142" s="76">
        <f t="shared" si="62"/>
        <v>0</v>
      </c>
      <c r="N142" s="76">
        <v>100</v>
      </c>
      <c r="O142" s="76">
        <v>100</v>
      </c>
      <c r="P142" s="194"/>
      <c r="Q142" s="194"/>
      <c r="R142" s="194"/>
      <c r="S142" s="194"/>
      <c r="T142" s="2"/>
    </row>
    <row r="143" spans="1:20" ht="21" customHeight="1" x14ac:dyDescent="0.25">
      <c r="A143" s="188"/>
      <c r="B143" s="191"/>
      <c r="C143" s="66">
        <v>2015</v>
      </c>
      <c r="D143" s="76">
        <f>SUM(D149)</f>
        <v>224283.2</v>
      </c>
      <c r="E143" s="76">
        <f t="shared" ref="E143:M143" si="63">SUM(E149)</f>
        <v>224283.2</v>
      </c>
      <c r="F143" s="76">
        <f t="shared" si="63"/>
        <v>10274</v>
      </c>
      <c r="G143" s="76">
        <f t="shared" si="63"/>
        <v>10274</v>
      </c>
      <c r="H143" s="76">
        <f t="shared" si="63"/>
        <v>135663.20000000001</v>
      </c>
      <c r="I143" s="76">
        <f t="shared" si="63"/>
        <v>135663.20000000001</v>
      </c>
      <c r="J143" s="76">
        <f t="shared" si="63"/>
        <v>78346</v>
      </c>
      <c r="K143" s="76">
        <f t="shared" si="63"/>
        <v>78346</v>
      </c>
      <c r="L143" s="76">
        <f t="shared" si="63"/>
        <v>0</v>
      </c>
      <c r="M143" s="76">
        <f t="shared" si="63"/>
        <v>0</v>
      </c>
      <c r="N143" s="76">
        <v>100</v>
      </c>
      <c r="O143" s="76">
        <v>100</v>
      </c>
      <c r="P143" s="194"/>
      <c r="Q143" s="194"/>
      <c r="R143" s="194"/>
      <c r="S143" s="194"/>
      <c r="T143" s="2"/>
    </row>
    <row r="144" spans="1:20" ht="21" customHeight="1" x14ac:dyDescent="0.25">
      <c r="A144" s="188"/>
      <c r="B144" s="191"/>
      <c r="C144" s="66">
        <v>2016</v>
      </c>
      <c r="D144" s="76">
        <f>SUM(D152)</f>
        <v>218759.2</v>
      </c>
      <c r="E144" s="76">
        <f t="shared" ref="E144:M144" si="64">SUM(E152)</f>
        <v>218758.12</v>
      </c>
      <c r="F144" s="76">
        <f t="shared" si="64"/>
        <v>0</v>
      </c>
      <c r="G144" s="76">
        <f t="shared" si="64"/>
        <v>0</v>
      </c>
      <c r="H144" s="76">
        <f t="shared" si="64"/>
        <v>140517</v>
      </c>
      <c r="I144" s="76">
        <f t="shared" si="64"/>
        <v>140517</v>
      </c>
      <c r="J144" s="76">
        <f t="shared" si="64"/>
        <v>78242.2</v>
      </c>
      <c r="K144" s="76">
        <f t="shared" si="64"/>
        <v>78241.119999999995</v>
      </c>
      <c r="L144" s="76">
        <f t="shared" si="64"/>
        <v>0</v>
      </c>
      <c r="M144" s="76">
        <f t="shared" si="64"/>
        <v>0</v>
      </c>
      <c r="N144" s="76">
        <v>100</v>
      </c>
      <c r="O144" s="76">
        <v>100</v>
      </c>
      <c r="P144" s="194"/>
      <c r="Q144" s="194"/>
      <c r="R144" s="194"/>
      <c r="S144" s="194"/>
      <c r="T144" s="2"/>
    </row>
    <row r="145" spans="1:20" ht="21" customHeight="1" x14ac:dyDescent="0.25">
      <c r="A145" s="189"/>
      <c r="B145" s="192"/>
      <c r="C145" s="66">
        <v>2017</v>
      </c>
      <c r="D145" s="76">
        <f>SUM(D155)</f>
        <v>262221.40000000002</v>
      </c>
      <c r="E145" s="76">
        <f t="shared" ref="E145:M145" si="65">SUM(E155)</f>
        <v>262220.7</v>
      </c>
      <c r="F145" s="76">
        <f t="shared" si="65"/>
        <v>0</v>
      </c>
      <c r="G145" s="76">
        <f t="shared" si="65"/>
        <v>0</v>
      </c>
      <c r="H145" s="76">
        <f t="shared" si="65"/>
        <v>152133.20000000001</v>
      </c>
      <c r="I145" s="76">
        <f t="shared" si="65"/>
        <v>152133.20000000001</v>
      </c>
      <c r="J145" s="76">
        <f t="shared" si="65"/>
        <v>110088.2</v>
      </c>
      <c r="K145" s="76">
        <f t="shared" si="65"/>
        <v>110087.5</v>
      </c>
      <c r="L145" s="76">
        <f t="shared" si="65"/>
        <v>0</v>
      </c>
      <c r="M145" s="76">
        <f t="shared" si="65"/>
        <v>0</v>
      </c>
      <c r="N145" s="76">
        <v>100</v>
      </c>
      <c r="O145" s="76">
        <v>100</v>
      </c>
      <c r="P145" s="195"/>
      <c r="Q145" s="195"/>
      <c r="R145" s="195"/>
      <c r="S145" s="195"/>
      <c r="T145" s="2"/>
    </row>
    <row r="146" spans="1:20" ht="53.25" customHeight="1" x14ac:dyDescent="0.25">
      <c r="A146" s="181" t="s">
        <v>61</v>
      </c>
      <c r="B146" s="184" t="s">
        <v>68</v>
      </c>
      <c r="C146" s="184">
        <v>2014</v>
      </c>
      <c r="D146" s="196">
        <v>230510.8</v>
      </c>
      <c r="E146" s="196">
        <v>230509.1</v>
      </c>
      <c r="F146" s="196">
        <v>34804.300000000003</v>
      </c>
      <c r="G146" s="196">
        <v>34804.300000000003</v>
      </c>
      <c r="H146" s="196">
        <v>123667.5</v>
      </c>
      <c r="I146" s="196">
        <v>123667.5</v>
      </c>
      <c r="J146" s="196">
        <v>72039</v>
      </c>
      <c r="K146" s="196">
        <v>72037.3</v>
      </c>
      <c r="L146" s="196">
        <v>0</v>
      </c>
      <c r="M146" s="196">
        <v>0</v>
      </c>
      <c r="N146" s="196">
        <v>100</v>
      </c>
      <c r="O146" s="196">
        <v>100</v>
      </c>
      <c r="P146" s="8" t="s">
        <v>210</v>
      </c>
      <c r="Q146" s="6">
        <v>78</v>
      </c>
      <c r="R146" s="6">
        <v>78</v>
      </c>
      <c r="S146" s="25">
        <v>100</v>
      </c>
      <c r="T146" s="2"/>
    </row>
    <row r="147" spans="1:20" ht="123" customHeight="1" x14ac:dyDescent="0.25">
      <c r="A147" s="182"/>
      <c r="B147" s="185"/>
      <c r="C147" s="185"/>
      <c r="D147" s="210"/>
      <c r="E147" s="210"/>
      <c r="F147" s="210"/>
      <c r="G147" s="210"/>
      <c r="H147" s="210"/>
      <c r="I147" s="210"/>
      <c r="J147" s="210"/>
      <c r="K147" s="210"/>
      <c r="L147" s="210"/>
      <c r="M147" s="210"/>
      <c r="N147" s="210"/>
      <c r="O147" s="210"/>
      <c r="P147" s="5" t="s">
        <v>211</v>
      </c>
      <c r="Q147" s="6">
        <v>58</v>
      </c>
      <c r="R147" s="6">
        <v>58</v>
      </c>
      <c r="S147" s="25">
        <v>100</v>
      </c>
      <c r="T147" s="2"/>
    </row>
    <row r="148" spans="1:20" ht="113.25" customHeight="1" x14ac:dyDescent="0.25">
      <c r="A148" s="182"/>
      <c r="B148" s="185"/>
      <c r="C148" s="186"/>
      <c r="D148" s="197"/>
      <c r="E148" s="197"/>
      <c r="F148" s="197"/>
      <c r="G148" s="197"/>
      <c r="H148" s="197"/>
      <c r="I148" s="197"/>
      <c r="J148" s="197"/>
      <c r="K148" s="197"/>
      <c r="L148" s="197"/>
      <c r="M148" s="197"/>
      <c r="N148" s="197"/>
      <c r="O148" s="197"/>
      <c r="P148" s="5" t="s">
        <v>212</v>
      </c>
      <c r="Q148" s="6">
        <v>100</v>
      </c>
      <c r="R148" s="6">
        <v>100</v>
      </c>
      <c r="S148" s="25">
        <v>100</v>
      </c>
      <c r="T148" s="2"/>
    </row>
    <row r="149" spans="1:20" ht="119.25" customHeight="1" x14ac:dyDescent="0.25">
      <c r="A149" s="182"/>
      <c r="B149" s="185"/>
      <c r="C149" s="184">
        <v>2015</v>
      </c>
      <c r="D149" s="196">
        <v>224283.2</v>
      </c>
      <c r="E149" s="196">
        <v>224283.2</v>
      </c>
      <c r="F149" s="196">
        <v>10274</v>
      </c>
      <c r="G149" s="196">
        <v>10274</v>
      </c>
      <c r="H149" s="196">
        <v>135663.20000000001</v>
      </c>
      <c r="I149" s="196">
        <v>135663.20000000001</v>
      </c>
      <c r="J149" s="196">
        <v>78346</v>
      </c>
      <c r="K149" s="196">
        <v>78346</v>
      </c>
      <c r="L149" s="196">
        <v>0</v>
      </c>
      <c r="M149" s="196">
        <v>0</v>
      </c>
      <c r="N149" s="196">
        <v>100</v>
      </c>
      <c r="O149" s="196">
        <v>100</v>
      </c>
      <c r="P149" s="8" t="s">
        <v>428</v>
      </c>
      <c r="Q149" s="54">
        <v>100</v>
      </c>
      <c r="R149" s="54">
        <v>100</v>
      </c>
      <c r="S149" s="25">
        <v>100</v>
      </c>
      <c r="T149" s="2"/>
    </row>
    <row r="150" spans="1:20" ht="113.25" customHeight="1" x14ac:dyDescent="0.25">
      <c r="A150" s="182"/>
      <c r="B150" s="185"/>
      <c r="C150" s="185"/>
      <c r="D150" s="210"/>
      <c r="E150" s="210"/>
      <c r="F150" s="210"/>
      <c r="G150" s="210"/>
      <c r="H150" s="210"/>
      <c r="I150" s="210"/>
      <c r="J150" s="210"/>
      <c r="K150" s="210"/>
      <c r="L150" s="210"/>
      <c r="M150" s="210"/>
      <c r="N150" s="210"/>
      <c r="O150" s="210"/>
      <c r="P150" s="5" t="s">
        <v>211</v>
      </c>
      <c r="Q150" s="54">
        <v>83</v>
      </c>
      <c r="R150" s="54">
        <v>91</v>
      </c>
      <c r="S150" s="95">
        <v>109.6</v>
      </c>
      <c r="T150" s="2"/>
    </row>
    <row r="151" spans="1:20" ht="106.5" customHeight="1" x14ac:dyDescent="0.25">
      <c r="A151" s="182"/>
      <c r="B151" s="185"/>
      <c r="C151" s="186"/>
      <c r="D151" s="197"/>
      <c r="E151" s="197"/>
      <c r="F151" s="197"/>
      <c r="G151" s="197"/>
      <c r="H151" s="197"/>
      <c r="I151" s="197"/>
      <c r="J151" s="197"/>
      <c r="K151" s="197"/>
      <c r="L151" s="197"/>
      <c r="M151" s="197"/>
      <c r="N151" s="197"/>
      <c r="O151" s="197"/>
      <c r="P151" s="5" t="s">
        <v>212</v>
      </c>
      <c r="Q151" s="54">
        <v>100</v>
      </c>
      <c r="R151" s="54">
        <v>100</v>
      </c>
      <c r="S151" s="25">
        <v>100</v>
      </c>
      <c r="T151" s="2"/>
    </row>
    <row r="152" spans="1:20" ht="117.75" customHeight="1" x14ac:dyDescent="0.25">
      <c r="A152" s="182"/>
      <c r="B152" s="185"/>
      <c r="C152" s="184">
        <v>2016</v>
      </c>
      <c r="D152" s="196">
        <v>218759.2</v>
      </c>
      <c r="E152" s="196">
        <v>218758.12</v>
      </c>
      <c r="F152" s="196">
        <v>0</v>
      </c>
      <c r="G152" s="196">
        <v>0</v>
      </c>
      <c r="H152" s="196">
        <v>140517</v>
      </c>
      <c r="I152" s="196">
        <v>140517</v>
      </c>
      <c r="J152" s="196">
        <v>78242.2</v>
      </c>
      <c r="K152" s="196">
        <v>78241.119999999995</v>
      </c>
      <c r="L152" s="196">
        <v>0</v>
      </c>
      <c r="M152" s="196">
        <v>0</v>
      </c>
      <c r="N152" s="196">
        <v>100</v>
      </c>
      <c r="O152" s="196">
        <v>100</v>
      </c>
      <c r="P152" s="8" t="s">
        <v>428</v>
      </c>
      <c r="Q152" s="146">
        <v>100</v>
      </c>
      <c r="R152" s="146">
        <v>100</v>
      </c>
      <c r="S152" s="25">
        <v>100</v>
      </c>
      <c r="T152" s="2"/>
    </row>
    <row r="153" spans="1:20" ht="120" customHeight="1" x14ac:dyDescent="0.25">
      <c r="A153" s="182"/>
      <c r="B153" s="185"/>
      <c r="C153" s="185"/>
      <c r="D153" s="210"/>
      <c r="E153" s="210"/>
      <c r="F153" s="210"/>
      <c r="G153" s="210"/>
      <c r="H153" s="210"/>
      <c r="I153" s="210"/>
      <c r="J153" s="210"/>
      <c r="K153" s="210"/>
      <c r="L153" s="210"/>
      <c r="M153" s="210"/>
      <c r="N153" s="210"/>
      <c r="O153" s="210"/>
      <c r="P153" s="27" t="s">
        <v>211</v>
      </c>
      <c r="Q153" s="146">
        <v>100</v>
      </c>
      <c r="R153" s="146">
        <v>100</v>
      </c>
      <c r="S153" s="95">
        <v>100</v>
      </c>
      <c r="T153" s="2"/>
    </row>
    <row r="154" spans="1:20" ht="106.5" customHeight="1" x14ac:dyDescent="0.25">
      <c r="A154" s="182"/>
      <c r="B154" s="185"/>
      <c r="C154" s="186"/>
      <c r="D154" s="197"/>
      <c r="E154" s="197"/>
      <c r="F154" s="197"/>
      <c r="G154" s="197"/>
      <c r="H154" s="197"/>
      <c r="I154" s="197"/>
      <c r="J154" s="197"/>
      <c r="K154" s="197"/>
      <c r="L154" s="197"/>
      <c r="M154" s="197"/>
      <c r="N154" s="197"/>
      <c r="O154" s="197"/>
      <c r="P154" s="27" t="s">
        <v>212</v>
      </c>
      <c r="Q154" s="146">
        <v>100</v>
      </c>
      <c r="R154" s="146">
        <v>100</v>
      </c>
      <c r="S154" s="25">
        <v>100</v>
      </c>
      <c r="T154" s="2"/>
    </row>
    <row r="155" spans="1:20" ht="116.25" customHeight="1" x14ac:dyDescent="0.25">
      <c r="A155" s="182"/>
      <c r="B155" s="185"/>
      <c r="C155" s="184">
        <v>2017</v>
      </c>
      <c r="D155" s="196">
        <v>262221.40000000002</v>
      </c>
      <c r="E155" s="196">
        <v>262220.7</v>
      </c>
      <c r="F155" s="196">
        <v>0</v>
      </c>
      <c r="G155" s="196">
        <v>0</v>
      </c>
      <c r="H155" s="196">
        <v>152133.20000000001</v>
      </c>
      <c r="I155" s="196">
        <v>152133.20000000001</v>
      </c>
      <c r="J155" s="196">
        <v>110088.2</v>
      </c>
      <c r="K155" s="196">
        <v>110087.5</v>
      </c>
      <c r="L155" s="196">
        <v>0</v>
      </c>
      <c r="M155" s="196">
        <v>0</v>
      </c>
      <c r="N155" s="196">
        <v>100</v>
      </c>
      <c r="O155" s="196">
        <v>100</v>
      </c>
      <c r="P155" s="8" t="s">
        <v>428</v>
      </c>
      <c r="Q155" s="176">
        <v>100</v>
      </c>
      <c r="R155" s="176">
        <v>100</v>
      </c>
      <c r="S155" s="25">
        <v>100</v>
      </c>
      <c r="T155" s="2"/>
    </row>
    <row r="156" spans="1:20" ht="117" customHeight="1" x14ac:dyDescent="0.25">
      <c r="A156" s="182"/>
      <c r="B156" s="185"/>
      <c r="C156" s="185"/>
      <c r="D156" s="210"/>
      <c r="E156" s="210"/>
      <c r="F156" s="210"/>
      <c r="G156" s="210"/>
      <c r="H156" s="210"/>
      <c r="I156" s="210"/>
      <c r="J156" s="210"/>
      <c r="K156" s="210"/>
      <c r="L156" s="210"/>
      <c r="M156" s="210"/>
      <c r="N156" s="210"/>
      <c r="O156" s="210"/>
      <c r="P156" s="27" t="s">
        <v>211</v>
      </c>
      <c r="Q156" s="176">
        <v>100</v>
      </c>
      <c r="R156" s="176">
        <v>100</v>
      </c>
      <c r="S156" s="95">
        <v>100</v>
      </c>
      <c r="T156" s="2"/>
    </row>
    <row r="157" spans="1:20" ht="106.5" customHeight="1" x14ac:dyDescent="0.25">
      <c r="A157" s="183"/>
      <c r="B157" s="186"/>
      <c r="C157" s="186"/>
      <c r="D157" s="197"/>
      <c r="E157" s="197"/>
      <c r="F157" s="197"/>
      <c r="G157" s="197"/>
      <c r="H157" s="197"/>
      <c r="I157" s="197"/>
      <c r="J157" s="197"/>
      <c r="K157" s="197"/>
      <c r="L157" s="197"/>
      <c r="M157" s="197"/>
      <c r="N157" s="197"/>
      <c r="O157" s="197"/>
      <c r="P157" s="27" t="s">
        <v>212</v>
      </c>
      <c r="Q157" s="176">
        <v>100</v>
      </c>
      <c r="R157" s="176">
        <v>100</v>
      </c>
      <c r="S157" s="25">
        <v>100</v>
      </c>
      <c r="T157" s="2"/>
    </row>
    <row r="158" spans="1:20" ht="21.75" customHeight="1" x14ac:dyDescent="0.25">
      <c r="A158" s="187" t="s">
        <v>62</v>
      </c>
      <c r="B158" s="190" t="s">
        <v>63</v>
      </c>
      <c r="C158" s="17" t="s">
        <v>551</v>
      </c>
      <c r="D158" s="18">
        <f>SUM(D159:D162)</f>
        <v>2469749.0999999996</v>
      </c>
      <c r="E158" s="18">
        <f t="shared" ref="E158:M158" si="66">SUM(E159:E162)</f>
        <v>2469047.23</v>
      </c>
      <c r="F158" s="18">
        <f t="shared" si="66"/>
        <v>1170</v>
      </c>
      <c r="G158" s="18">
        <f t="shared" si="66"/>
        <v>1170</v>
      </c>
      <c r="H158" s="18">
        <f t="shared" si="66"/>
        <v>1960449.5</v>
      </c>
      <c r="I158" s="18">
        <f t="shared" si="66"/>
        <v>1959750.46</v>
      </c>
      <c r="J158" s="18">
        <f t="shared" si="66"/>
        <v>508129.60000000003</v>
      </c>
      <c r="K158" s="18">
        <f t="shared" si="66"/>
        <v>508126.76999999996</v>
      </c>
      <c r="L158" s="18">
        <f t="shared" si="66"/>
        <v>0</v>
      </c>
      <c r="M158" s="18">
        <f t="shared" si="66"/>
        <v>0</v>
      </c>
      <c r="N158" s="18">
        <v>100</v>
      </c>
      <c r="O158" s="18">
        <v>99.97</v>
      </c>
      <c r="P158" s="193" t="s">
        <v>22</v>
      </c>
      <c r="Q158" s="193" t="s">
        <v>22</v>
      </c>
      <c r="R158" s="193" t="s">
        <v>22</v>
      </c>
      <c r="S158" s="193" t="s">
        <v>22</v>
      </c>
      <c r="T158" s="2"/>
    </row>
    <row r="159" spans="1:20" ht="20.25" customHeight="1" x14ac:dyDescent="0.25">
      <c r="A159" s="188"/>
      <c r="B159" s="191"/>
      <c r="C159" s="66">
        <v>2014</v>
      </c>
      <c r="D159" s="76">
        <f t="shared" ref="D159:M159" si="67">SUM(D163+D171+D179)</f>
        <v>578750.19999999995</v>
      </c>
      <c r="E159" s="76">
        <f t="shared" si="67"/>
        <v>578490.11</v>
      </c>
      <c r="F159" s="76">
        <f t="shared" si="67"/>
        <v>0</v>
      </c>
      <c r="G159" s="76">
        <f t="shared" si="67"/>
        <v>0</v>
      </c>
      <c r="H159" s="76">
        <f t="shared" si="67"/>
        <v>468273.7</v>
      </c>
      <c r="I159" s="76">
        <f t="shared" si="67"/>
        <v>468014.21</v>
      </c>
      <c r="J159" s="76">
        <f t="shared" si="67"/>
        <v>110476.5</v>
      </c>
      <c r="K159" s="76">
        <f t="shared" si="67"/>
        <v>110475.9</v>
      </c>
      <c r="L159" s="76">
        <f t="shared" si="67"/>
        <v>0</v>
      </c>
      <c r="M159" s="76">
        <f t="shared" si="67"/>
        <v>0</v>
      </c>
      <c r="N159" s="76">
        <v>100</v>
      </c>
      <c r="O159" s="76">
        <v>99.96</v>
      </c>
      <c r="P159" s="194"/>
      <c r="Q159" s="194"/>
      <c r="R159" s="194"/>
      <c r="S159" s="194"/>
      <c r="T159" s="2"/>
    </row>
    <row r="160" spans="1:20" ht="22.5" customHeight="1" x14ac:dyDescent="0.25">
      <c r="A160" s="188"/>
      <c r="B160" s="191"/>
      <c r="C160" s="66">
        <v>2015</v>
      </c>
      <c r="D160" s="76">
        <f t="shared" ref="D160:M160" si="68">SUM(D165+D173+D185)</f>
        <v>601558.6</v>
      </c>
      <c r="E160" s="76">
        <f t="shared" si="68"/>
        <v>601558.6</v>
      </c>
      <c r="F160" s="76">
        <f t="shared" si="68"/>
        <v>0</v>
      </c>
      <c r="G160" s="76">
        <f t="shared" si="68"/>
        <v>0</v>
      </c>
      <c r="H160" s="76">
        <f t="shared" si="68"/>
        <v>495792.19999999995</v>
      </c>
      <c r="I160" s="76">
        <f t="shared" si="68"/>
        <v>495792.19999999995</v>
      </c>
      <c r="J160" s="76">
        <f t="shared" si="68"/>
        <v>105766.39999999999</v>
      </c>
      <c r="K160" s="76">
        <f t="shared" si="68"/>
        <v>105766.39999999999</v>
      </c>
      <c r="L160" s="76">
        <f t="shared" si="68"/>
        <v>0</v>
      </c>
      <c r="M160" s="76">
        <f t="shared" si="68"/>
        <v>0</v>
      </c>
      <c r="N160" s="76">
        <v>100</v>
      </c>
      <c r="O160" s="76">
        <v>100</v>
      </c>
      <c r="P160" s="194"/>
      <c r="Q160" s="194"/>
      <c r="R160" s="194"/>
      <c r="S160" s="194"/>
      <c r="T160" s="2"/>
    </row>
    <row r="161" spans="1:20" ht="22.5" customHeight="1" x14ac:dyDescent="0.25">
      <c r="A161" s="188"/>
      <c r="B161" s="191"/>
      <c r="C161" s="66">
        <v>2016</v>
      </c>
      <c r="D161" s="76">
        <f>SUM(D167+D175+D191)</f>
        <v>597282.80000000005</v>
      </c>
      <c r="E161" s="76">
        <f t="shared" ref="E161:M161" si="69">SUM(E167+E175+E191)</f>
        <v>597003.12</v>
      </c>
      <c r="F161" s="76">
        <f t="shared" si="69"/>
        <v>0</v>
      </c>
      <c r="G161" s="76">
        <f t="shared" si="69"/>
        <v>0</v>
      </c>
      <c r="H161" s="76">
        <f t="shared" si="69"/>
        <v>485904.3</v>
      </c>
      <c r="I161" s="76">
        <f t="shared" si="69"/>
        <v>485625.95</v>
      </c>
      <c r="J161" s="76">
        <f t="shared" si="69"/>
        <v>111378.5</v>
      </c>
      <c r="K161" s="76">
        <f t="shared" si="69"/>
        <v>111377.17</v>
      </c>
      <c r="L161" s="76">
        <f t="shared" si="69"/>
        <v>0</v>
      </c>
      <c r="M161" s="76">
        <f t="shared" si="69"/>
        <v>0</v>
      </c>
      <c r="N161" s="76">
        <v>100</v>
      </c>
      <c r="O161" s="76">
        <v>100</v>
      </c>
      <c r="P161" s="194"/>
      <c r="Q161" s="194"/>
      <c r="R161" s="194"/>
      <c r="S161" s="194"/>
      <c r="T161" s="2"/>
    </row>
    <row r="162" spans="1:20" ht="22.5" customHeight="1" x14ac:dyDescent="0.25">
      <c r="A162" s="189"/>
      <c r="B162" s="192"/>
      <c r="C162" s="66">
        <v>2017</v>
      </c>
      <c r="D162" s="76">
        <f>SUM(D169+D177+D197)</f>
        <v>692157.5</v>
      </c>
      <c r="E162" s="76">
        <f t="shared" ref="E162:M162" si="70">SUM(E169+E177+E197)</f>
        <v>691995.4</v>
      </c>
      <c r="F162" s="76">
        <f t="shared" si="70"/>
        <v>1170</v>
      </c>
      <c r="G162" s="76">
        <f t="shared" si="70"/>
        <v>1170</v>
      </c>
      <c r="H162" s="76">
        <f t="shared" si="70"/>
        <v>510479.3</v>
      </c>
      <c r="I162" s="76">
        <f t="shared" si="70"/>
        <v>510318.1</v>
      </c>
      <c r="J162" s="76">
        <f t="shared" si="70"/>
        <v>180508.2</v>
      </c>
      <c r="K162" s="76">
        <f t="shared" si="70"/>
        <v>180507.3</v>
      </c>
      <c r="L162" s="76">
        <f t="shared" si="70"/>
        <v>0</v>
      </c>
      <c r="M162" s="76">
        <f t="shared" si="70"/>
        <v>0</v>
      </c>
      <c r="N162" s="76">
        <v>100</v>
      </c>
      <c r="O162" s="76">
        <v>100</v>
      </c>
      <c r="P162" s="195"/>
      <c r="Q162" s="195"/>
      <c r="R162" s="195"/>
      <c r="S162" s="195"/>
      <c r="T162" s="2"/>
    </row>
    <row r="163" spans="1:20" ht="40.5" customHeight="1" x14ac:dyDescent="0.25">
      <c r="A163" s="181" t="s">
        <v>64</v>
      </c>
      <c r="B163" s="184" t="s">
        <v>69</v>
      </c>
      <c r="C163" s="184">
        <v>2014</v>
      </c>
      <c r="D163" s="196">
        <v>103932</v>
      </c>
      <c r="E163" s="196">
        <v>103931.4</v>
      </c>
      <c r="F163" s="196">
        <v>0</v>
      </c>
      <c r="G163" s="196">
        <v>0</v>
      </c>
      <c r="H163" s="196">
        <v>2327.9</v>
      </c>
      <c r="I163" s="196">
        <v>2327.9</v>
      </c>
      <c r="J163" s="196">
        <v>101604.1</v>
      </c>
      <c r="K163" s="196">
        <v>101603.5</v>
      </c>
      <c r="L163" s="196">
        <v>0</v>
      </c>
      <c r="M163" s="196">
        <v>0</v>
      </c>
      <c r="N163" s="196">
        <v>100</v>
      </c>
      <c r="O163" s="196">
        <v>100</v>
      </c>
      <c r="P163" s="5" t="s">
        <v>224</v>
      </c>
      <c r="Q163" s="6">
        <v>39</v>
      </c>
      <c r="R163" s="6">
        <v>39</v>
      </c>
      <c r="S163" s="6">
        <v>100</v>
      </c>
      <c r="T163" s="2"/>
    </row>
    <row r="164" spans="1:20" ht="66.75" customHeight="1" x14ac:dyDescent="0.25">
      <c r="A164" s="182"/>
      <c r="B164" s="185"/>
      <c r="C164" s="186"/>
      <c r="D164" s="197"/>
      <c r="E164" s="197"/>
      <c r="F164" s="197"/>
      <c r="G164" s="197"/>
      <c r="H164" s="197"/>
      <c r="I164" s="197"/>
      <c r="J164" s="197"/>
      <c r="K164" s="197"/>
      <c r="L164" s="197"/>
      <c r="M164" s="197"/>
      <c r="N164" s="197"/>
      <c r="O164" s="197"/>
      <c r="P164" s="5" t="s">
        <v>213</v>
      </c>
      <c r="Q164" s="6">
        <v>100</v>
      </c>
      <c r="R164" s="6">
        <v>100</v>
      </c>
      <c r="S164" s="6">
        <v>100</v>
      </c>
      <c r="T164" s="2"/>
    </row>
    <row r="165" spans="1:20" ht="43.5" customHeight="1" x14ac:dyDescent="0.25">
      <c r="A165" s="182"/>
      <c r="B165" s="185"/>
      <c r="C165" s="184">
        <v>2015</v>
      </c>
      <c r="D165" s="196">
        <v>67348.899999999994</v>
      </c>
      <c r="E165" s="196">
        <v>67348.899999999994</v>
      </c>
      <c r="F165" s="196">
        <v>0</v>
      </c>
      <c r="G165" s="196">
        <v>0</v>
      </c>
      <c r="H165" s="196">
        <v>2124.3000000000002</v>
      </c>
      <c r="I165" s="196">
        <v>2124.3000000000002</v>
      </c>
      <c r="J165" s="196">
        <v>65224.6</v>
      </c>
      <c r="K165" s="196">
        <v>65224.6</v>
      </c>
      <c r="L165" s="196">
        <v>0</v>
      </c>
      <c r="M165" s="196">
        <v>0</v>
      </c>
      <c r="N165" s="196">
        <v>100</v>
      </c>
      <c r="O165" s="196">
        <v>100</v>
      </c>
      <c r="P165" s="5" t="s">
        <v>224</v>
      </c>
      <c r="Q165" s="103">
        <v>39</v>
      </c>
      <c r="R165" s="103">
        <v>39</v>
      </c>
      <c r="S165" s="103">
        <v>100</v>
      </c>
      <c r="T165" s="2"/>
    </row>
    <row r="166" spans="1:20" ht="66.75" customHeight="1" x14ac:dyDescent="0.25">
      <c r="A166" s="182"/>
      <c r="B166" s="185"/>
      <c r="C166" s="186"/>
      <c r="D166" s="197"/>
      <c r="E166" s="197"/>
      <c r="F166" s="197"/>
      <c r="G166" s="197"/>
      <c r="H166" s="197"/>
      <c r="I166" s="197"/>
      <c r="J166" s="197"/>
      <c r="K166" s="197"/>
      <c r="L166" s="197"/>
      <c r="M166" s="197"/>
      <c r="N166" s="197"/>
      <c r="O166" s="197"/>
      <c r="P166" s="5" t="s">
        <v>213</v>
      </c>
      <c r="Q166" s="103">
        <v>100</v>
      </c>
      <c r="R166" s="103">
        <v>100</v>
      </c>
      <c r="S166" s="103">
        <v>100</v>
      </c>
      <c r="T166" s="2"/>
    </row>
    <row r="167" spans="1:20" ht="44.25" customHeight="1" x14ac:dyDescent="0.25">
      <c r="A167" s="182"/>
      <c r="B167" s="185"/>
      <c r="C167" s="184">
        <v>2016</v>
      </c>
      <c r="D167" s="196">
        <v>0</v>
      </c>
      <c r="E167" s="196">
        <v>0</v>
      </c>
      <c r="F167" s="196">
        <v>0</v>
      </c>
      <c r="G167" s="196">
        <v>0</v>
      </c>
      <c r="H167" s="196">
        <v>0</v>
      </c>
      <c r="I167" s="196">
        <v>0</v>
      </c>
      <c r="J167" s="196">
        <v>0</v>
      </c>
      <c r="K167" s="196">
        <v>0</v>
      </c>
      <c r="L167" s="196">
        <v>0</v>
      </c>
      <c r="M167" s="196">
        <v>0</v>
      </c>
      <c r="N167" s="196">
        <v>0</v>
      </c>
      <c r="O167" s="196">
        <v>0</v>
      </c>
      <c r="P167" s="5" t="s">
        <v>224</v>
      </c>
      <c r="Q167" s="146">
        <v>39</v>
      </c>
      <c r="R167" s="146">
        <v>40</v>
      </c>
      <c r="S167" s="146">
        <v>102.6</v>
      </c>
      <c r="T167" s="2"/>
    </row>
    <row r="168" spans="1:20" ht="51" customHeight="1" x14ac:dyDescent="0.25">
      <c r="A168" s="182"/>
      <c r="B168" s="185"/>
      <c r="C168" s="186"/>
      <c r="D168" s="197"/>
      <c r="E168" s="197"/>
      <c r="F168" s="197"/>
      <c r="G168" s="197"/>
      <c r="H168" s="197"/>
      <c r="I168" s="197"/>
      <c r="J168" s="197"/>
      <c r="K168" s="197"/>
      <c r="L168" s="197"/>
      <c r="M168" s="197"/>
      <c r="N168" s="197"/>
      <c r="O168" s="197"/>
      <c r="P168" s="5" t="s">
        <v>213</v>
      </c>
      <c r="Q168" s="146">
        <v>100</v>
      </c>
      <c r="R168" s="146">
        <v>100</v>
      </c>
      <c r="S168" s="146">
        <v>100</v>
      </c>
      <c r="T168" s="2"/>
    </row>
    <row r="169" spans="1:20" ht="39.75" customHeight="1" x14ac:dyDescent="0.25">
      <c r="A169" s="182"/>
      <c r="B169" s="185"/>
      <c r="C169" s="184">
        <v>2017</v>
      </c>
      <c r="D169" s="196">
        <v>0</v>
      </c>
      <c r="E169" s="196">
        <v>0</v>
      </c>
      <c r="F169" s="196">
        <v>0</v>
      </c>
      <c r="G169" s="196">
        <v>0</v>
      </c>
      <c r="H169" s="196">
        <v>0</v>
      </c>
      <c r="I169" s="196">
        <v>0</v>
      </c>
      <c r="J169" s="196">
        <v>0</v>
      </c>
      <c r="K169" s="196">
        <v>0</v>
      </c>
      <c r="L169" s="196">
        <v>0</v>
      </c>
      <c r="M169" s="196">
        <v>0</v>
      </c>
      <c r="N169" s="196">
        <v>0</v>
      </c>
      <c r="O169" s="196">
        <v>0</v>
      </c>
      <c r="P169" s="5" t="s">
        <v>224</v>
      </c>
      <c r="Q169" s="176">
        <v>39</v>
      </c>
      <c r="R169" s="176">
        <v>40</v>
      </c>
      <c r="S169" s="176">
        <v>102.6</v>
      </c>
      <c r="T169" s="2"/>
    </row>
    <row r="170" spans="1:20" ht="51" customHeight="1" x14ac:dyDescent="0.25">
      <c r="A170" s="183"/>
      <c r="B170" s="186"/>
      <c r="C170" s="186"/>
      <c r="D170" s="197"/>
      <c r="E170" s="197"/>
      <c r="F170" s="197"/>
      <c r="G170" s="197"/>
      <c r="H170" s="197"/>
      <c r="I170" s="197"/>
      <c r="J170" s="197"/>
      <c r="K170" s="197"/>
      <c r="L170" s="197"/>
      <c r="M170" s="197"/>
      <c r="N170" s="197"/>
      <c r="O170" s="197"/>
      <c r="P170" s="5" t="s">
        <v>213</v>
      </c>
      <c r="Q170" s="176">
        <v>100</v>
      </c>
      <c r="R170" s="176">
        <v>100</v>
      </c>
      <c r="S170" s="176">
        <v>100</v>
      </c>
      <c r="T170" s="2"/>
    </row>
    <row r="171" spans="1:20" ht="99" customHeight="1" x14ac:dyDescent="0.25">
      <c r="A171" s="181" t="s">
        <v>65</v>
      </c>
      <c r="B171" s="207" t="s">
        <v>70</v>
      </c>
      <c r="C171" s="184">
        <v>2014</v>
      </c>
      <c r="D171" s="196">
        <v>2635</v>
      </c>
      <c r="E171" s="196">
        <v>2635</v>
      </c>
      <c r="F171" s="196">
        <v>0</v>
      </c>
      <c r="G171" s="196">
        <v>0</v>
      </c>
      <c r="H171" s="196">
        <v>2635</v>
      </c>
      <c r="I171" s="196">
        <v>2635</v>
      </c>
      <c r="J171" s="196">
        <v>0</v>
      </c>
      <c r="K171" s="196">
        <v>0</v>
      </c>
      <c r="L171" s="196">
        <v>0</v>
      </c>
      <c r="M171" s="196">
        <v>0</v>
      </c>
      <c r="N171" s="196">
        <v>100</v>
      </c>
      <c r="O171" s="196">
        <v>100</v>
      </c>
      <c r="P171" s="9" t="s">
        <v>214</v>
      </c>
      <c r="Q171" s="6">
        <v>60</v>
      </c>
      <c r="R171" s="6">
        <v>60</v>
      </c>
      <c r="S171" s="6">
        <v>100</v>
      </c>
      <c r="T171" s="2"/>
    </row>
    <row r="172" spans="1:20" ht="99" customHeight="1" x14ac:dyDescent="0.25">
      <c r="A172" s="182"/>
      <c r="B172" s="208"/>
      <c r="C172" s="186"/>
      <c r="D172" s="197"/>
      <c r="E172" s="197"/>
      <c r="F172" s="197"/>
      <c r="G172" s="197"/>
      <c r="H172" s="197"/>
      <c r="I172" s="197"/>
      <c r="J172" s="197"/>
      <c r="K172" s="197"/>
      <c r="L172" s="197"/>
      <c r="M172" s="197"/>
      <c r="N172" s="197"/>
      <c r="O172" s="197"/>
      <c r="P172" s="9" t="s">
        <v>215</v>
      </c>
      <c r="Q172" s="6">
        <v>100</v>
      </c>
      <c r="R172" s="6">
        <v>100</v>
      </c>
      <c r="S172" s="6">
        <v>100</v>
      </c>
      <c r="T172" s="2"/>
    </row>
    <row r="173" spans="1:20" ht="99" customHeight="1" x14ac:dyDescent="0.25">
      <c r="A173" s="182"/>
      <c r="B173" s="208"/>
      <c r="C173" s="184">
        <v>2015</v>
      </c>
      <c r="D173" s="196">
        <v>4190.8</v>
      </c>
      <c r="E173" s="196">
        <v>4190.8</v>
      </c>
      <c r="F173" s="196">
        <v>0</v>
      </c>
      <c r="G173" s="196">
        <v>0</v>
      </c>
      <c r="H173" s="196">
        <v>4190.8</v>
      </c>
      <c r="I173" s="196">
        <v>4190.8</v>
      </c>
      <c r="J173" s="196">
        <v>0</v>
      </c>
      <c r="K173" s="196">
        <v>0</v>
      </c>
      <c r="L173" s="196">
        <v>0</v>
      </c>
      <c r="M173" s="196">
        <v>0</v>
      </c>
      <c r="N173" s="196">
        <v>100</v>
      </c>
      <c r="O173" s="196">
        <v>100</v>
      </c>
      <c r="P173" s="9" t="s">
        <v>214</v>
      </c>
      <c r="Q173" s="103">
        <v>63</v>
      </c>
      <c r="R173" s="103">
        <v>65</v>
      </c>
      <c r="S173" s="103">
        <v>103</v>
      </c>
      <c r="T173" s="2"/>
    </row>
    <row r="174" spans="1:20" ht="99" customHeight="1" x14ac:dyDescent="0.25">
      <c r="A174" s="182"/>
      <c r="B174" s="208"/>
      <c r="C174" s="186"/>
      <c r="D174" s="197"/>
      <c r="E174" s="197"/>
      <c r="F174" s="197"/>
      <c r="G174" s="197"/>
      <c r="H174" s="197"/>
      <c r="I174" s="197"/>
      <c r="J174" s="197"/>
      <c r="K174" s="197"/>
      <c r="L174" s="197"/>
      <c r="M174" s="197"/>
      <c r="N174" s="197"/>
      <c r="O174" s="197"/>
      <c r="P174" s="9" t="s">
        <v>215</v>
      </c>
      <c r="Q174" s="103">
        <v>100</v>
      </c>
      <c r="R174" s="103">
        <v>100</v>
      </c>
      <c r="S174" s="103">
        <v>100</v>
      </c>
      <c r="T174" s="2"/>
    </row>
    <row r="175" spans="1:20" ht="99" customHeight="1" x14ac:dyDescent="0.25">
      <c r="A175" s="182"/>
      <c r="B175" s="208"/>
      <c r="C175" s="184">
        <v>2016</v>
      </c>
      <c r="D175" s="196">
        <v>0</v>
      </c>
      <c r="E175" s="196">
        <v>0</v>
      </c>
      <c r="F175" s="196">
        <v>0</v>
      </c>
      <c r="G175" s="196">
        <v>0</v>
      </c>
      <c r="H175" s="196">
        <v>0</v>
      </c>
      <c r="I175" s="196">
        <v>0</v>
      </c>
      <c r="J175" s="196">
        <v>0</v>
      </c>
      <c r="K175" s="196">
        <v>0</v>
      </c>
      <c r="L175" s="196">
        <v>0</v>
      </c>
      <c r="M175" s="196">
        <v>0</v>
      </c>
      <c r="N175" s="196">
        <v>0</v>
      </c>
      <c r="O175" s="196">
        <v>0</v>
      </c>
      <c r="P175" s="29" t="s">
        <v>214</v>
      </c>
      <c r="Q175" s="146">
        <v>65</v>
      </c>
      <c r="R175" s="146">
        <v>71</v>
      </c>
      <c r="S175" s="146">
        <v>109</v>
      </c>
      <c r="T175" s="2"/>
    </row>
    <row r="176" spans="1:20" ht="99" customHeight="1" x14ac:dyDescent="0.25">
      <c r="A176" s="182"/>
      <c r="B176" s="208"/>
      <c r="C176" s="186"/>
      <c r="D176" s="197"/>
      <c r="E176" s="197"/>
      <c r="F176" s="197"/>
      <c r="G176" s="197"/>
      <c r="H176" s="197"/>
      <c r="I176" s="197"/>
      <c r="J176" s="197"/>
      <c r="K176" s="197"/>
      <c r="L176" s="197"/>
      <c r="M176" s="197"/>
      <c r="N176" s="197"/>
      <c r="O176" s="197"/>
      <c r="P176" s="29" t="s">
        <v>215</v>
      </c>
      <c r="Q176" s="146">
        <v>100</v>
      </c>
      <c r="R176" s="146">
        <v>100</v>
      </c>
      <c r="S176" s="146">
        <v>100</v>
      </c>
      <c r="T176" s="2"/>
    </row>
    <row r="177" spans="1:20" ht="99" customHeight="1" x14ac:dyDescent="0.25">
      <c r="A177" s="182"/>
      <c r="B177" s="208"/>
      <c r="C177" s="184">
        <v>2017</v>
      </c>
      <c r="D177" s="196">
        <v>0</v>
      </c>
      <c r="E177" s="196">
        <v>0</v>
      </c>
      <c r="F177" s="196">
        <v>0</v>
      </c>
      <c r="G177" s="196">
        <v>0</v>
      </c>
      <c r="H177" s="196">
        <v>0</v>
      </c>
      <c r="I177" s="196">
        <v>0</v>
      </c>
      <c r="J177" s="196">
        <v>0</v>
      </c>
      <c r="K177" s="196">
        <v>0</v>
      </c>
      <c r="L177" s="196">
        <v>0</v>
      </c>
      <c r="M177" s="196">
        <v>0</v>
      </c>
      <c r="N177" s="196">
        <v>0</v>
      </c>
      <c r="O177" s="196">
        <v>0</v>
      </c>
      <c r="P177" s="29" t="s">
        <v>214</v>
      </c>
      <c r="Q177" s="176">
        <v>75</v>
      </c>
      <c r="R177" s="176">
        <v>90</v>
      </c>
      <c r="S177" s="176">
        <v>120</v>
      </c>
      <c r="T177" s="2"/>
    </row>
    <row r="178" spans="1:20" ht="99" customHeight="1" x14ac:dyDescent="0.25">
      <c r="A178" s="183"/>
      <c r="B178" s="209"/>
      <c r="C178" s="186"/>
      <c r="D178" s="197"/>
      <c r="E178" s="197"/>
      <c r="F178" s="197"/>
      <c r="G178" s="197"/>
      <c r="H178" s="197"/>
      <c r="I178" s="197"/>
      <c r="J178" s="197"/>
      <c r="K178" s="197"/>
      <c r="L178" s="197"/>
      <c r="M178" s="197"/>
      <c r="N178" s="197"/>
      <c r="O178" s="197"/>
      <c r="P178" s="29" t="s">
        <v>215</v>
      </c>
      <c r="Q178" s="176">
        <v>100</v>
      </c>
      <c r="R178" s="176">
        <v>100</v>
      </c>
      <c r="S178" s="176">
        <v>100</v>
      </c>
      <c r="T178" s="2"/>
    </row>
    <row r="179" spans="1:20" ht="99.75" customHeight="1" x14ac:dyDescent="0.25">
      <c r="A179" s="181" t="s">
        <v>66</v>
      </c>
      <c r="B179" s="207" t="s">
        <v>71</v>
      </c>
      <c r="C179" s="184">
        <v>2014</v>
      </c>
      <c r="D179" s="196">
        <v>472183.2</v>
      </c>
      <c r="E179" s="196">
        <v>471923.71</v>
      </c>
      <c r="F179" s="196">
        <v>0</v>
      </c>
      <c r="G179" s="196">
        <v>0</v>
      </c>
      <c r="H179" s="196">
        <v>463310.8</v>
      </c>
      <c r="I179" s="196">
        <v>463051.31</v>
      </c>
      <c r="J179" s="196">
        <v>8872.4</v>
      </c>
      <c r="K179" s="196">
        <v>8872.4</v>
      </c>
      <c r="L179" s="196">
        <v>0</v>
      </c>
      <c r="M179" s="196">
        <v>0</v>
      </c>
      <c r="N179" s="196">
        <v>100</v>
      </c>
      <c r="O179" s="196">
        <v>99.95</v>
      </c>
      <c r="P179" s="9" t="s">
        <v>216</v>
      </c>
      <c r="Q179" s="6">
        <v>95</v>
      </c>
      <c r="R179" s="6">
        <v>100</v>
      </c>
      <c r="S179" s="6">
        <v>105.26</v>
      </c>
      <c r="T179" s="2"/>
    </row>
    <row r="180" spans="1:20" ht="82.5" customHeight="1" x14ac:dyDescent="0.25">
      <c r="A180" s="182"/>
      <c r="B180" s="208"/>
      <c r="C180" s="185"/>
      <c r="D180" s="210"/>
      <c r="E180" s="210"/>
      <c r="F180" s="210"/>
      <c r="G180" s="210"/>
      <c r="H180" s="210"/>
      <c r="I180" s="210"/>
      <c r="J180" s="210"/>
      <c r="K180" s="210"/>
      <c r="L180" s="210"/>
      <c r="M180" s="210"/>
      <c r="N180" s="210"/>
      <c r="O180" s="210"/>
      <c r="P180" s="9" t="s">
        <v>67</v>
      </c>
      <c r="Q180" s="6">
        <v>1.7</v>
      </c>
      <c r="R180" s="6">
        <v>1.6</v>
      </c>
      <c r="S180" s="6">
        <v>94.12</v>
      </c>
      <c r="T180" s="2"/>
    </row>
    <row r="181" spans="1:20" ht="60.75" customHeight="1" x14ac:dyDescent="0.25">
      <c r="A181" s="182"/>
      <c r="B181" s="208"/>
      <c r="C181" s="185"/>
      <c r="D181" s="210"/>
      <c r="E181" s="210"/>
      <c r="F181" s="210"/>
      <c r="G181" s="210"/>
      <c r="H181" s="210"/>
      <c r="I181" s="210"/>
      <c r="J181" s="210"/>
      <c r="K181" s="210"/>
      <c r="L181" s="210"/>
      <c r="M181" s="210"/>
      <c r="N181" s="210"/>
      <c r="O181" s="210"/>
      <c r="P181" s="9" t="s">
        <v>217</v>
      </c>
      <c r="Q181" s="6">
        <v>35</v>
      </c>
      <c r="R181" s="6">
        <v>35</v>
      </c>
      <c r="S181" s="6">
        <v>100</v>
      </c>
      <c r="T181" s="2"/>
    </row>
    <row r="182" spans="1:20" ht="87" customHeight="1" x14ac:dyDescent="0.25">
      <c r="A182" s="182"/>
      <c r="B182" s="208"/>
      <c r="C182" s="185"/>
      <c r="D182" s="210"/>
      <c r="E182" s="210"/>
      <c r="F182" s="210"/>
      <c r="G182" s="210"/>
      <c r="H182" s="210"/>
      <c r="I182" s="210"/>
      <c r="J182" s="210"/>
      <c r="K182" s="210"/>
      <c r="L182" s="210"/>
      <c r="M182" s="210"/>
      <c r="N182" s="210"/>
      <c r="O182" s="210"/>
      <c r="P182" s="9" t="s">
        <v>218</v>
      </c>
      <c r="Q182" s="6">
        <v>80</v>
      </c>
      <c r="R182" s="6">
        <v>80</v>
      </c>
      <c r="S182" s="6">
        <v>100</v>
      </c>
      <c r="T182" s="2"/>
    </row>
    <row r="183" spans="1:20" ht="74.25" customHeight="1" x14ac:dyDescent="0.25">
      <c r="A183" s="182"/>
      <c r="B183" s="208"/>
      <c r="C183" s="185"/>
      <c r="D183" s="210"/>
      <c r="E183" s="210"/>
      <c r="F183" s="210"/>
      <c r="G183" s="210"/>
      <c r="H183" s="210"/>
      <c r="I183" s="210"/>
      <c r="J183" s="210"/>
      <c r="K183" s="210"/>
      <c r="L183" s="210"/>
      <c r="M183" s="210"/>
      <c r="N183" s="210"/>
      <c r="O183" s="210"/>
      <c r="P183" s="9" t="s">
        <v>219</v>
      </c>
      <c r="Q183" s="6">
        <v>10</v>
      </c>
      <c r="R183" s="6">
        <v>10</v>
      </c>
      <c r="S183" s="6">
        <v>100</v>
      </c>
      <c r="T183" s="2"/>
    </row>
    <row r="184" spans="1:20" ht="39" customHeight="1" x14ac:dyDescent="0.25">
      <c r="A184" s="182"/>
      <c r="B184" s="208"/>
      <c r="C184" s="186"/>
      <c r="D184" s="197"/>
      <c r="E184" s="197"/>
      <c r="F184" s="197"/>
      <c r="G184" s="197"/>
      <c r="H184" s="197"/>
      <c r="I184" s="197"/>
      <c r="J184" s="197"/>
      <c r="K184" s="197"/>
      <c r="L184" s="197"/>
      <c r="M184" s="197"/>
      <c r="N184" s="197"/>
      <c r="O184" s="197"/>
      <c r="P184" s="9" t="s">
        <v>220</v>
      </c>
      <c r="Q184" s="6">
        <v>96</v>
      </c>
      <c r="R184" s="6">
        <v>100</v>
      </c>
      <c r="S184" s="6">
        <v>104.17</v>
      </c>
      <c r="T184" s="2"/>
    </row>
    <row r="185" spans="1:20" ht="98.25" customHeight="1" x14ac:dyDescent="0.25">
      <c r="A185" s="182"/>
      <c r="B185" s="208"/>
      <c r="C185" s="184">
        <v>2015</v>
      </c>
      <c r="D185" s="196">
        <v>530018.9</v>
      </c>
      <c r="E185" s="196">
        <v>530018.9</v>
      </c>
      <c r="F185" s="196">
        <v>0</v>
      </c>
      <c r="G185" s="196">
        <v>0</v>
      </c>
      <c r="H185" s="196">
        <v>489477.1</v>
      </c>
      <c r="I185" s="196">
        <v>489477.1</v>
      </c>
      <c r="J185" s="196">
        <v>40541.800000000003</v>
      </c>
      <c r="K185" s="196">
        <v>40541.800000000003</v>
      </c>
      <c r="L185" s="196">
        <v>0</v>
      </c>
      <c r="M185" s="196">
        <v>0</v>
      </c>
      <c r="N185" s="196">
        <v>100</v>
      </c>
      <c r="O185" s="196">
        <v>100</v>
      </c>
      <c r="P185" s="9" t="s">
        <v>216</v>
      </c>
      <c r="Q185" s="103">
        <v>98</v>
      </c>
      <c r="R185" s="103">
        <v>98</v>
      </c>
      <c r="S185" s="103">
        <v>103.2</v>
      </c>
      <c r="T185" s="2"/>
    </row>
    <row r="186" spans="1:20" ht="78" customHeight="1" x14ac:dyDescent="0.25">
      <c r="A186" s="182"/>
      <c r="B186" s="208"/>
      <c r="C186" s="185"/>
      <c r="D186" s="210"/>
      <c r="E186" s="210"/>
      <c r="F186" s="210"/>
      <c r="G186" s="210"/>
      <c r="H186" s="210"/>
      <c r="I186" s="210"/>
      <c r="J186" s="210"/>
      <c r="K186" s="210"/>
      <c r="L186" s="210"/>
      <c r="M186" s="210"/>
      <c r="N186" s="210"/>
      <c r="O186" s="210"/>
      <c r="P186" s="9" t="s">
        <v>67</v>
      </c>
      <c r="Q186" s="103">
        <v>1.7</v>
      </c>
      <c r="R186" s="103">
        <v>1.7</v>
      </c>
      <c r="S186" s="103">
        <v>100</v>
      </c>
      <c r="T186" s="2"/>
    </row>
    <row r="187" spans="1:20" ht="56.25" customHeight="1" x14ac:dyDescent="0.25">
      <c r="A187" s="182"/>
      <c r="B187" s="208"/>
      <c r="C187" s="185"/>
      <c r="D187" s="210"/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9" t="s">
        <v>217</v>
      </c>
      <c r="Q187" s="103">
        <v>58.2</v>
      </c>
      <c r="R187" s="103">
        <v>58.2</v>
      </c>
      <c r="S187" s="103">
        <v>100</v>
      </c>
      <c r="T187" s="2"/>
    </row>
    <row r="188" spans="1:20" ht="84.75" customHeight="1" x14ac:dyDescent="0.25">
      <c r="A188" s="182"/>
      <c r="B188" s="208"/>
      <c r="C188" s="185"/>
      <c r="D188" s="210"/>
      <c r="E188" s="210"/>
      <c r="F188" s="210"/>
      <c r="G188" s="210"/>
      <c r="H188" s="210"/>
      <c r="I188" s="210"/>
      <c r="J188" s="210"/>
      <c r="K188" s="210"/>
      <c r="L188" s="210"/>
      <c r="M188" s="210"/>
      <c r="N188" s="210"/>
      <c r="O188" s="210"/>
      <c r="P188" s="9" t="s">
        <v>218</v>
      </c>
      <c r="Q188" s="103">
        <v>82</v>
      </c>
      <c r="R188" s="103">
        <v>92.1</v>
      </c>
      <c r="S188" s="103">
        <v>112.3</v>
      </c>
      <c r="T188" s="2"/>
    </row>
    <row r="189" spans="1:20" ht="74.25" customHeight="1" x14ac:dyDescent="0.25">
      <c r="A189" s="182"/>
      <c r="B189" s="208"/>
      <c r="C189" s="185"/>
      <c r="D189" s="210"/>
      <c r="E189" s="210"/>
      <c r="F189" s="210"/>
      <c r="G189" s="210"/>
      <c r="H189" s="210"/>
      <c r="I189" s="210"/>
      <c r="J189" s="210"/>
      <c r="K189" s="210"/>
      <c r="L189" s="210"/>
      <c r="M189" s="210"/>
      <c r="N189" s="210"/>
      <c r="O189" s="210"/>
      <c r="P189" s="9" t="s">
        <v>219</v>
      </c>
      <c r="Q189" s="103">
        <v>12</v>
      </c>
      <c r="R189" s="103">
        <v>12.4</v>
      </c>
      <c r="S189" s="103">
        <v>103.3</v>
      </c>
      <c r="T189" s="2"/>
    </row>
    <row r="190" spans="1:20" ht="43.5" customHeight="1" x14ac:dyDescent="0.25">
      <c r="A190" s="182"/>
      <c r="B190" s="208"/>
      <c r="C190" s="186"/>
      <c r="D190" s="197"/>
      <c r="E190" s="197"/>
      <c r="F190" s="197"/>
      <c r="G190" s="197"/>
      <c r="H190" s="197"/>
      <c r="I190" s="197"/>
      <c r="J190" s="197"/>
      <c r="K190" s="197"/>
      <c r="L190" s="197"/>
      <c r="M190" s="197"/>
      <c r="N190" s="197"/>
      <c r="O190" s="197"/>
      <c r="P190" s="9" t="s">
        <v>220</v>
      </c>
      <c r="Q190" s="103">
        <v>96</v>
      </c>
      <c r="R190" s="103">
        <v>100</v>
      </c>
      <c r="S190" s="103">
        <v>104.2</v>
      </c>
      <c r="T190" s="2"/>
    </row>
    <row r="191" spans="1:20" ht="98.25" customHeight="1" x14ac:dyDescent="0.25">
      <c r="A191" s="182"/>
      <c r="B191" s="208"/>
      <c r="C191" s="184">
        <v>2016</v>
      </c>
      <c r="D191" s="196">
        <v>597282.80000000005</v>
      </c>
      <c r="E191" s="196">
        <v>597003.12</v>
      </c>
      <c r="F191" s="196">
        <v>0</v>
      </c>
      <c r="G191" s="196">
        <v>0</v>
      </c>
      <c r="H191" s="196">
        <v>485904.3</v>
      </c>
      <c r="I191" s="196">
        <v>485625.95</v>
      </c>
      <c r="J191" s="196">
        <v>111378.5</v>
      </c>
      <c r="K191" s="196">
        <v>111377.17</v>
      </c>
      <c r="L191" s="196">
        <v>0</v>
      </c>
      <c r="M191" s="196">
        <v>0</v>
      </c>
      <c r="N191" s="196">
        <v>100</v>
      </c>
      <c r="O191" s="196">
        <v>100</v>
      </c>
      <c r="P191" s="29" t="s">
        <v>216</v>
      </c>
      <c r="Q191" s="146">
        <v>96</v>
      </c>
      <c r="R191" s="146">
        <v>99.5</v>
      </c>
      <c r="S191" s="146">
        <v>103.6</v>
      </c>
      <c r="T191" s="2"/>
    </row>
    <row r="192" spans="1:20" ht="74.25" customHeight="1" x14ac:dyDescent="0.25">
      <c r="A192" s="182"/>
      <c r="B192" s="208"/>
      <c r="C192" s="185"/>
      <c r="D192" s="210"/>
      <c r="E192" s="210"/>
      <c r="F192" s="210"/>
      <c r="G192" s="210"/>
      <c r="H192" s="210"/>
      <c r="I192" s="210"/>
      <c r="J192" s="210"/>
      <c r="K192" s="210"/>
      <c r="L192" s="210"/>
      <c r="M192" s="210"/>
      <c r="N192" s="210"/>
      <c r="O192" s="210"/>
      <c r="P192" s="29" t="s">
        <v>67</v>
      </c>
      <c r="Q192" s="146">
        <v>1.6</v>
      </c>
      <c r="R192" s="146">
        <v>1.8</v>
      </c>
      <c r="S192" s="146">
        <v>112.5</v>
      </c>
      <c r="T192" s="2"/>
    </row>
    <row r="193" spans="1:20" ht="50.25" customHeight="1" x14ac:dyDescent="0.25">
      <c r="A193" s="182"/>
      <c r="B193" s="208"/>
      <c r="C193" s="185"/>
      <c r="D193" s="210"/>
      <c r="E193" s="210"/>
      <c r="F193" s="210"/>
      <c r="G193" s="210"/>
      <c r="H193" s="210"/>
      <c r="I193" s="210"/>
      <c r="J193" s="210"/>
      <c r="K193" s="210"/>
      <c r="L193" s="210"/>
      <c r="M193" s="210"/>
      <c r="N193" s="210"/>
      <c r="O193" s="210"/>
      <c r="P193" s="29" t="s">
        <v>217</v>
      </c>
      <c r="Q193" s="146">
        <v>75</v>
      </c>
      <c r="R193" s="146">
        <v>75</v>
      </c>
      <c r="S193" s="146">
        <v>100</v>
      </c>
      <c r="T193" s="2"/>
    </row>
    <row r="194" spans="1:20" ht="87" customHeight="1" x14ac:dyDescent="0.25">
      <c r="A194" s="182"/>
      <c r="B194" s="208"/>
      <c r="C194" s="185"/>
      <c r="D194" s="210"/>
      <c r="E194" s="210"/>
      <c r="F194" s="210"/>
      <c r="G194" s="210"/>
      <c r="H194" s="210"/>
      <c r="I194" s="210"/>
      <c r="J194" s="210"/>
      <c r="K194" s="210"/>
      <c r="L194" s="210"/>
      <c r="M194" s="210"/>
      <c r="N194" s="210"/>
      <c r="O194" s="210"/>
      <c r="P194" s="29" t="s">
        <v>218</v>
      </c>
      <c r="Q194" s="146">
        <v>85</v>
      </c>
      <c r="R194" s="146">
        <v>93</v>
      </c>
      <c r="S194" s="146">
        <v>109.4</v>
      </c>
      <c r="T194" s="2"/>
    </row>
    <row r="195" spans="1:20" ht="75.75" customHeight="1" x14ac:dyDescent="0.25">
      <c r="A195" s="182"/>
      <c r="B195" s="208"/>
      <c r="C195" s="185"/>
      <c r="D195" s="210"/>
      <c r="E195" s="210"/>
      <c r="F195" s="210"/>
      <c r="G195" s="210"/>
      <c r="H195" s="210"/>
      <c r="I195" s="210"/>
      <c r="J195" s="210"/>
      <c r="K195" s="210"/>
      <c r="L195" s="210"/>
      <c r="M195" s="210"/>
      <c r="N195" s="210"/>
      <c r="O195" s="210"/>
      <c r="P195" s="29" t="s">
        <v>219</v>
      </c>
      <c r="Q195" s="146">
        <v>14</v>
      </c>
      <c r="R195" s="146">
        <v>22.7</v>
      </c>
      <c r="S195" s="146">
        <v>162.1</v>
      </c>
      <c r="T195" s="2"/>
    </row>
    <row r="196" spans="1:20" ht="39.75" customHeight="1" x14ac:dyDescent="0.25">
      <c r="A196" s="182"/>
      <c r="B196" s="208"/>
      <c r="C196" s="186"/>
      <c r="D196" s="197"/>
      <c r="E196" s="197"/>
      <c r="F196" s="197"/>
      <c r="G196" s="197"/>
      <c r="H196" s="197"/>
      <c r="I196" s="197"/>
      <c r="J196" s="197"/>
      <c r="K196" s="197"/>
      <c r="L196" s="197"/>
      <c r="M196" s="197"/>
      <c r="N196" s="197"/>
      <c r="O196" s="197"/>
      <c r="P196" s="29" t="s">
        <v>220</v>
      </c>
      <c r="Q196" s="146">
        <v>96</v>
      </c>
      <c r="R196" s="146">
        <v>100</v>
      </c>
      <c r="S196" s="146">
        <v>104.2</v>
      </c>
      <c r="T196" s="2"/>
    </row>
    <row r="197" spans="1:20" ht="98.25" customHeight="1" x14ac:dyDescent="0.25">
      <c r="A197" s="182"/>
      <c r="B197" s="208"/>
      <c r="C197" s="184">
        <v>2017</v>
      </c>
      <c r="D197" s="196">
        <v>692157.5</v>
      </c>
      <c r="E197" s="196">
        <v>691995.4</v>
      </c>
      <c r="F197" s="196">
        <v>1170</v>
      </c>
      <c r="G197" s="196">
        <v>1170</v>
      </c>
      <c r="H197" s="196">
        <v>510479.3</v>
      </c>
      <c r="I197" s="196">
        <v>510318.1</v>
      </c>
      <c r="J197" s="196">
        <v>180508.2</v>
      </c>
      <c r="K197" s="196">
        <v>180507.3</v>
      </c>
      <c r="L197" s="196">
        <v>0</v>
      </c>
      <c r="M197" s="196">
        <v>0</v>
      </c>
      <c r="N197" s="196">
        <v>100</v>
      </c>
      <c r="O197" s="196">
        <v>100</v>
      </c>
      <c r="P197" s="29" t="s">
        <v>216</v>
      </c>
      <c r="Q197" s="176">
        <v>96</v>
      </c>
      <c r="R197" s="176">
        <v>99.5</v>
      </c>
      <c r="S197" s="176">
        <v>103.6</v>
      </c>
      <c r="T197" s="2"/>
    </row>
    <row r="198" spans="1:20" ht="72.75" customHeight="1" x14ac:dyDescent="0.25">
      <c r="A198" s="182"/>
      <c r="B198" s="208"/>
      <c r="C198" s="185"/>
      <c r="D198" s="210"/>
      <c r="E198" s="210"/>
      <c r="F198" s="210"/>
      <c r="G198" s="210"/>
      <c r="H198" s="210"/>
      <c r="I198" s="210"/>
      <c r="J198" s="210"/>
      <c r="K198" s="210"/>
      <c r="L198" s="210"/>
      <c r="M198" s="210"/>
      <c r="N198" s="210"/>
      <c r="O198" s="210"/>
      <c r="P198" s="29" t="s">
        <v>67</v>
      </c>
      <c r="Q198" s="176">
        <v>1.6</v>
      </c>
      <c r="R198" s="176">
        <v>1.8</v>
      </c>
      <c r="S198" s="176">
        <v>112.5</v>
      </c>
      <c r="T198" s="2"/>
    </row>
    <row r="199" spans="1:20" ht="52.5" customHeight="1" x14ac:dyDescent="0.25">
      <c r="A199" s="182"/>
      <c r="B199" s="208"/>
      <c r="C199" s="185"/>
      <c r="D199" s="210"/>
      <c r="E199" s="210"/>
      <c r="F199" s="210"/>
      <c r="G199" s="210"/>
      <c r="H199" s="210"/>
      <c r="I199" s="210"/>
      <c r="J199" s="210"/>
      <c r="K199" s="210"/>
      <c r="L199" s="210"/>
      <c r="M199" s="210"/>
      <c r="N199" s="210"/>
      <c r="O199" s="210"/>
      <c r="P199" s="29" t="s">
        <v>217</v>
      </c>
      <c r="Q199" s="176">
        <v>80</v>
      </c>
      <c r="R199" s="176">
        <v>80</v>
      </c>
      <c r="S199" s="176">
        <v>100</v>
      </c>
      <c r="T199" s="2"/>
    </row>
    <row r="200" spans="1:20" ht="86.25" customHeight="1" x14ac:dyDescent="0.25">
      <c r="A200" s="182"/>
      <c r="B200" s="208"/>
      <c r="C200" s="185"/>
      <c r="D200" s="210"/>
      <c r="E200" s="210"/>
      <c r="F200" s="210"/>
      <c r="G200" s="210"/>
      <c r="H200" s="210"/>
      <c r="I200" s="210"/>
      <c r="J200" s="210"/>
      <c r="K200" s="210"/>
      <c r="L200" s="210"/>
      <c r="M200" s="210"/>
      <c r="N200" s="210"/>
      <c r="O200" s="210"/>
      <c r="P200" s="29" t="s">
        <v>218</v>
      </c>
      <c r="Q200" s="176">
        <v>86</v>
      </c>
      <c r="R200" s="176">
        <v>93</v>
      </c>
      <c r="S200" s="176">
        <v>108.1</v>
      </c>
      <c r="T200" s="2"/>
    </row>
    <row r="201" spans="1:20" ht="75" customHeight="1" x14ac:dyDescent="0.25">
      <c r="A201" s="182"/>
      <c r="B201" s="208"/>
      <c r="C201" s="185"/>
      <c r="D201" s="210"/>
      <c r="E201" s="210"/>
      <c r="F201" s="210"/>
      <c r="G201" s="210"/>
      <c r="H201" s="210"/>
      <c r="I201" s="210"/>
      <c r="J201" s="210"/>
      <c r="K201" s="210"/>
      <c r="L201" s="210"/>
      <c r="M201" s="210"/>
      <c r="N201" s="210"/>
      <c r="O201" s="210"/>
      <c r="P201" s="29" t="s">
        <v>219</v>
      </c>
      <c r="Q201" s="176">
        <v>15</v>
      </c>
      <c r="R201" s="176">
        <v>16</v>
      </c>
      <c r="S201" s="176">
        <v>106.7</v>
      </c>
      <c r="T201" s="2"/>
    </row>
    <row r="202" spans="1:20" ht="42.75" customHeight="1" x14ac:dyDescent="0.25">
      <c r="A202" s="183"/>
      <c r="B202" s="209"/>
      <c r="C202" s="186"/>
      <c r="D202" s="197"/>
      <c r="E202" s="197"/>
      <c r="F202" s="197"/>
      <c r="G202" s="197"/>
      <c r="H202" s="197"/>
      <c r="I202" s="197"/>
      <c r="J202" s="197"/>
      <c r="K202" s="197"/>
      <c r="L202" s="197"/>
      <c r="M202" s="197"/>
      <c r="N202" s="197"/>
      <c r="O202" s="197"/>
      <c r="P202" s="29" t="s">
        <v>220</v>
      </c>
      <c r="Q202" s="176">
        <v>98</v>
      </c>
      <c r="R202" s="176">
        <v>100</v>
      </c>
      <c r="S202" s="176">
        <v>102</v>
      </c>
      <c r="T202" s="2"/>
    </row>
    <row r="203" spans="1:20" ht="21.75" customHeight="1" x14ac:dyDescent="0.25">
      <c r="A203" s="187" t="s">
        <v>72</v>
      </c>
      <c r="B203" s="190" t="s">
        <v>429</v>
      </c>
      <c r="C203" s="17" t="s">
        <v>551</v>
      </c>
      <c r="D203" s="18">
        <f>SUM(D204:D207)</f>
        <v>239158.8</v>
      </c>
      <c r="E203" s="18">
        <f t="shared" ref="E203:M203" si="71">SUM(E204:E207)</f>
        <v>239155.54</v>
      </c>
      <c r="F203" s="18">
        <f t="shared" si="71"/>
        <v>0</v>
      </c>
      <c r="G203" s="18">
        <f t="shared" si="71"/>
        <v>0</v>
      </c>
      <c r="H203" s="18">
        <f t="shared" si="71"/>
        <v>1455.6</v>
      </c>
      <c r="I203" s="18">
        <f t="shared" si="71"/>
        <v>1455.6</v>
      </c>
      <c r="J203" s="18">
        <f t="shared" si="71"/>
        <v>237703.19999999998</v>
      </c>
      <c r="K203" s="18">
        <f t="shared" si="71"/>
        <v>237699.94</v>
      </c>
      <c r="L203" s="18">
        <f t="shared" si="71"/>
        <v>0</v>
      </c>
      <c r="M203" s="18">
        <f t="shared" si="71"/>
        <v>0</v>
      </c>
      <c r="N203" s="18">
        <v>100</v>
      </c>
      <c r="O203" s="18">
        <v>100</v>
      </c>
      <c r="P203" s="193" t="s">
        <v>22</v>
      </c>
      <c r="Q203" s="193" t="s">
        <v>22</v>
      </c>
      <c r="R203" s="193" t="s">
        <v>22</v>
      </c>
      <c r="S203" s="193" t="s">
        <v>22</v>
      </c>
      <c r="T203" s="2"/>
    </row>
    <row r="204" spans="1:20" ht="22.5" customHeight="1" x14ac:dyDescent="0.25">
      <c r="A204" s="188"/>
      <c r="B204" s="191"/>
      <c r="C204" s="66">
        <v>2014</v>
      </c>
      <c r="D204" s="76">
        <f>SUM(D208+D216+D220)</f>
        <v>50581</v>
      </c>
      <c r="E204" s="76">
        <f t="shared" ref="E204:M204" si="72">SUM(E208+E216+E220)</f>
        <v>50580.3</v>
      </c>
      <c r="F204" s="76">
        <f t="shared" si="72"/>
        <v>0</v>
      </c>
      <c r="G204" s="76">
        <f t="shared" si="72"/>
        <v>0</v>
      </c>
      <c r="H204" s="76">
        <f t="shared" si="72"/>
        <v>877</v>
      </c>
      <c r="I204" s="76">
        <f t="shared" si="72"/>
        <v>877</v>
      </c>
      <c r="J204" s="76">
        <f t="shared" si="72"/>
        <v>49704</v>
      </c>
      <c r="K204" s="76">
        <f t="shared" si="72"/>
        <v>49703.3</v>
      </c>
      <c r="L204" s="76">
        <f t="shared" si="72"/>
        <v>0</v>
      </c>
      <c r="M204" s="76">
        <f t="shared" si="72"/>
        <v>0</v>
      </c>
      <c r="N204" s="76">
        <v>100</v>
      </c>
      <c r="O204" s="76">
        <v>100</v>
      </c>
      <c r="P204" s="194"/>
      <c r="Q204" s="194"/>
      <c r="R204" s="194"/>
      <c r="S204" s="194"/>
      <c r="T204" s="2"/>
    </row>
    <row r="205" spans="1:20" ht="22.5" customHeight="1" x14ac:dyDescent="0.25">
      <c r="A205" s="188"/>
      <c r="B205" s="191"/>
      <c r="C205" s="66">
        <v>2015</v>
      </c>
      <c r="D205" s="76">
        <f>SUM(D210+D217+D222)</f>
        <v>56295</v>
      </c>
      <c r="E205" s="76">
        <f t="shared" ref="E205:M205" si="73">SUM(E210+E217+E222)</f>
        <v>56294.3</v>
      </c>
      <c r="F205" s="76">
        <f t="shared" si="73"/>
        <v>0</v>
      </c>
      <c r="G205" s="76">
        <f t="shared" si="73"/>
        <v>0</v>
      </c>
      <c r="H205" s="76">
        <f t="shared" si="73"/>
        <v>0</v>
      </c>
      <c r="I205" s="76">
        <f t="shared" si="73"/>
        <v>0</v>
      </c>
      <c r="J205" s="76">
        <f t="shared" si="73"/>
        <v>56295</v>
      </c>
      <c r="K205" s="76">
        <f t="shared" si="73"/>
        <v>56294.3</v>
      </c>
      <c r="L205" s="76">
        <f t="shared" si="73"/>
        <v>0</v>
      </c>
      <c r="M205" s="76">
        <f t="shared" si="73"/>
        <v>0</v>
      </c>
      <c r="N205" s="76">
        <v>100</v>
      </c>
      <c r="O205" s="76">
        <v>100</v>
      </c>
      <c r="P205" s="194"/>
      <c r="Q205" s="194"/>
      <c r="R205" s="194"/>
      <c r="S205" s="194"/>
      <c r="T205" s="2"/>
    </row>
    <row r="206" spans="1:20" ht="22.5" customHeight="1" x14ac:dyDescent="0.25">
      <c r="A206" s="188"/>
      <c r="B206" s="191"/>
      <c r="C206" s="66">
        <v>2016</v>
      </c>
      <c r="D206" s="76">
        <f>SUM(D212+D218+D224)</f>
        <v>68868.299999999988</v>
      </c>
      <c r="E206" s="76">
        <f t="shared" ref="E206:M206" si="74">SUM(E212+E218+E224)</f>
        <v>68867.039999999994</v>
      </c>
      <c r="F206" s="76">
        <f t="shared" si="74"/>
        <v>0</v>
      </c>
      <c r="G206" s="76">
        <f t="shared" si="74"/>
        <v>0</v>
      </c>
      <c r="H206" s="76">
        <f t="shared" si="74"/>
        <v>110</v>
      </c>
      <c r="I206" s="76">
        <f t="shared" si="74"/>
        <v>110</v>
      </c>
      <c r="J206" s="76">
        <f t="shared" si="74"/>
        <v>68758.299999999988</v>
      </c>
      <c r="K206" s="76">
        <f t="shared" si="74"/>
        <v>68757.039999999994</v>
      </c>
      <c r="L206" s="76">
        <f t="shared" si="74"/>
        <v>0</v>
      </c>
      <c r="M206" s="76">
        <f t="shared" si="74"/>
        <v>0</v>
      </c>
      <c r="N206" s="76">
        <v>100</v>
      </c>
      <c r="O206" s="76">
        <v>100</v>
      </c>
      <c r="P206" s="194"/>
      <c r="Q206" s="194"/>
      <c r="R206" s="194"/>
      <c r="S206" s="194"/>
      <c r="T206" s="2"/>
    </row>
    <row r="207" spans="1:20" ht="22.5" customHeight="1" x14ac:dyDescent="0.25">
      <c r="A207" s="189"/>
      <c r="B207" s="192"/>
      <c r="C207" s="66">
        <v>2017</v>
      </c>
      <c r="D207" s="76">
        <f>SUM(D214+D219+D226)</f>
        <v>63414.499999999993</v>
      </c>
      <c r="E207" s="76">
        <f t="shared" ref="E207:M207" si="75">SUM(E214+E219+E226)</f>
        <v>63413.899999999994</v>
      </c>
      <c r="F207" s="76">
        <f t="shared" si="75"/>
        <v>0</v>
      </c>
      <c r="G207" s="76">
        <f t="shared" si="75"/>
        <v>0</v>
      </c>
      <c r="H207" s="76">
        <f t="shared" si="75"/>
        <v>468.6</v>
      </c>
      <c r="I207" s="76">
        <f t="shared" si="75"/>
        <v>468.6</v>
      </c>
      <c r="J207" s="76">
        <f t="shared" si="75"/>
        <v>62945.899999999994</v>
      </c>
      <c r="K207" s="76">
        <f t="shared" si="75"/>
        <v>62945.299999999996</v>
      </c>
      <c r="L207" s="76">
        <f t="shared" si="75"/>
        <v>0</v>
      </c>
      <c r="M207" s="76">
        <f t="shared" si="75"/>
        <v>0</v>
      </c>
      <c r="N207" s="76">
        <v>100</v>
      </c>
      <c r="O207" s="76">
        <v>100</v>
      </c>
      <c r="P207" s="195"/>
      <c r="Q207" s="195"/>
      <c r="R207" s="195"/>
      <c r="S207" s="195"/>
      <c r="T207" s="2"/>
    </row>
    <row r="208" spans="1:20" ht="56.25" customHeight="1" x14ac:dyDescent="0.25">
      <c r="A208" s="181" t="s">
        <v>73</v>
      </c>
      <c r="B208" s="207" t="s">
        <v>74</v>
      </c>
      <c r="C208" s="184">
        <v>2014</v>
      </c>
      <c r="D208" s="196">
        <v>13533.18</v>
      </c>
      <c r="E208" s="196">
        <v>13532.94</v>
      </c>
      <c r="F208" s="196">
        <v>0</v>
      </c>
      <c r="G208" s="196">
        <v>0</v>
      </c>
      <c r="H208" s="196">
        <v>877</v>
      </c>
      <c r="I208" s="196">
        <v>877</v>
      </c>
      <c r="J208" s="196">
        <v>12656.18</v>
      </c>
      <c r="K208" s="196">
        <v>12655.94</v>
      </c>
      <c r="L208" s="196">
        <v>0</v>
      </c>
      <c r="M208" s="196">
        <v>0</v>
      </c>
      <c r="N208" s="196">
        <v>100</v>
      </c>
      <c r="O208" s="196">
        <v>100</v>
      </c>
      <c r="P208" s="5" t="s">
        <v>223</v>
      </c>
      <c r="Q208" s="6">
        <v>6</v>
      </c>
      <c r="R208" s="6">
        <v>6</v>
      </c>
      <c r="S208" s="6">
        <v>100</v>
      </c>
      <c r="T208" s="2"/>
    </row>
    <row r="209" spans="1:20" ht="29.25" customHeight="1" x14ac:dyDescent="0.25">
      <c r="A209" s="182"/>
      <c r="B209" s="208"/>
      <c r="C209" s="186"/>
      <c r="D209" s="197"/>
      <c r="E209" s="197"/>
      <c r="F209" s="197"/>
      <c r="G209" s="197"/>
      <c r="H209" s="197"/>
      <c r="I209" s="197"/>
      <c r="J209" s="197"/>
      <c r="K209" s="197"/>
      <c r="L209" s="197"/>
      <c r="M209" s="197"/>
      <c r="N209" s="197"/>
      <c r="O209" s="197"/>
      <c r="P209" s="5" t="s">
        <v>221</v>
      </c>
      <c r="Q209" s="6">
        <v>65</v>
      </c>
      <c r="R209" s="6">
        <v>65</v>
      </c>
      <c r="S209" s="6">
        <v>100</v>
      </c>
      <c r="T209" s="2"/>
    </row>
    <row r="210" spans="1:20" ht="54.75" customHeight="1" x14ac:dyDescent="0.25">
      <c r="A210" s="182"/>
      <c r="B210" s="208"/>
      <c r="C210" s="184">
        <v>2015</v>
      </c>
      <c r="D210" s="196">
        <v>16642.099999999999</v>
      </c>
      <c r="E210" s="196">
        <v>16641.900000000001</v>
      </c>
      <c r="F210" s="196">
        <v>0</v>
      </c>
      <c r="G210" s="196">
        <v>0</v>
      </c>
      <c r="H210" s="196">
        <v>0</v>
      </c>
      <c r="I210" s="196">
        <v>0</v>
      </c>
      <c r="J210" s="196">
        <v>16642.099999999999</v>
      </c>
      <c r="K210" s="196">
        <v>16641.900000000001</v>
      </c>
      <c r="L210" s="196">
        <v>0</v>
      </c>
      <c r="M210" s="196">
        <v>0</v>
      </c>
      <c r="N210" s="196">
        <v>100</v>
      </c>
      <c r="O210" s="196">
        <v>100</v>
      </c>
      <c r="P210" s="5" t="s">
        <v>223</v>
      </c>
      <c r="Q210" s="103">
        <v>6</v>
      </c>
      <c r="R210" s="103">
        <v>6</v>
      </c>
      <c r="S210" s="103">
        <v>100</v>
      </c>
      <c r="T210" s="2"/>
    </row>
    <row r="211" spans="1:20" ht="37.5" customHeight="1" x14ac:dyDescent="0.25">
      <c r="A211" s="182"/>
      <c r="B211" s="208"/>
      <c r="C211" s="186"/>
      <c r="D211" s="197"/>
      <c r="E211" s="197"/>
      <c r="F211" s="197"/>
      <c r="G211" s="197"/>
      <c r="H211" s="197"/>
      <c r="I211" s="197"/>
      <c r="J211" s="197"/>
      <c r="K211" s="197"/>
      <c r="L211" s="197"/>
      <c r="M211" s="197"/>
      <c r="N211" s="197"/>
      <c r="O211" s="197"/>
      <c r="P211" s="5" t="s">
        <v>221</v>
      </c>
      <c r="Q211" s="103">
        <v>70</v>
      </c>
      <c r="R211" s="103">
        <v>79.2</v>
      </c>
      <c r="S211" s="103">
        <v>113.1</v>
      </c>
      <c r="T211" s="2"/>
    </row>
    <row r="212" spans="1:20" ht="55.5" customHeight="1" x14ac:dyDescent="0.25">
      <c r="A212" s="182"/>
      <c r="B212" s="208"/>
      <c r="C212" s="184">
        <v>2016</v>
      </c>
      <c r="D212" s="196">
        <v>24375.599999999999</v>
      </c>
      <c r="E212" s="196">
        <v>24374.720000000001</v>
      </c>
      <c r="F212" s="196">
        <v>0</v>
      </c>
      <c r="G212" s="196">
        <v>0</v>
      </c>
      <c r="H212" s="196">
        <v>110</v>
      </c>
      <c r="I212" s="196">
        <v>110</v>
      </c>
      <c r="J212" s="196">
        <v>24265.599999999999</v>
      </c>
      <c r="K212" s="196">
        <v>24264.720000000001</v>
      </c>
      <c r="L212" s="196">
        <v>0</v>
      </c>
      <c r="M212" s="196">
        <v>0</v>
      </c>
      <c r="N212" s="196">
        <v>100</v>
      </c>
      <c r="O212" s="196">
        <v>100</v>
      </c>
      <c r="P212" s="5" t="s">
        <v>223</v>
      </c>
      <c r="Q212" s="146">
        <v>6</v>
      </c>
      <c r="R212" s="146">
        <v>6</v>
      </c>
      <c r="S212" s="146">
        <v>100</v>
      </c>
      <c r="T212" s="2"/>
    </row>
    <row r="213" spans="1:20" ht="30.75" customHeight="1" x14ac:dyDescent="0.25">
      <c r="A213" s="182"/>
      <c r="B213" s="208"/>
      <c r="C213" s="186"/>
      <c r="D213" s="197"/>
      <c r="E213" s="197"/>
      <c r="F213" s="197"/>
      <c r="G213" s="197"/>
      <c r="H213" s="197"/>
      <c r="I213" s="197"/>
      <c r="J213" s="197"/>
      <c r="K213" s="197"/>
      <c r="L213" s="197"/>
      <c r="M213" s="197"/>
      <c r="N213" s="197"/>
      <c r="O213" s="197"/>
      <c r="P213" s="5" t="s">
        <v>221</v>
      </c>
      <c r="Q213" s="146">
        <v>75</v>
      </c>
      <c r="R213" s="146">
        <v>79.2</v>
      </c>
      <c r="S213" s="146">
        <v>105.6</v>
      </c>
      <c r="T213" s="2"/>
    </row>
    <row r="214" spans="1:20" ht="51" customHeight="1" x14ac:dyDescent="0.25">
      <c r="A214" s="182"/>
      <c r="B214" s="208"/>
      <c r="C214" s="184">
        <v>2017</v>
      </c>
      <c r="D214" s="196">
        <v>16500.7</v>
      </c>
      <c r="E214" s="196">
        <v>16500.2</v>
      </c>
      <c r="F214" s="196">
        <v>0</v>
      </c>
      <c r="G214" s="196">
        <v>0</v>
      </c>
      <c r="H214" s="196">
        <v>468.6</v>
      </c>
      <c r="I214" s="196">
        <v>468.6</v>
      </c>
      <c r="J214" s="196">
        <v>16032.1</v>
      </c>
      <c r="K214" s="196">
        <v>16031.6</v>
      </c>
      <c r="L214" s="196">
        <v>0</v>
      </c>
      <c r="M214" s="196">
        <v>0</v>
      </c>
      <c r="N214" s="196">
        <v>100</v>
      </c>
      <c r="O214" s="196">
        <v>100</v>
      </c>
      <c r="P214" s="5" t="s">
        <v>223</v>
      </c>
      <c r="Q214" s="176">
        <v>6</v>
      </c>
      <c r="R214" s="176">
        <v>6</v>
      </c>
      <c r="S214" s="176">
        <v>100</v>
      </c>
      <c r="T214" s="2"/>
    </row>
    <row r="215" spans="1:20" ht="27" customHeight="1" x14ac:dyDescent="0.25">
      <c r="A215" s="183"/>
      <c r="B215" s="209"/>
      <c r="C215" s="186"/>
      <c r="D215" s="197"/>
      <c r="E215" s="197"/>
      <c r="F215" s="197"/>
      <c r="G215" s="197"/>
      <c r="H215" s="197"/>
      <c r="I215" s="197"/>
      <c r="J215" s="197"/>
      <c r="K215" s="197"/>
      <c r="L215" s="197"/>
      <c r="M215" s="197"/>
      <c r="N215" s="197"/>
      <c r="O215" s="197"/>
      <c r="P215" s="5" t="s">
        <v>221</v>
      </c>
      <c r="Q215" s="176">
        <v>80</v>
      </c>
      <c r="R215" s="176">
        <v>80</v>
      </c>
      <c r="S215" s="176">
        <v>100</v>
      </c>
      <c r="T215" s="2"/>
    </row>
    <row r="216" spans="1:20" ht="114" customHeight="1" x14ac:dyDescent="0.25">
      <c r="A216" s="181" t="s">
        <v>75</v>
      </c>
      <c r="B216" s="207" t="s">
        <v>76</v>
      </c>
      <c r="C216" s="8">
        <v>2014</v>
      </c>
      <c r="D216" s="90">
        <v>36413</v>
      </c>
      <c r="E216" s="90">
        <v>36412.54</v>
      </c>
      <c r="F216" s="90">
        <v>0</v>
      </c>
      <c r="G216" s="90">
        <v>0</v>
      </c>
      <c r="H216" s="90">
        <v>0</v>
      </c>
      <c r="I216" s="90">
        <v>0</v>
      </c>
      <c r="J216" s="90">
        <v>36413</v>
      </c>
      <c r="K216" s="90">
        <v>36412.54</v>
      </c>
      <c r="L216" s="90">
        <v>0</v>
      </c>
      <c r="M216" s="90">
        <v>0</v>
      </c>
      <c r="N216" s="90">
        <v>100</v>
      </c>
      <c r="O216" s="90">
        <v>100</v>
      </c>
      <c r="P216" s="9" t="s">
        <v>222</v>
      </c>
      <c r="Q216" s="6">
        <v>15</v>
      </c>
      <c r="R216" s="6">
        <v>15</v>
      </c>
      <c r="S216" s="6">
        <v>100</v>
      </c>
      <c r="T216" s="2"/>
    </row>
    <row r="217" spans="1:20" ht="114" customHeight="1" x14ac:dyDescent="0.25">
      <c r="A217" s="182"/>
      <c r="B217" s="208"/>
      <c r="C217" s="101">
        <v>2015</v>
      </c>
      <c r="D217" s="102">
        <v>38863</v>
      </c>
      <c r="E217" s="102">
        <v>38862.800000000003</v>
      </c>
      <c r="F217" s="102">
        <v>0</v>
      </c>
      <c r="G217" s="102">
        <v>0</v>
      </c>
      <c r="H217" s="102">
        <v>0</v>
      </c>
      <c r="I217" s="102">
        <v>0</v>
      </c>
      <c r="J217" s="116">
        <v>38863</v>
      </c>
      <c r="K217" s="102">
        <v>38862.800000000003</v>
      </c>
      <c r="L217" s="102">
        <v>0</v>
      </c>
      <c r="M217" s="102">
        <v>0</v>
      </c>
      <c r="N217" s="102">
        <v>100</v>
      </c>
      <c r="O217" s="102">
        <v>100</v>
      </c>
      <c r="P217" s="9" t="s">
        <v>222</v>
      </c>
      <c r="Q217" s="103">
        <v>20</v>
      </c>
      <c r="R217" s="103">
        <v>25</v>
      </c>
      <c r="S217" s="103">
        <v>125</v>
      </c>
      <c r="T217" s="2"/>
    </row>
    <row r="218" spans="1:20" ht="114" customHeight="1" x14ac:dyDescent="0.25">
      <c r="A218" s="182"/>
      <c r="B218" s="208"/>
      <c r="C218" s="124">
        <v>2016</v>
      </c>
      <c r="D218" s="135">
        <v>43256.800000000003</v>
      </c>
      <c r="E218" s="135">
        <v>43256.56</v>
      </c>
      <c r="F218" s="135">
        <v>0</v>
      </c>
      <c r="G218" s="135">
        <v>0</v>
      </c>
      <c r="H218" s="135">
        <v>0</v>
      </c>
      <c r="I218" s="135">
        <v>0</v>
      </c>
      <c r="J218" s="135">
        <v>43256.800000000003</v>
      </c>
      <c r="K218" s="135">
        <v>43256.56</v>
      </c>
      <c r="L218" s="135">
        <v>0</v>
      </c>
      <c r="M218" s="135">
        <v>0</v>
      </c>
      <c r="N218" s="135">
        <v>100</v>
      </c>
      <c r="O218" s="135">
        <v>100</v>
      </c>
      <c r="P218" s="29" t="s">
        <v>222</v>
      </c>
      <c r="Q218" s="146">
        <v>35</v>
      </c>
      <c r="R218" s="146">
        <v>39</v>
      </c>
      <c r="S218" s="146">
        <v>111</v>
      </c>
      <c r="T218" s="2"/>
    </row>
    <row r="219" spans="1:20" ht="114" customHeight="1" x14ac:dyDescent="0.25">
      <c r="A219" s="183"/>
      <c r="B219" s="209"/>
      <c r="C219" s="164">
        <v>2017</v>
      </c>
      <c r="D219" s="159">
        <v>45844.2</v>
      </c>
      <c r="E219" s="159">
        <v>45844.2</v>
      </c>
      <c r="F219" s="159">
        <v>0</v>
      </c>
      <c r="G219" s="159">
        <v>0</v>
      </c>
      <c r="H219" s="159">
        <v>0</v>
      </c>
      <c r="I219" s="159">
        <v>0</v>
      </c>
      <c r="J219" s="159">
        <v>45844.2</v>
      </c>
      <c r="K219" s="159">
        <v>45844.2</v>
      </c>
      <c r="L219" s="159">
        <v>0</v>
      </c>
      <c r="M219" s="159">
        <v>0</v>
      </c>
      <c r="N219" s="159">
        <v>100</v>
      </c>
      <c r="O219" s="159">
        <v>100</v>
      </c>
      <c r="P219" s="29" t="s">
        <v>222</v>
      </c>
      <c r="Q219" s="176">
        <v>50</v>
      </c>
      <c r="R219" s="176">
        <v>82</v>
      </c>
      <c r="S219" s="176">
        <v>164</v>
      </c>
      <c r="T219" s="2"/>
    </row>
    <row r="220" spans="1:20" ht="54.75" customHeight="1" x14ac:dyDescent="0.25">
      <c r="A220" s="181" t="s">
        <v>77</v>
      </c>
      <c r="B220" s="207" t="s">
        <v>78</v>
      </c>
      <c r="C220" s="184">
        <v>2014</v>
      </c>
      <c r="D220" s="263">
        <v>634.82000000000005</v>
      </c>
      <c r="E220" s="196">
        <v>634.82000000000005</v>
      </c>
      <c r="F220" s="196">
        <v>0</v>
      </c>
      <c r="G220" s="196">
        <v>0</v>
      </c>
      <c r="H220" s="196">
        <v>0</v>
      </c>
      <c r="I220" s="196">
        <v>0</v>
      </c>
      <c r="J220" s="196">
        <v>634.82000000000005</v>
      </c>
      <c r="K220" s="196">
        <v>634.82000000000005</v>
      </c>
      <c r="L220" s="196">
        <v>0</v>
      </c>
      <c r="M220" s="196">
        <v>0</v>
      </c>
      <c r="N220" s="196">
        <v>100</v>
      </c>
      <c r="O220" s="196">
        <v>100</v>
      </c>
      <c r="P220" s="5" t="s">
        <v>79</v>
      </c>
      <c r="Q220" s="6">
        <v>30</v>
      </c>
      <c r="R220" s="6">
        <v>30</v>
      </c>
      <c r="S220" s="6">
        <v>100</v>
      </c>
      <c r="T220" s="2"/>
    </row>
    <row r="221" spans="1:20" ht="35.25" customHeight="1" x14ac:dyDescent="0.25">
      <c r="A221" s="182"/>
      <c r="B221" s="208"/>
      <c r="C221" s="186"/>
      <c r="D221" s="264"/>
      <c r="E221" s="197"/>
      <c r="F221" s="197"/>
      <c r="G221" s="197"/>
      <c r="H221" s="197"/>
      <c r="I221" s="197"/>
      <c r="J221" s="197"/>
      <c r="K221" s="197"/>
      <c r="L221" s="197"/>
      <c r="M221" s="197"/>
      <c r="N221" s="197"/>
      <c r="O221" s="197"/>
      <c r="P221" s="5" t="s">
        <v>225</v>
      </c>
      <c r="Q221" s="6">
        <v>25</v>
      </c>
      <c r="R221" s="6">
        <v>25</v>
      </c>
      <c r="S221" s="6">
        <v>100</v>
      </c>
      <c r="T221" s="2"/>
    </row>
    <row r="222" spans="1:20" ht="51.75" customHeight="1" x14ac:dyDescent="0.25">
      <c r="A222" s="182"/>
      <c r="B222" s="208"/>
      <c r="C222" s="184">
        <v>2015</v>
      </c>
      <c r="D222" s="224">
        <v>789.9</v>
      </c>
      <c r="E222" s="224">
        <v>789.6</v>
      </c>
      <c r="F222" s="224">
        <v>0</v>
      </c>
      <c r="G222" s="224">
        <v>0</v>
      </c>
      <c r="H222" s="224">
        <v>0</v>
      </c>
      <c r="I222" s="224">
        <v>0</v>
      </c>
      <c r="J222" s="224">
        <v>789.9</v>
      </c>
      <c r="K222" s="224">
        <v>789.6</v>
      </c>
      <c r="L222" s="224">
        <v>0</v>
      </c>
      <c r="M222" s="224">
        <v>0</v>
      </c>
      <c r="N222" s="224">
        <v>100</v>
      </c>
      <c r="O222" s="224">
        <v>100</v>
      </c>
      <c r="P222" s="5" t="s">
        <v>79</v>
      </c>
      <c r="Q222" s="103">
        <v>45</v>
      </c>
      <c r="R222" s="103">
        <v>57</v>
      </c>
      <c r="S222" s="103">
        <v>126.7</v>
      </c>
      <c r="T222" s="2"/>
    </row>
    <row r="223" spans="1:20" ht="36.75" customHeight="1" x14ac:dyDescent="0.25">
      <c r="A223" s="182"/>
      <c r="B223" s="208"/>
      <c r="C223" s="186"/>
      <c r="D223" s="226"/>
      <c r="E223" s="226"/>
      <c r="F223" s="226"/>
      <c r="G223" s="226"/>
      <c r="H223" s="226"/>
      <c r="I223" s="226"/>
      <c r="J223" s="226"/>
      <c r="K223" s="226"/>
      <c r="L223" s="226"/>
      <c r="M223" s="226"/>
      <c r="N223" s="226"/>
      <c r="O223" s="226"/>
      <c r="P223" s="5" t="s">
        <v>225</v>
      </c>
      <c r="Q223" s="103">
        <v>30</v>
      </c>
      <c r="R223" s="103">
        <v>87</v>
      </c>
      <c r="S223" s="103">
        <v>290</v>
      </c>
      <c r="T223" s="2"/>
    </row>
    <row r="224" spans="1:20" ht="55.5" customHeight="1" x14ac:dyDescent="0.25">
      <c r="A224" s="182"/>
      <c r="B224" s="208"/>
      <c r="C224" s="184">
        <v>2016</v>
      </c>
      <c r="D224" s="224">
        <v>1235.9000000000001</v>
      </c>
      <c r="E224" s="224">
        <v>1235.76</v>
      </c>
      <c r="F224" s="224">
        <v>0</v>
      </c>
      <c r="G224" s="224">
        <v>0</v>
      </c>
      <c r="H224" s="224">
        <v>0</v>
      </c>
      <c r="I224" s="224">
        <v>0</v>
      </c>
      <c r="J224" s="224">
        <v>1235.9000000000001</v>
      </c>
      <c r="K224" s="224">
        <v>1235.76</v>
      </c>
      <c r="L224" s="224">
        <v>0</v>
      </c>
      <c r="M224" s="224">
        <v>0</v>
      </c>
      <c r="N224" s="224">
        <v>100</v>
      </c>
      <c r="O224" s="224">
        <v>100</v>
      </c>
      <c r="P224" s="27" t="s">
        <v>79</v>
      </c>
      <c r="Q224" s="146">
        <v>50</v>
      </c>
      <c r="R224" s="146">
        <v>63</v>
      </c>
      <c r="S224" s="146">
        <v>118.8</v>
      </c>
      <c r="T224" s="2"/>
    </row>
    <row r="225" spans="1:20" ht="29.25" customHeight="1" x14ac:dyDescent="0.25">
      <c r="A225" s="182"/>
      <c r="B225" s="208"/>
      <c r="C225" s="186"/>
      <c r="D225" s="226"/>
      <c r="E225" s="226"/>
      <c r="F225" s="226"/>
      <c r="G225" s="226"/>
      <c r="H225" s="226"/>
      <c r="I225" s="226"/>
      <c r="J225" s="226"/>
      <c r="K225" s="226"/>
      <c r="L225" s="226"/>
      <c r="M225" s="226"/>
      <c r="N225" s="226"/>
      <c r="O225" s="226"/>
      <c r="P225" s="27" t="s">
        <v>225</v>
      </c>
      <c r="Q225" s="146">
        <v>50</v>
      </c>
      <c r="R225" s="146">
        <v>198</v>
      </c>
      <c r="S225" s="146">
        <v>396</v>
      </c>
      <c r="T225" s="2"/>
    </row>
    <row r="226" spans="1:20" ht="51.75" customHeight="1" x14ac:dyDescent="0.25">
      <c r="A226" s="182"/>
      <c r="B226" s="208"/>
      <c r="C226" s="184">
        <v>2017</v>
      </c>
      <c r="D226" s="224">
        <v>1069.5999999999999</v>
      </c>
      <c r="E226" s="224">
        <v>1069.5</v>
      </c>
      <c r="F226" s="224">
        <v>0</v>
      </c>
      <c r="G226" s="224">
        <v>0</v>
      </c>
      <c r="H226" s="224">
        <v>0</v>
      </c>
      <c r="I226" s="224">
        <v>0</v>
      </c>
      <c r="J226" s="224">
        <v>1069.5999999999999</v>
      </c>
      <c r="K226" s="224">
        <v>1069.5</v>
      </c>
      <c r="L226" s="224">
        <v>0</v>
      </c>
      <c r="M226" s="224">
        <v>0</v>
      </c>
      <c r="N226" s="224">
        <v>100</v>
      </c>
      <c r="O226" s="224">
        <v>100</v>
      </c>
      <c r="P226" s="27" t="s">
        <v>79</v>
      </c>
      <c r="Q226" s="176">
        <v>65</v>
      </c>
      <c r="R226" s="176">
        <v>96</v>
      </c>
      <c r="S226" s="176">
        <v>147.6</v>
      </c>
      <c r="T226" s="2"/>
    </row>
    <row r="227" spans="1:20" ht="29.25" customHeight="1" x14ac:dyDescent="0.25">
      <c r="A227" s="183"/>
      <c r="B227" s="209"/>
      <c r="C227" s="186"/>
      <c r="D227" s="226"/>
      <c r="E227" s="226"/>
      <c r="F227" s="226"/>
      <c r="G227" s="226"/>
      <c r="H227" s="226"/>
      <c r="I227" s="226"/>
      <c r="J227" s="226"/>
      <c r="K227" s="226"/>
      <c r="L227" s="226"/>
      <c r="M227" s="226"/>
      <c r="N227" s="226"/>
      <c r="O227" s="226"/>
      <c r="P227" s="27" t="s">
        <v>225</v>
      </c>
      <c r="Q227" s="176">
        <v>65</v>
      </c>
      <c r="R227" s="176">
        <v>87</v>
      </c>
      <c r="S227" s="176">
        <v>134</v>
      </c>
      <c r="T227" s="2"/>
    </row>
    <row r="228" spans="1:20" ht="25.5" customHeight="1" x14ac:dyDescent="0.25">
      <c r="A228" s="187" t="s">
        <v>80</v>
      </c>
      <c r="B228" s="190" t="s">
        <v>81</v>
      </c>
      <c r="C228" s="16" t="s">
        <v>551</v>
      </c>
      <c r="D228" s="18">
        <f>SUM(D229:D232)</f>
        <v>35825.100000000006</v>
      </c>
      <c r="E228" s="18">
        <f t="shared" ref="E228:M228" si="76">SUM(E229:E232)</f>
        <v>35824.479999999996</v>
      </c>
      <c r="F228" s="18">
        <f t="shared" si="76"/>
        <v>0</v>
      </c>
      <c r="G228" s="18">
        <f t="shared" si="76"/>
        <v>0</v>
      </c>
      <c r="H228" s="18">
        <f t="shared" si="76"/>
        <v>34765.1</v>
      </c>
      <c r="I228" s="18">
        <f t="shared" si="76"/>
        <v>34764.630000000005</v>
      </c>
      <c r="J228" s="18">
        <f t="shared" si="76"/>
        <v>1060</v>
      </c>
      <c r="K228" s="18">
        <f t="shared" si="76"/>
        <v>1059.8499999999999</v>
      </c>
      <c r="L228" s="18">
        <f t="shared" si="76"/>
        <v>0</v>
      </c>
      <c r="M228" s="18">
        <f t="shared" si="76"/>
        <v>0</v>
      </c>
      <c r="N228" s="18">
        <v>100</v>
      </c>
      <c r="O228" s="18">
        <v>100</v>
      </c>
      <c r="P228" s="193" t="s">
        <v>22</v>
      </c>
      <c r="Q228" s="193" t="s">
        <v>22</v>
      </c>
      <c r="R228" s="193" t="s">
        <v>22</v>
      </c>
      <c r="S228" s="193" t="s">
        <v>22</v>
      </c>
      <c r="T228" s="2"/>
    </row>
    <row r="229" spans="1:20" ht="24" customHeight="1" x14ac:dyDescent="0.25">
      <c r="A229" s="188"/>
      <c r="B229" s="191"/>
      <c r="C229" s="16">
        <v>2014</v>
      </c>
      <c r="D229" s="18">
        <f>SUM(D237)</f>
        <v>9152.7999999999993</v>
      </c>
      <c r="E229" s="18">
        <f t="shared" ref="E229:M229" si="77">SUM(E237)</f>
        <v>9152.7999999999993</v>
      </c>
      <c r="F229" s="18">
        <f t="shared" si="77"/>
        <v>0</v>
      </c>
      <c r="G229" s="18">
        <f t="shared" si="77"/>
        <v>0</v>
      </c>
      <c r="H229" s="18">
        <f t="shared" si="77"/>
        <v>8971.7999999999993</v>
      </c>
      <c r="I229" s="18">
        <f t="shared" si="77"/>
        <v>8971.5</v>
      </c>
      <c r="J229" s="18">
        <f t="shared" si="77"/>
        <v>181</v>
      </c>
      <c r="K229" s="18">
        <f t="shared" si="77"/>
        <v>181.3</v>
      </c>
      <c r="L229" s="18">
        <f t="shared" si="77"/>
        <v>0</v>
      </c>
      <c r="M229" s="18">
        <f t="shared" si="77"/>
        <v>0</v>
      </c>
      <c r="N229" s="18">
        <v>100</v>
      </c>
      <c r="O229" s="18">
        <v>100</v>
      </c>
      <c r="P229" s="194"/>
      <c r="Q229" s="194"/>
      <c r="R229" s="194"/>
      <c r="S229" s="194"/>
      <c r="T229" s="2"/>
    </row>
    <row r="230" spans="1:20" ht="22.5" customHeight="1" x14ac:dyDescent="0.25">
      <c r="A230" s="188"/>
      <c r="B230" s="191"/>
      <c r="C230" s="16">
        <v>2015</v>
      </c>
      <c r="D230" s="18">
        <f>SUM(D238)</f>
        <v>9144.1</v>
      </c>
      <c r="E230" s="18">
        <f t="shared" ref="E230:M230" si="78">SUM(E238)</f>
        <v>9143.9</v>
      </c>
      <c r="F230" s="18">
        <f t="shared" si="78"/>
        <v>0</v>
      </c>
      <c r="G230" s="18">
        <f t="shared" si="78"/>
        <v>0</v>
      </c>
      <c r="H230" s="18">
        <f t="shared" si="78"/>
        <v>9015.5</v>
      </c>
      <c r="I230" s="18">
        <f t="shared" si="78"/>
        <v>9015.4</v>
      </c>
      <c r="J230" s="18">
        <f t="shared" si="78"/>
        <v>128.6</v>
      </c>
      <c r="K230" s="18">
        <f t="shared" si="78"/>
        <v>128.5</v>
      </c>
      <c r="L230" s="18">
        <f t="shared" si="78"/>
        <v>0</v>
      </c>
      <c r="M230" s="18">
        <f t="shared" si="78"/>
        <v>0</v>
      </c>
      <c r="N230" s="18">
        <v>100</v>
      </c>
      <c r="O230" s="18">
        <v>100</v>
      </c>
      <c r="P230" s="194"/>
      <c r="Q230" s="194"/>
      <c r="R230" s="194"/>
      <c r="S230" s="194"/>
      <c r="T230" s="2"/>
    </row>
    <row r="231" spans="1:20" ht="22.5" customHeight="1" x14ac:dyDescent="0.25">
      <c r="A231" s="188"/>
      <c r="B231" s="191"/>
      <c r="C231" s="16">
        <v>2016</v>
      </c>
      <c r="D231" s="18">
        <f>SUM(D233+D235+D240)</f>
        <v>9113.7000000000007</v>
      </c>
      <c r="E231" s="18">
        <f t="shared" ref="E231:M231" si="79">SUM(E233+E235+E240)</f>
        <v>9113.48</v>
      </c>
      <c r="F231" s="18">
        <f t="shared" si="79"/>
        <v>0</v>
      </c>
      <c r="G231" s="18">
        <f t="shared" si="79"/>
        <v>0</v>
      </c>
      <c r="H231" s="18">
        <f t="shared" si="79"/>
        <v>8921.2999999999993</v>
      </c>
      <c r="I231" s="18">
        <f t="shared" si="79"/>
        <v>8921.23</v>
      </c>
      <c r="J231" s="18">
        <f t="shared" si="79"/>
        <v>192.4</v>
      </c>
      <c r="K231" s="18">
        <f t="shared" si="79"/>
        <v>192.25</v>
      </c>
      <c r="L231" s="18">
        <f t="shared" si="79"/>
        <v>0</v>
      </c>
      <c r="M231" s="18">
        <f t="shared" si="79"/>
        <v>0</v>
      </c>
      <c r="N231" s="18">
        <v>100</v>
      </c>
      <c r="O231" s="18">
        <v>100</v>
      </c>
      <c r="P231" s="194"/>
      <c r="Q231" s="194"/>
      <c r="R231" s="194"/>
      <c r="S231" s="194"/>
      <c r="T231" s="2"/>
    </row>
    <row r="232" spans="1:20" ht="22.5" customHeight="1" x14ac:dyDescent="0.25">
      <c r="A232" s="189"/>
      <c r="B232" s="192"/>
      <c r="C232" s="16">
        <v>2017</v>
      </c>
      <c r="D232" s="18">
        <f>SUM(D234+D236+D242)</f>
        <v>8414.5</v>
      </c>
      <c r="E232" s="18">
        <f t="shared" ref="E232:M232" si="80">SUM(E234+E236+E242)</f>
        <v>8414.2999999999993</v>
      </c>
      <c r="F232" s="18">
        <f t="shared" si="80"/>
        <v>0</v>
      </c>
      <c r="G232" s="18">
        <f t="shared" si="80"/>
        <v>0</v>
      </c>
      <c r="H232" s="18">
        <f t="shared" si="80"/>
        <v>7856.5</v>
      </c>
      <c r="I232" s="18">
        <f t="shared" si="80"/>
        <v>7856.5</v>
      </c>
      <c r="J232" s="18">
        <f t="shared" si="80"/>
        <v>558</v>
      </c>
      <c r="K232" s="18">
        <f t="shared" si="80"/>
        <v>557.79999999999995</v>
      </c>
      <c r="L232" s="18">
        <f t="shared" si="80"/>
        <v>0</v>
      </c>
      <c r="M232" s="18">
        <f t="shared" si="80"/>
        <v>0</v>
      </c>
      <c r="N232" s="18">
        <v>100</v>
      </c>
      <c r="O232" s="18">
        <v>100</v>
      </c>
      <c r="P232" s="195"/>
      <c r="Q232" s="195"/>
      <c r="R232" s="195"/>
      <c r="S232" s="195"/>
      <c r="T232" s="2"/>
    </row>
    <row r="233" spans="1:20" ht="26.25" customHeight="1" x14ac:dyDescent="0.25">
      <c r="A233" s="132" t="s">
        <v>430</v>
      </c>
      <c r="B233" s="133" t="s">
        <v>468</v>
      </c>
      <c r="C233" s="117">
        <v>2016</v>
      </c>
      <c r="D233" s="118">
        <v>4624.8</v>
      </c>
      <c r="E233" s="118">
        <v>4624.55</v>
      </c>
      <c r="F233" s="118">
        <v>0</v>
      </c>
      <c r="G233" s="118">
        <v>0</v>
      </c>
      <c r="H233" s="118">
        <v>4432.3999999999996</v>
      </c>
      <c r="I233" s="118">
        <v>4432.3</v>
      </c>
      <c r="J233" s="118">
        <v>192.4</v>
      </c>
      <c r="K233" s="118">
        <v>192.25</v>
      </c>
      <c r="L233" s="118">
        <v>0</v>
      </c>
      <c r="M233" s="118">
        <v>0</v>
      </c>
      <c r="N233" s="118">
        <v>100</v>
      </c>
      <c r="O233" s="118">
        <v>100</v>
      </c>
      <c r="P233" s="239" t="s">
        <v>469</v>
      </c>
      <c r="Q233" s="79">
        <v>100</v>
      </c>
      <c r="R233" s="79">
        <v>100</v>
      </c>
      <c r="S233" s="79">
        <v>100</v>
      </c>
      <c r="T233" s="2"/>
    </row>
    <row r="234" spans="1:20" ht="39.75" customHeight="1" x14ac:dyDescent="0.25">
      <c r="A234" s="174"/>
      <c r="B234" s="175"/>
      <c r="C234" s="117">
        <v>2017</v>
      </c>
      <c r="D234" s="118">
        <v>0</v>
      </c>
      <c r="E234" s="118">
        <v>0</v>
      </c>
      <c r="F234" s="118">
        <v>0</v>
      </c>
      <c r="G234" s="118">
        <v>0</v>
      </c>
      <c r="H234" s="118">
        <v>0</v>
      </c>
      <c r="I234" s="118">
        <v>0</v>
      </c>
      <c r="J234" s="118">
        <v>0</v>
      </c>
      <c r="K234" s="118">
        <v>0</v>
      </c>
      <c r="L234" s="118">
        <v>0</v>
      </c>
      <c r="M234" s="118">
        <v>0</v>
      </c>
      <c r="N234" s="118" t="s">
        <v>363</v>
      </c>
      <c r="O234" s="118" t="s">
        <v>363</v>
      </c>
      <c r="P234" s="241"/>
      <c r="Q234" s="79">
        <v>100</v>
      </c>
      <c r="R234" s="79">
        <v>100</v>
      </c>
      <c r="S234" s="79">
        <v>100</v>
      </c>
      <c r="T234" s="2"/>
    </row>
    <row r="235" spans="1:20" ht="54" customHeight="1" x14ac:dyDescent="0.25">
      <c r="A235" s="236" t="s">
        <v>470</v>
      </c>
      <c r="B235" s="239" t="s">
        <v>471</v>
      </c>
      <c r="C235" s="117">
        <v>2016</v>
      </c>
      <c r="D235" s="118">
        <v>0</v>
      </c>
      <c r="E235" s="118">
        <v>0</v>
      </c>
      <c r="F235" s="118">
        <v>0</v>
      </c>
      <c r="G235" s="118">
        <v>0</v>
      </c>
      <c r="H235" s="118">
        <v>0</v>
      </c>
      <c r="I235" s="118">
        <v>0</v>
      </c>
      <c r="J235" s="118">
        <v>0</v>
      </c>
      <c r="K235" s="118">
        <v>0</v>
      </c>
      <c r="L235" s="118">
        <v>0</v>
      </c>
      <c r="M235" s="118">
        <v>0</v>
      </c>
      <c r="N235" s="118">
        <v>0</v>
      </c>
      <c r="O235" s="118">
        <v>0</v>
      </c>
      <c r="P235" s="239" t="s">
        <v>472</v>
      </c>
      <c r="Q235" s="79">
        <v>100</v>
      </c>
      <c r="R235" s="79">
        <v>100</v>
      </c>
      <c r="S235" s="79">
        <v>100</v>
      </c>
      <c r="T235" s="2"/>
    </row>
    <row r="236" spans="1:20" ht="61.5" customHeight="1" x14ac:dyDescent="0.25">
      <c r="A236" s="238"/>
      <c r="B236" s="241"/>
      <c r="C236" s="117">
        <v>2017</v>
      </c>
      <c r="D236" s="118">
        <v>0</v>
      </c>
      <c r="E236" s="118">
        <v>0</v>
      </c>
      <c r="F236" s="118">
        <v>0</v>
      </c>
      <c r="G236" s="118">
        <v>0</v>
      </c>
      <c r="H236" s="118">
        <v>0</v>
      </c>
      <c r="I236" s="118">
        <v>0</v>
      </c>
      <c r="J236" s="118">
        <v>0</v>
      </c>
      <c r="K236" s="118">
        <v>0</v>
      </c>
      <c r="L236" s="118">
        <v>0</v>
      </c>
      <c r="M236" s="118">
        <v>0</v>
      </c>
      <c r="N236" s="118">
        <v>0</v>
      </c>
      <c r="O236" s="118">
        <v>0</v>
      </c>
      <c r="P236" s="241"/>
      <c r="Q236" s="79">
        <v>100</v>
      </c>
      <c r="R236" s="79">
        <v>100</v>
      </c>
      <c r="S236" s="79">
        <v>100</v>
      </c>
      <c r="T236" s="2"/>
    </row>
    <row r="237" spans="1:20" ht="29.25" customHeight="1" x14ac:dyDescent="0.25">
      <c r="A237" s="236" t="s">
        <v>473</v>
      </c>
      <c r="B237" s="239" t="s">
        <v>431</v>
      </c>
      <c r="C237" s="117">
        <v>2014</v>
      </c>
      <c r="D237" s="118">
        <v>9152.7999999999993</v>
      </c>
      <c r="E237" s="118">
        <v>9152.7999999999993</v>
      </c>
      <c r="F237" s="118">
        <v>0</v>
      </c>
      <c r="G237" s="118">
        <v>0</v>
      </c>
      <c r="H237" s="118">
        <v>8971.7999999999993</v>
      </c>
      <c r="I237" s="118">
        <v>8971.5</v>
      </c>
      <c r="J237" s="118">
        <v>181</v>
      </c>
      <c r="K237" s="118">
        <v>181.3</v>
      </c>
      <c r="L237" s="118">
        <f>SUM(L254+L260+L265)</f>
        <v>0</v>
      </c>
      <c r="M237" s="118">
        <f>SUM(M254+M260+M265)</f>
        <v>0</v>
      </c>
      <c r="N237" s="118">
        <v>100</v>
      </c>
      <c r="O237" s="118">
        <v>100</v>
      </c>
      <c r="P237" s="88" t="s">
        <v>226</v>
      </c>
      <c r="Q237" s="81">
        <v>100</v>
      </c>
      <c r="R237" s="81">
        <v>100</v>
      </c>
      <c r="S237" s="81">
        <v>100</v>
      </c>
      <c r="T237" s="2"/>
    </row>
    <row r="238" spans="1:20" ht="116.25" customHeight="1" x14ac:dyDescent="0.25">
      <c r="A238" s="237"/>
      <c r="B238" s="240"/>
      <c r="C238" s="239">
        <v>2015</v>
      </c>
      <c r="D238" s="242">
        <v>9144.1</v>
      </c>
      <c r="E238" s="242">
        <v>9143.9</v>
      </c>
      <c r="F238" s="242">
        <v>0</v>
      </c>
      <c r="G238" s="242">
        <v>0</v>
      </c>
      <c r="H238" s="242">
        <v>9015.5</v>
      </c>
      <c r="I238" s="242">
        <v>9015.4</v>
      </c>
      <c r="J238" s="242">
        <v>128.6</v>
      </c>
      <c r="K238" s="242">
        <v>128.5</v>
      </c>
      <c r="L238" s="242">
        <v>0</v>
      </c>
      <c r="M238" s="242">
        <v>0</v>
      </c>
      <c r="N238" s="242">
        <v>100</v>
      </c>
      <c r="O238" s="242">
        <v>100</v>
      </c>
      <c r="P238" s="119" t="s">
        <v>432</v>
      </c>
      <c r="Q238" s="81">
        <v>100</v>
      </c>
      <c r="R238" s="81">
        <v>100</v>
      </c>
      <c r="S238" s="81">
        <v>100</v>
      </c>
      <c r="T238" s="2"/>
    </row>
    <row r="239" spans="1:20" ht="94.5" customHeight="1" x14ac:dyDescent="0.25">
      <c r="A239" s="237"/>
      <c r="B239" s="240"/>
      <c r="C239" s="241"/>
      <c r="D239" s="244"/>
      <c r="E239" s="244"/>
      <c r="F239" s="244"/>
      <c r="G239" s="244"/>
      <c r="H239" s="244"/>
      <c r="I239" s="244"/>
      <c r="J239" s="244"/>
      <c r="K239" s="244"/>
      <c r="L239" s="244"/>
      <c r="M239" s="244"/>
      <c r="N239" s="244"/>
      <c r="O239" s="244"/>
      <c r="P239" s="119" t="s">
        <v>433</v>
      </c>
      <c r="Q239" s="81">
        <v>27</v>
      </c>
      <c r="R239" s="81">
        <v>29</v>
      </c>
      <c r="S239" s="81">
        <v>107.4</v>
      </c>
      <c r="T239" s="2"/>
    </row>
    <row r="240" spans="1:20" ht="118.5" customHeight="1" x14ac:dyDescent="0.25">
      <c r="A240" s="237"/>
      <c r="B240" s="240"/>
      <c r="C240" s="239">
        <v>2016</v>
      </c>
      <c r="D240" s="242">
        <v>4488.8999999999996</v>
      </c>
      <c r="E240" s="242">
        <v>4488.93</v>
      </c>
      <c r="F240" s="242">
        <v>0</v>
      </c>
      <c r="G240" s="242">
        <v>0</v>
      </c>
      <c r="H240" s="242">
        <v>4488.8999999999996</v>
      </c>
      <c r="I240" s="242">
        <v>4488.93</v>
      </c>
      <c r="J240" s="242">
        <v>0</v>
      </c>
      <c r="K240" s="242">
        <v>0</v>
      </c>
      <c r="L240" s="242">
        <v>0</v>
      </c>
      <c r="M240" s="242">
        <v>0</v>
      </c>
      <c r="N240" s="242">
        <v>100</v>
      </c>
      <c r="O240" s="242">
        <v>100</v>
      </c>
      <c r="P240" s="119" t="s">
        <v>432</v>
      </c>
      <c r="Q240" s="81">
        <v>100</v>
      </c>
      <c r="R240" s="81">
        <v>100</v>
      </c>
      <c r="S240" s="81">
        <v>100</v>
      </c>
      <c r="T240" s="2"/>
    </row>
    <row r="241" spans="1:20" ht="90.75" customHeight="1" x14ac:dyDescent="0.25">
      <c r="A241" s="237"/>
      <c r="B241" s="240"/>
      <c r="C241" s="241"/>
      <c r="D241" s="244"/>
      <c r="E241" s="244"/>
      <c r="F241" s="244"/>
      <c r="G241" s="244"/>
      <c r="H241" s="244"/>
      <c r="I241" s="244"/>
      <c r="J241" s="244"/>
      <c r="K241" s="244"/>
      <c r="L241" s="244"/>
      <c r="M241" s="244"/>
      <c r="N241" s="244"/>
      <c r="O241" s="244"/>
      <c r="P241" s="119" t="s">
        <v>433</v>
      </c>
      <c r="Q241" s="81">
        <v>30</v>
      </c>
      <c r="R241" s="81">
        <v>35</v>
      </c>
      <c r="S241" s="81">
        <v>116.7</v>
      </c>
      <c r="T241" s="2"/>
    </row>
    <row r="242" spans="1:20" ht="118.5" customHeight="1" x14ac:dyDescent="0.25">
      <c r="A242" s="237"/>
      <c r="B242" s="240"/>
      <c r="C242" s="239">
        <v>2017</v>
      </c>
      <c r="D242" s="242">
        <v>8414.5</v>
      </c>
      <c r="E242" s="242">
        <v>8414.2999999999993</v>
      </c>
      <c r="F242" s="242">
        <v>0</v>
      </c>
      <c r="G242" s="242">
        <v>0</v>
      </c>
      <c r="H242" s="242">
        <v>7856.5</v>
      </c>
      <c r="I242" s="242">
        <v>7856.5</v>
      </c>
      <c r="J242" s="242">
        <v>558</v>
      </c>
      <c r="K242" s="242">
        <v>557.79999999999995</v>
      </c>
      <c r="L242" s="242">
        <v>0</v>
      </c>
      <c r="M242" s="242">
        <v>0</v>
      </c>
      <c r="N242" s="242">
        <v>100</v>
      </c>
      <c r="O242" s="242">
        <v>100</v>
      </c>
      <c r="P242" s="119" t="s">
        <v>432</v>
      </c>
      <c r="Q242" s="81">
        <v>100</v>
      </c>
      <c r="R242" s="81">
        <v>100</v>
      </c>
      <c r="S242" s="81">
        <v>100</v>
      </c>
      <c r="T242" s="2"/>
    </row>
    <row r="243" spans="1:20" ht="90.75" customHeight="1" x14ac:dyDescent="0.25">
      <c r="A243" s="238"/>
      <c r="B243" s="241"/>
      <c r="C243" s="241"/>
      <c r="D243" s="244"/>
      <c r="E243" s="244"/>
      <c r="F243" s="244"/>
      <c r="G243" s="244"/>
      <c r="H243" s="244"/>
      <c r="I243" s="244"/>
      <c r="J243" s="244"/>
      <c r="K243" s="244"/>
      <c r="L243" s="244"/>
      <c r="M243" s="244"/>
      <c r="N243" s="244"/>
      <c r="O243" s="244"/>
      <c r="P243" s="119" t="s">
        <v>433</v>
      </c>
      <c r="Q243" s="81">
        <v>32</v>
      </c>
      <c r="R243" s="81">
        <v>44</v>
      </c>
      <c r="S243" s="81">
        <v>137.5</v>
      </c>
      <c r="T243" s="2"/>
    </row>
    <row r="244" spans="1:20" ht="21" customHeight="1" x14ac:dyDescent="0.25">
      <c r="A244" s="187" t="s">
        <v>82</v>
      </c>
      <c r="B244" s="190" t="s">
        <v>83</v>
      </c>
      <c r="C244" s="17" t="s">
        <v>551</v>
      </c>
      <c r="D244" s="18">
        <f>SUM(D245:D248)</f>
        <v>65523.9</v>
      </c>
      <c r="E244" s="18">
        <f t="shared" ref="E244:M244" si="81">SUM(E245:E248)</f>
        <v>65520.709999999992</v>
      </c>
      <c r="F244" s="18">
        <f t="shared" si="81"/>
        <v>0</v>
      </c>
      <c r="G244" s="18">
        <f t="shared" si="81"/>
        <v>0</v>
      </c>
      <c r="H244" s="18">
        <f t="shared" si="81"/>
        <v>0</v>
      </c>
      <c r="I244" s="18">
        <f t="shared" si="81"/>
        <v>0</v>
      </c>
      <c r="J244" s="18">
        <f t="shared" si="81"/>
        <v>65523.9</v>
      </c>
      <c r="K244" s="18">
        <f t="shared" si="81"/>
        <v>65520.709999999992</v>
      </c>
      <c r="L244" s="18">
        <f t="shared" si="81"/>
        <v>0</v>
      </c>
      <c r="M244" s="18">
        <f t="shared" si="81"/>
        <v>0</v>
      </c>
      <c r="N244" s="18">
        <v>100</v>
      </c>
      <c r="O244" s="18">
        <v>100</v>
      </c>
      <c r="P244" s="193" t="s">
        <v>22</v>
      </c>
      <c r="Q244" s="193" t="s">
        <v>22</v>
      </c>
      <c r="R244" s="193" t="s">
        <v>22</v>
      </c>
      <c r="S244" s="193" t="s">
        <v>22</v>
      </c>
      <c r="T244" s="2"/>
    </row>
    <row r="245" spans="1:20" ht="19.5" customHeight="1" x14ac:dyDescent="0.25">
      <c r="A245" s="188"/>
      <c r="B245" s="191"/>
      <c r="C245" s="66">
        <v>2014</v>
      </c>
      <c r="D245" s="76">
        <f>SUM(D249+D254)</f>
        <v>13626</v>
      </c>
      <c r="E245" s="76">
        <f t="shared" ref="E245:M245" si="82">SUM(E249+E254)</f>
        <v>13625.730000000001</v>
      </c>
      <c r="F245" s="76">
        <f t="shared" si="82"/>
        <v>0</v>
      </c>
      <c r="G245" s="76">
        <f t="shared" si="82"/>
        <v>0</v>
      </c>
      <c r="H245" s="76">
        <f t="shared" si="82"/>
        <v>0</v>
      </c>
      <c r="I245" s="76">
        <f t="shared" si="82"/>
        <v>0</v>
      </c>
      <c r="J245" s="76">
        <f t="shared" si="82"/>
        <v>13626</v>
      </c>
      <c r="K245" s="76">
        <f t="shared" si="82"/>
        <v>13625.730000000001</v>
      </c>
      <c r="L245" s="76">
        <f t="shared" si="82"/>
        <v>0</v>
      </c>
      <c r="M245" s="76">
        <f t="shared" si="82"/>
        <v>0</v>
      </c>
      <c r="N245" s="76">
        <v>100</v>
      </c>
      <c r="O245" s="76">
        <v>100</v>
      </c>
      <c r="P245" s="194"/>
      <c r="Q245" s="194"/>
      <c r="R245" s="194"/>
      <c r="S245" s="194"/>
      <c r="T245" s="2"/>
    </row>
    <row r="246" spans="1:20" ht="20.25" customHeight="1" x14ac:dyDescent="0.25">
      <c r="A246" s="188"/>
      <c r="B246" s="191"/>
      <c r="C246" s="66">
        <v>2015</v>
      </c>
      <c r="D246" s="76">
        <f>SUM(D251+D256)</f>
        <v>14980.2</v>
      </c>
      <c r="E246" s="76">
        <f t="shared" ref="E246:M246" si="83">SUM(E251+E256)</f>
        <v>14979.7</v>
      </c>
      <c r="F246" s="76">
        <f t="shared" si="83"/>
        <v>0</v>
      </c>
      <c r="G246" s="76">
        <f t="shared" si="83"/>
        <v>0</v>
      </c>
      <c r="H246" s="76">
        <f t="shared" si="83"/>
        <v>0</v>
      </c>
      <c r="I246" s="76">
        <f t="shared" si="83"/>
        <v>0</v>
      </c>
      <c r="J246" s="76">
        <f t="shared" si="83"/>
        <v>14980.2</v>
      </c>
      <c r="K246" s="76">
        <f t="shared" si="83"/>
        <v>14979.7</v>
      </c>
      <c r="L246" s="76">
        <f t="shared" si="83"/>
        <v>0</v>
      </c>
      <c r="M246" s="76">
        <f t="shared" si="83"/>
        <v>0</v>
      </c>
      <c r="N246" s="76">
        <v>10</v>
      </c>
      <c r="O246" s="76">
        <v>100</v>
      </c>
      <c r="P246" s="194"/>
      <c r="Q246" s="194"/>
      <c r="R246" s="194"/>
      <c r="S246" s="194"/>
      <c r="T246" s="2"/>
    </row>
    <row r="247" spans="1:20" ht="20.25" customHeight="1" x14ac:dyDescent="0.25">
      <c r="A247" s="188"/>
      <c r="B247" s="191"/>
      <c r="C247" s="66">
        <v>2016</v>
      </c>
      <c r="D247" s="76">
        <f>SUM(D252+D258)</f>
        <v>17881.099999999999</v>
      </c>
      <c r="E247" s="76">
        <f t="shared" ref="E247:M247" si="84">SUM(E252+E258)</f>
        <v>17879.579999999998</v>
      </c>
      <c r="F247" s="76">
        <f t="shared" si="84"/>
        <v>0</v>
      </c>
      <c r="G247" s="76">
        <f t="shared" si="84"/>
        <v>0</v>
      </c>
      <c r="H247" s="76">
        <f t="shared" si="84"/>
        <v>0</v>
      </c>
      <c r="I247" s="76">
        <f t="shared" si="84"/>
        <v>0</v>
      </c>
      <c r="J247" s="76">
        <f t="shared" si="84"/>
        <v>17881.099999999999</v>
      </c>
      <c r="K247" s="76">
        <f t="shared" si="84"/>
        <v>17879.579999999998</v>
      </c>
      <c r="L247" s="76">
        <f t="shared" si="84"/>
        <v>0</v>
      </c>
      <c r="M247" s="76">
        <f t="shared" si="84"/>
        <v>0</v>
      </c>
      <c r="N247" s="76">
        <v>100</v>
      </c>
      <c r="O247" s="76">
        <v>100</v>
      </c>
      <c r="P247" s="194"/>
      <c r="Q247" s="194"/>
      <c r="R247" s="194"/>
      <c r="S247" s="194"/>
      <c r="T247" s="2"/>
    </row>
    <row r="248" spans="1:20" ht="20.25" customHeight="1" x14ac:dyDescent="0.25">
      <c r="A248" s="189"/>
      <c r="B248" s="192"/>
      <c r="C248" s="66">
        <v>2017</v>
      </c>
      <c r="D248" s="76">
        <f>SUM(D253+D259)</f>
        <v>19036.599999999999</v>
      </c>
      <c r="E248" s="76">
        <f t="shared" ref="E248:M248" si="85">SUM(E253+E259)</f>
        <v>19035.699999999997</v>
      </c>
      <c r="F248" s="76">
        <f t="shared" si="85"/>
        <v>0</v>
      </c>
      <c r="G248" s="76">
        <f t="shared" si="85"/>
        <v>0</v>
      </c>
      <c r="H248" s="76">
        <f t="shared" si="85"/>
        <v>0</v>
      </c>
      <c r="I248" s="76">
        <f t="shared" si="85"/>
        <v>0</v>
      </c>
      <c r="J248" s="76">
        <f t="shared" si="85"/>
        <v>19036.599999999999</v>
      </c>
      <c r="K248" s="76">
        <f t="shared" si="85"/>
        <v>19035.699999999997</v>
      </c>
      <c r="L248" s="76">
        <f t="shared" si="85"/>
        <v>0</v>
      </c>
      <c r="M248" s="76">
        <f t="shared" si="85"/>
        <v>0</v>
      </c>
      <c r="N248" s="76">
        <v>100</v>
      </c>
      <c r="O248" s="76">
        <v>100</v>
      </c>
      <c r="P248" s="195"/>
      <c r="Q248" s="195"/>
      <c r="R248" s="195"/>
      <c r="S248" s="195"/>
      <c r="T248" s="2"/>
    </row>
    <row r="249" spans="1:20" ht="84.75" customHeight="1" x14ac:dyDescent="0.25">
      <c r="A249" s="181" t="s">
        <v>84</v>
      </c>
      <c r="B249" s="207" t="s">
        <v>85</v>
      </c>
      <c r="C249" s="184">
        <v>2014</v>
      </c>
      <c r="D249" s="196">
        <v>10413</v>
      </c>
      <c r="E249" s="196">
        <v>10412.450000000001</v>
      </c>
      <c r="F249" s="196">
        <v>0</v>
      </c>
      <c r="G249" s="196">
        <v>0</v>
      </c>
      <c r="H249" s="196">
        <v>0</v>
      </c>
      <c r="I249" s="196">
        <v>0</v>
      </c>
      <c r="J249" s="196">
        <v>10413</v>
      </c>
      <c r="K249" s="196">
        <v>10412.450000000001</v>
      </c>
      <c r="L249" s="196">
        <v>0</v>
      </c>
      <c r="M249" s="196">
        <v>0</v>
      </c>
      <c r="N249" s="196">
        <v>100</v>
      </c>
      <c r="O249" s="196">
        <v>100</v>
      </c>
      <c r="P249" s="9" t="s">
        <v>227</v>
      </c>
      <c r="Q249" s="6">
        <v>100</v>
      </c>
      <c r="R249" s="6">
        <v>100</v>
      </c>
      <c r="S249" s="6">
        <v>100</v>
      </c>
      <c r="T249" s="2"/>
    </row>
    <row r="250" spans="1:20" ht="112.5" customHeight="1" x14ac:dyDescent="0.25">
      <c r="A250" s="182"/>
      <c r="B250" s="208"/>
      <c r="C250" s="186"/>
      <c r="D250" s="197"/>
      <c r="E250" s="197"/>
      <c r="F250" s="197"/>
      <c r="G250" s="197"/>
      <c r="H250" s="197"/>
      <c r="I250" s="197"/>
      <c r="J250" s="197"/>
      <c r="K250" s="197"/>
      <c r="L250" s="197"/>
      <c r="M250" s="197"/>
      <c r="N250" s="197"/>
      <c r="O250" s="197"/>
      <c r="P250" s="9" t="s">
        <v>228</v>
      </c>
      <c r="Q250" s="6">
        <v>35</v>
      </c>
      <c r="R250" s="6">
        <v>35</v>
      </c>
      <c r="S250" s="6">
        <v>100</v>
      </c>
      <c r="T250" s="2"/>
    </row>
    <row r="251" spans="1:20" ht="24" customHeight="1" x14ac:dyDescent="0.25">
      <c r="A251" s="182"/>
      <c r="B251" s="208"/>
      <c r="C251" s="110">
        <v>2015</v>
      </c>
      <c r="D251" s="111">
        <v>11490.7</v>
      </c>
      <c r="E251" s="111">
        <v>11490.7</v>
      </c>
      <c r="F251" s="111">
        <v>0</v>
      </c>
      <c r="G251" s="111">
        <v>0</v>
      </c>
      <c r="H251" s="111">
        <v>0</v>
      </c>
      <c r="I251" s="111">
        <v>0</v>
      </c>
      <c r="J251" s="111">
        <v>11490.7</v>
      </c>
      <c r="K251" s="111">
        <v>11490.7</v>
      </c>
      <c r="L251" s="111">
        <v>0</v>
      </c>
      <c r="M251" s="111">
        <v>0</v>
      </c>
      <c r="N251" s="111">
        <v>100</v>
      </c>
      <c r="O251" s="111">
        <v>100</v>
      </c>
      <c r="P251" s="271" t="s">
        <v>227</v>
      </c>
      <c r="Q251" s="114">
        <v>100</v>
      </c>
      <c r="R251" s="114">
        <v>100</v>
      </c>
      <c r="S251" s="114">
        <v>100</v>
      </c>
      <c r="T251" s="2"/>
    </row>
    <row r="252" spans="1:20" ht="24" customHeight="1" x14ac:dyDescent="0.25">
      <c r="A252" s="182"/>
      <c r="B252" s="208"/>
      <c r="C252" s="124">
        <v>2016</v>
      </c>
      <c r="D252" s="135">
        <v>10282</v>
      </c>
      <c r="E252" s="135">
        <v>10281.469999999999</v>
      </c>
      <c r="F252" s="135">
        <v>0</v>
      </c>
      <c r="G252" s="135">
        <v>0</v>
      </c>
      <c r="H252" s="135">
        <v>0</v>
      </c>
      <c r="I252" s="135">
        <v>0</v>
      </c>
      <c r="J252" s="135">
        <v>10282</v>
      </c>
      <c r="K252" s="135">
        <v>10281.469999999999</v>
      </c>
      <c r="L252" s="135">
        <v>0</v>
      </c>
      <c r="M252" s="135">
        <v>0</v>
      </c>
      <c r="N252" s="135">
        <v>100</v>
      </c>
      <c r="O252" s="135">
        <v>100</v>
      </c>
      <c r="P252" s="273"/>
      <c r="Q252" s="146">
        <v>100</v>
      </c>
      <c r="R252" s="146">
        <v>100</v>
      </c>
      <c r="S252" s="146">
        <v>100</v>
      </c>
      <c r="T252" s="2"/>
    </row>
    <row r="253" spans="1:20" ht="27" customHeight="1" x14ac:dyDescent="0.25">
      <c r="A253" s="183"/>
      <c r="B253" s="209"/>
      <c r="C253" s="164">
        <v>2017</v>
      </c>
      <c r="D253" s="159">
        <v>10031.9</v>
      </c>
      <c r="E253" s="159">
        <v>10031.4</v>
      </c>
      <c r="F253" s="159">
        <v>0</v>
      </c>
      <c r="G253" s="159">
        <v>0</v>
      </c>
      <c r="H253" s="159">
        <v>0</v>
      </c>
      <c r="I253" s="159">
        <v>0</v>
      </c>
      <c r="J253" s="159">
        <v>10031.9</v>
      </c>
      <c r="K253" s="159">
        <v>10031.4</v>
      </c>
      <c r="L253" s="159">
        <v>0</v>
      </c>
      <c r="M253" s="159">
        <v>0</v>
      </c>
      <c r="N253" s="159">
        <v>100</v>
      </c>
      <c r="O253" s="159">
        <v>100</v>
      </c>
      <c r="P253" s="272"/>
      <c r="Q253" s="176">
        <v>100</v>
      </c>
      <c r="R253" s="176">
        <v>100</v>
      </c>
      <c r="S253" s="176">
        <v>100</v>
      </c>
      <c r="T253" s="2"/>
    </row>
    <row r="254" spans="1:20" ht="116.25" customHeight="1" x14ac:dyDescent="0.25">
      <c r="A254" s="181" t="s">
        <v>86</v>
      </c>
      <c r="B254" s="207" t="s">
        <v>87</v>
      </c>
      <c r="C254" s="184">
        <v>2014</v>
      </c>
      <c r="D254" s="196">
        <v>3213</v>
      </c>
      <c r="E254" s="196">
        <v>3213.28</v>
      </c>
      <c r="F254" s="196">
        <v>0</v>
      </c>
      <c r="G254" s="196">
        <v>0</v>
      </c>
      <c r="H254" s="196">
        <v>0</v>
      </c>
      <c r="I254" s="196">
        <v>0</v>
      </c>
      <c r="J254" s="196">
        <v>3213</v>
      </c>
      <c r="K254" s="196">
        <v>3213.28</v>
      </c>
      <c r="L254" s="196">
        <v>0</v>
      </c>
      <c r="M254" s="196">
        <v>0</v>
      </c>
      <c r="N254" s="196">
        <v>100</v>
      </c>
      <c r="O254" s="196">
        <v>100</v>
      </c>
      <c r="P254" s="9" t="s">
        <v>228</v>
      </c>
      <c r="Q254" s="6">
        <v>35</v>
      </c>
      <c r="R254" s="6">
        <v>35</v>
      </c>
      <c r="S254" s="6">
        <v>100</v>
      </c>
      <c r="T254" s="2"/>
    </row>
    <row r="255" spans="1:20" ht="63" customHeight="1" x14ac:dyDescent="0.25">
      <c r="A255" s="182"/>
      <c r="B255" s="208"/>
      <c r="C255" s="186"/>
      <c r="D255" s="197"/>
      <c r="E255" s="197"/>
      <c r="F255" s="197"/>
      <c r="G255" s="197"/>
      <c r="H255" s="197"/>
      <c r="I255" s="197"/>
      <c r="J255" s="197"/>
      <c r="K255" s="197"/>
      <c r="L255" s="197"/>
      <c r="M255" s="197"/>
      <c r="N255" s="197"/>
      <c r="O255" s="197"/>
      <c r="P255" s="9" t="s">
        <v>229</v>
      </c>
      <c r="Q255" s="6">
        <v>30</v>
      </c>
      <c r="R255" s="6">
        <v>30</v>
      </c>
      <c r="S255" s="6">
        <v>100</v>
      </c>
      <c r="T255" s="2"/>
    </row>
    <row r="256" spans="1:20" ht="112.5" customHeight="1" x14ac:dyDescent="0.25">
      <c r="A256" s="182"/>
      <c r="B256" s="208"/>
      <c r="C256" s="184">
        <v>2015</v>
      </c>
      <c r="D256" s="224">
        <v>3489.5</v>
      </c>
      <c r="E256" s="224">
        <v>3489</v>
      </c>
      <c r="F256" s="224">
        <v>0</v>
      </c>
      <c r="G256" s="224">
        <v>0</v>
      </c>
      <c r="H256" s="224">
        <v>0</v>
      </c>
      <c r="I256" s="224">
        <v>0</v>
      </c>
      <c r="J256" s="224">
        <v>3489.5</v>
      </c>
      <c r="K256" s="224">
        <v>3489</v>
      </c>
      <c r="L256" s="224">
        <v>0</v>
      </c>
      <c r="M256" s="224">
        <v>0</v>
      </c>
      <c r="N256" s="224">
        <v>100</v>
      </c>
      <c r="O256" s="224">
        <v>100</v>
      </c>
      <c r="P256" s="29" t="s">
        <v>228</v>
      </c>
      <c r="Q256" s="114">
        <v>40</v>
      </c>
      <c r="R256" s="114">
        <v>40</v>
      </c>
      <c r="S256" s="114">
        <v>100</v>
      </c>
      <c r="T256" s="2"/>
    </row>
    <row r="257" spans="1:20" ht="63" customHeight="1" x14ac:dyDescent="0.25">
      <c r="A257" s="182"/>
      <c r="B257" s="208"/>
      <c r="C257" s="186"/>
      <c r="D257" s="226"/>
      <c r="E257" s="226"/>
      <c r="F257" s="226"/>
      <c r="G257" s="226"/>
      <c r="H257" s="226"/>
      <c r="I257" s="226"/>
      <c r="J257" s="226"/>
      <c r="K257" s="226"/>
      <c r="L257" s="226"/>
      <c r="M257" s="226"/>
      <c r="N257" s="226"/>
      <c r="O257" s="226"/>
      <c r="P257" s="9" t="s">
        <v>229</v>
      </c>
      <c r="Q257" s="114">
        <v>33</v>
      </c>
      <c r="R257" s="114">
        <v>33</v>
      </c>
      <c r="S257" s="114">
        <v>100</v>
      </c>
      <c r="T257" s="2"/>
    </row>
    <row r="258" spans="1:20" ht="27" customHeight="1" x14ac:dyDescent="0.25">
      <c r="A258" s="182"/>
      <c r="B258" s="208"/>
      <c r="C258" s="124">
        <v>2016</v>
      </c>
      <c r="D258" s="129">
        <v>7599.1</v>
      </c>
      <c r="E258" s="129">
        <v>7598.11</v>
      </c>
      <c r="F258" s="129">
        <v>0</v>
      </c>
      <c r="G258" s="129">
        <v>0</v>
      </c>
      <c r="H258" s="129">
        <v>0</v>
      </c>
      <c r="I258" s="129">
        <v>0</v>
      </c>
      <c r="J258" s="129">
        <v>7599.1</v>
      </c>
      <c r="K258" s="129">
        <v>7598.11</v>
      </c>
      <c r="L258" s="129">
        <v>0</v>
      </c>
      <c r="M258" s="129">
        <v>0</v>
      </c>
      <c r="N258" s="129">
        <v>100</v>
      </c>
      <c r="O258" s="129">
        <v>100</v>
      </c>
      <c r="P258" s="271" t="s">
        <v>229</v>
      </c>
      <c r="Q258" s="138">
        <v>45</v>
      </c>
      <c r="R258" s="138">
        <v>48</v>
      </c>
      <c r="S258" s="138">
        <v>107</v>
      </c>
      <c r="T258" s="2"/>
    </row>
    <row r="259" spans="1:20" ht="38.25" customHeight="1" x14ac:dyDescent="0.25">
      <c r="A259" s="183"/>
      <c r="B259" s="209"/>
      <c r="C259" s="164">
        <v>2017</v>
      </c>
      <c r="D259" s="166">
        <v>9004.7000000000007</v>
      </c>
      <c r="E259" s="166">
        <v>9004.2999999999993</v>
      </c>
      <c r="F259" s="166">
        <v>0</v>
      </c>
      <c r="G259" s="166">
        <v>0</v>
      </c>
      <c r="H259" s="166">
        <v>0</v>
      </c>
      <c r="I259" s="166">
        <v>0</v>
      </c>
      <c r="J259" s="166">
        <v>9004.7000000000007</v>
      </c>
      <c r="K259" s="166">
        <v>9004.2999999999993</v>
      </c>
      <c r="L259" s="166">
        <v>0</v>
      </c>
      <c r="M259" s="166">
        <v>0</v>
      </c>
      <c r="N259" s="166">
        <v>100</v>
      </c>
      <c r="O259" s="166">
        <v>100</v>
      </c>
      <c r="P259" s="272"/>
      <c r="Q259" s="180">
        <v>48</v>
      </c>
      <c r="R259" s="180">
        <v>48</v>
      </c>
      <c r="S259" s="180">
        <v>100</v>
      </c>
      <c r="T259" s="2"/>
    </row>
    <row r="260" spans="1:20" ht="23.25" customHeight="1" x14ac:dyDescent="0.25">
      <c r="A260" s="187" t="s">
        <v>88</v>
      </c>
      <c r="B260" s="190" t="s">
        <v>89</v>
      </c>
      <c r="C260" s="17" t="s">
        <v>551</v>
      </c>
      <c r="D260" s="18">
        <f>SUM(D261:D264)</f>
        <v>811535.8</v>
      </c>
      <c r="E260" s="18">
        <f t="shared" ref="E260:M260" si="86">SUM(E261:E264)</f>
        <v>811534.36</v>
      </c>
      <c r="F260" s="18">
        <f t="shared" si="86"/>
        <v>319623</v>
      </c>
      <c r="G260" s="18">
        <f t="shared" si="86"/>
        <v>319623</v>
      </c>
      <c r="H260" s="18">
        <f t="shared" si="86"/>
        <v>114690.4</v>
      </c>
      <c r="I260" s="18">
        <f t="shared" si="86"/>
        <v>114690.33</v>
      </c>
      <c r="J260" s="18">
        <f t="shared" si="86"/>
        <v>377222.40000000002</v>
      </c>
      <c r="K260" s="18">
        <f t="shared" si="86"/>
        <v>377221.02999999997</v>
      </c>
      <c r="L260" s="18">
        <f t="shared" si="86"/>
        <v>0</v>
      </c>
      <c r="M260" s="18">
        <f t="shared" si="86"/>
        <v>0</v>
      </c>
      <c r="N260" s="18">
        <v>100</v>
      </c>
      <c r="O260" s="18">
        <v>100</v>
      </c>
      <c r="P260" s="193" t="s">
        <v>22</v>
      </c>
      <c r="Q260" s="193" t="s">
        <v>22</v>
      </c>
      <c r="R260" s="193" t="s">
        <v>22</v>
      </c>
      <c r="S260" s="193" t="s">
        <v>22</v>
      </c>
      <c r="T260" s="2"/>
    </row>
    <row r="261" spans="1:20" ht="21" customHeight="1" x14ac:dyDescent="0.25">
      <c r="A261" s="188"/>
      <c r="B261" s="191"/>
      <c r="C261" s="16">
        <v>2014</v>
      </c>
      <c r="D261" s="18">
        <f>SUM(D265+D269)</f>
        <v>96204.7</v>
      </c>
      <c r="E261" s="18">
        <f t="shared" ref="E261:M261" si="87">SUM(E265+E269)</f>
        <v>96203.799999999988</v>
      </c>
      <c r="F261" s="18">
        <f t="shared" si="87"/>
        <v>0</v>
      </c>
      <c r="G261" s="18">
        <f t="shared" si="87"/>
        <v>0</v>
      </c>
      <c r="H261" s="18">
        <f t="shared" si="87"/>
        <v>62935.7</v>
      </c>
      <c r="I261" s="18">
        <f t="shared" si="87"/>
        <v>62935.63</v>
      </c>
      <c r="J261" s="18">
        <f t="shared" si="87"/>
        <v>33269</v>
      </c>
      <c r="K261" s="18">
        <f t="shared" si="87"/>
        <v>33268.17</v>
      </c>
      <c r="L261" s="18">
        <f t="shared" si="87"/>
        <v>0</v>
      </c>
      <c r="M261" s="18">
        <f t="shared" si="87"/>
        <v>0</v>
      </c>
      <c r="N261" s="18">
        <v>100</v>
      </c>
      <c r="O261" s="18">
        <v>100</v>
      </c>
      <c r="P261" s="194"/>
      <c r="Q261" s="194"/>
      <c r="R261" s="194"/>
      <c r="S261" s="194"/>
      <c r="T261" s="2"/>
    </row>
    <row r="262" spans="1:20" ht="21" customHeight="1" x14ac:dyDescent="0.25">
      <c r="A262" s="188"/>
      <c r="B262" s="191"/>
      <c r="C262" s="16">
        <v>2015</v>
      </c>
      <c r="D262" s="18">
        <f>SUM(D266)</f>
        <v>97594.1</v>
      </c>
      <c r="E262" s="18">
        <f t="shared" ref="E262:M262" si="88">SUM(E266)</f>
        <v>97594.1</v>
      </c>
      <c r="F262" s="18">
        <f t="shared" si="88"/>
        <v>21300</v>
      </c>
      <c r="G262" s="18">
        <f t="shared" si="88"/>
        <v>21300</v>
      </c>
      <c r="H262" s="18">
        <f t="shared" si="88"/>
        <v>0</v>
      </c>
      <c r="I262" s="18">
        <f t="shared" si="88"/>
        <v>0</v>
      </c>
      <c r="J262" s="18">
        <f t="shared" si="88"/>
        <v>76294.100000000006</v>
      </c>
      <c r="K262" s="18">
        <f t="shared" si="88"/>
        <v>76294.100000000006</v>
      </c>
      <c r="L262" s="18">
        <f t="shared" si="88"/>
        <v>0</v>
      </c>
      <c r="M262" s="18">
        <f t="shared" si="88"/>
        <v>0</v>
      </c>
      <c r="N262" s="18">
        <v>100</v>
      </c>
      <c r="O262" s="18">
        <v>100</v>
      </c>
      <c r="P262" s="194"/>
      <c r="Q262" s="194"/>
      <c r="R262" s="194"/>
      <c r="S262" s="194"/>
      <c r="T262" s="2"/>
    </row>
    <row r="263" spans="1:20" ht="21" customHeight="1" x14ac:dyDescent="0.25">
      <c r="A263" s="188"/>
      <c r="B263" s="191"/>
      <c r="C263" s="16">
        <v>2016</v>
      </c>
      <c r="D263" s="18">
        <f>SUM(D267+D270)</f>
        <v>545428.19999999995</v>
      </c>
      <c r="E263" s="18">
        <f t="shared" ref="E263:M263" si="89">SUM(E267+E270)</f>
        <v>545427.96</v>
      </c>
      <c r="F263" s="18">
        <f t="shared" si="89"/>
        <v>298323</v>
      </c>
      <c r="G263" s="18">
        <f t="shared" si="89"/>
        <v>298323</v>
      </c>
      <c r="H263" s="18">
        <f t="shared" si="89"/>
        <v>39307</v>
      </c>
      <c r="I263" s="18">
        <f t="shared" si="89"/>
        <v>39307</v>
      </c>
      <c r="J263" s="18">
        <f t="shared" si="89"/>
        <v>207798.2</v>
      </c>
      <c r="K263" s="18">
        <f t="shared" si="89"/>
        <v>207797.96</v>
      </c>
      <c r="L263" s="18">
        <f t="shared" si="89"/>
        <v>0</v>
      </c>
      <c r="M263" s="18">
        <f t="shared" si="89"/>
        <v>0</v>
      </c>
      <c r="N263" s="18">
        <v>100</v>
      </c>
      <c r="O263" s="18">
        <v>100</v>
      </c>
      <c r="P263" s="194"/>
      <c r="Q263" s="194"/>
      <c r="R263" s="194"/>
      <c r="S263" s="194"/>
      <c r="T263" s="2"/>
    </row>
    <row r="264" spans="1:20" ht="21" customHeight="1" x14ac:dyDescent="0.25">
      <c r="A264" s="189"/>
      <c r="B264" s="192"/>
      <c r="C264" s="16">
        <v>2017</v>
      </c>
      <c r="D264" s="18">
        <f>SUM(D268+D271+D272+D273+D274)</f>
        <v>72308.800000000003</v>
      </c>
      <c r="E264" s="18">
        <f t="shared" ref="E264:M264" si="90">SUM(E268+E271+E272+E273+E274)</f>
        <v>72308.5</v>
      </c>
      <c r="F264" s="18">
        <f t="shared" si="90"/>
        <v>0</v>
      </c>
      <c r="G264" s="18">
        <f t="shared" si="90"/>
        <v>0</v>
      </c>
      <c r="H264" s="18">
        <f t="shared" si="90"/>
        <v>12447.7</v>
      </c>
      <c r="I264" s="18">
        <f t="shared" si="90"/>
        <v>12447.7</v>
      </c>
      <c r="J264" s="18">
        <f t="shared" si="90"/>
        <v>59861.100000000006</v>
      </c>
      <c r="K264" s="18">
        <f t="shared" si="90"/>
        <v>59860.799999999996</v>
      </c>
      <c r="L264" s="18">
        <f t="shared" si="90"/>
        <v>0</v>
      </c>
      <c r="M264" s="18">
        <f t="shared" si="90"/>
        <v>0</v>
      </c>
      <c r="N264" s="18">
        <v>100</v>
      </c>
      <c r="O264" s="18">
        <v>100</v>
      </c>
      <c r="P264" s="195"/>
      <c r="Q264" s="195"/>
      <c r="R264" s="195"/>
      <c r="S264" s="195"/>
      <c r="T264" s="2"/>
    </row>
    <row r="265" spans="1:20" ht="49.5" customHeight="1" x14ac:dyDescent="0.25">
      <c r="A265" s="181" t="s">
        <v>90</v>
      </c>
      <c r="B265" s="207" t="s">
        <v>91</v>
      </c>
      <c r="C265" s="8">
        <v>2014</v>
      </c>
      <c r="D265" s="90">
        <v>90720.3</v>
      </c>
      <c r="E265" s="90">
        <v>90719.43</v>
      </c>
      <c r="F265" s="90">
        <v>0</v>
      </c>
      <c r="G265" s="90">
        <v>0</v>
      </c>
      <c r="H265" s="90">
        <v>62935.7</v>
      </c>
      <c r="I265" s="90">
        <v>62935.63</v>
      </c>
      <c r="J265" s="90">
        <v>27784.6</v>
      </c>
      <c r="K265" s="90">
        <v>27783.8</v>
      </c>
      <c r="L265" s="90">
        <v>0</v>
      </c>
      <c r="M265" s="90">
        <v>0</v>
      </c>
      <c r="N265" s="90">
        <v>100</v>
      </c>
      <c r="O265" s="90">
        <v>100</v>
      </c>
      <c r="P265" s="27" t="s">
        <v>92</v>
      </c>
      <c r="Q265" s="6" t="s">
        <v>93</v>
      </c>
      <c r="R265" s="6" t="s">
        <v>93</v>
      </c>
      <c r="S265" s="6">
        <v>100</v>
      </c>
      <c r="T265" s="2"/>
    </row>
    <row r="266" spans="1:20" ht="66.75" customHeight="1" x14ac:dyDescent="0.25">
      <c r="A266" s="182"/>
      <c r="B266" s="208"/>
      <c r="C266" s="8">
        <v>2015</v>
      </c>
      <c r="D266" s="90">
        <v>97594.1</v>
      </c>
      <c r="E266" s="90">
        <v>97594.1</v>
      </c>
      <c r="F266" s="90">
        <v>21300</v>
      </c>
      <c r="G266" s="90">
        <v>21300</v>
      </c>
      <c r="H266" s="90">
        <v>0</v>
      </c>
      <c r="I266" s="90">
        <v>0</v>
      </c>
      <c r="J266" s="90">
        <v>76294.100000000006</v>
      </c>
      <c r="K266" s="90">
        <v>76294.100000000006</v>
      </c>
      <c r="L266" s="90">
        <v>0</v>
      </c>
      <c r="M266" s="90">
        <v>0</v>
      </c>
      <c r="N266" s="90">
        <v>100</v>
      </c>
      <c r="O266" s="90">
        <v>100</v>
      </c>
      <c r="P266" s="27" t="s">
        <v>438</v>
      </c>
      <c r="Q266" s="114">
        <v>1</v>
      </c>
      <c r="R266" s="114">
        <v>1</v>
      </c>
      <c r="S266" s="114">
        <v>100</v>
      </c>
      <c r="T266" s="2"/>
    </row>
    <row r="267" spans="1:20" ht="51.75" customHeight="1" x14ac:dyDescent="0.25">
      <c r="A267" s="182"/>
      <c r="B267" s="208"/>
      <c r="C267" s="8">
        <v>2016</v>
      </c>
      <c r="D267" s="90">
        <v>144388.20000000001</v>
      </c>
      <c r="E267" s="90">
        <v>144388.04</v>
      </c>
      <c r="F267" s="90">
        <v>0</v>
      </c>
      <c r="G267" s="90">
        <v>0</v>
      </c>
      <c r="H267" s="90">
        <v>39307</v>
      </c>
      <c r="I267" s="90">
        <v>39307</v>
      </c>
      <c r="J267" s="90">
        <v>105081.2</v>
      </c>
      <c r="K267" s="90">
        <v>105081.04</v>
      </c>
      <c r="L267" s="90">
        <v>0</v>
      </c>
      <c r="M267" s="90">
        <v>0</v>
      </c>
      <c r="N267" s="90">
        <v>100</v>
      </c>
      <c r="O267" s="90">
        <v>100</v>
      </c>
      <c r="P267" s="27" t="s">
        <v>474</v>
      </c>
      <c r="Q267" s="146">
        <v>1</v>
      </c>
      <c r="R267" s="146">
        <v>1</v>
      </c>
      <c r="S267" s="146">
        <v>100</v>
      </c>
      <c r="T267" s="2"/>
    </row>
    <row r="268" spans="1:20" ht="18" customHeight="1" x14ac:dyDescent="0.25">
      <c r="A268" s="183"/>
      <c r="B268" s="209"/>
      <c r="C268" s="8">
        <v>2017</v>
      </c>
      <c r="D268" s="90">
        <v>0</v>
      </c>
      <c r="E268" s="90">
        <v>0</v>
      </c>
      <c r="F268" s="90">
        <v>0</v>
      </c>
      <c r="G268" s="90">
        <v>0</v>
      </c>
      <c r="H268" s="90">
        <v>0</v>
      </c>
      <c r="I268" s="90">
        <v>0</v>
      </c>
      <c r="J268" s="90">
        <v>0</v>
      </c>
      <c r="K268" s="90">
        <v>0</v>
      </c>
      <c r="L268" s="90">
        <v>0</v>
      </c>
      <c r="M268" s="90">
        <v>0</v>
      </c>
      <c r="N268" s="90" t="s">
        <v>363</v>
      </c>
      <c r="O268" s="90" t="s">
        <v>363</v>
      </c>
      <c r="P268" s="176" t="s">
        <v>22</v>
      </c>
      <c r="Q268" s="176" t="s">
        <v>22</v>
      </c>
      <c r="R268" s="176" t="s">
        <v>22</v>
      </c>
      <c r="S268" s="176" t="s">
        <v>22</v>
      </c>
      <c r="T268" s="2"/>
    </row>
    <row r="269" spans="1:20" ht="39" customHeight="1" x14ac:dyDescent="0.25">
      <c r="A269" s="6" t="s">
        <v>94</v>
      </c>
      <c r="B269" s="22" t="s">
        <v>95</v>
      </c>
      <c r="C269" s="8">
        <v>2014</v>
      </c>
      <c r="D269" s="90">
        <v>5484.4</v>
      </c>
      <c r="E269" s="90">
        <v>5484.37</v>
      </c>
      <c r="F269" s="90">
        <v>0</v>
      </c>
      <c r="G269" s="90">
        <v>0</v>
      </c>
      <c r="H269" s="90">
        <v>0</v>
      </c>
      <c r="I269" s="90">
        <v>0</v>
      </c>
      <c r="J269" s="90">
        <v>5484.4</v>
      </c>
      <c r="K269" s="90">
        <v>5484.37</v>
      </c>
      <c r="L269" s="90">
        <v>0</v>
      </c>
      <c r="M269" s="90">
        <v>0</v>
      </c>
      <c r="N269" s="90">
        <v>100</v>
      </c>
      <c r="O269" s="90">
        <v>100</v>
      </c>
      <c r="P269" s="27" t="s">
        <v>230</v>
      </c>
      <c r="Q269" s="6">
        <v>1</v>
      </c>
      <c r="R269" s="6">
        <v>1</v>
      </c>
      <c r="S269" s="6">
        <v>100</v>
      </c>
      <c r="T269" s="2"/>
    </row>
    <row r="270" spans="1:20" ht="21.75" customHeight="1" x14ac:dyDescent="0.25">
      <c r="A270" s="181" t="s">
        <v>475</v>
      </c>
      <c r="B270" s="207" t="s">
        <v>476</v>
      </c>
      <c r="C270" s="8">
        <v>2016</v>
      </c>
      <c r="D270" s="90">
        <v>401040</v>
      </c>
      <c r="E270" s="90">
        <v>401039.92</v>
      </c>
      <c r="F270" s="90">
        <v>298323</v>
      </c>
      <c r="G270" s="90">
        <v>298323</v>
      </c>
      <c r="H270" s="90">
        <v>0</v>
      </c>
      <c r="I270" s="90">
        <v>0</v>
      </c>
      <c r="J270" s="90">
        <v>102717</v>
      </c>
      <c r="K270" s="90">
        <v>102716.92</v>
      </c>
      <c r="L270" s="90">
        <v>0</v>
      </c>
      <c r="M270" s="90">
        <v>0</v>
      </c>
      <c r="N270" s="90">
        <v>100</v>
      </c>
      <c r="O270" s="90">
        <v>100</v>
      </c>
      <c r="P270" s="184" t="s">
        <v>477</v>
      </c>
      <c r="Q270" s="181">
        <v>1</v>
      </c>
      <c r="R270" s="181">
        <v>1</v>
      </c>
      <c r="S270" s="181">
        <v>100</v>
      </c>
      <c r="T270" s="2"/>
    </row>
    <row r="271" spans="1:20" ht="22.5" customHeight="1" x14ac:dyDescent="0.25">
      <c r="A271" s="182"/>
      <c r="B271" s="209"/>
      <c r="C271" s="8">
        <v>2017</v>
      </c>
      <c r="D271" s="90">
        <v>17742.5</v>
      </c>
      <c r="E271" s="90">
        <v>17742.400000000001</v>
      </c>
      <c r="F271" s="90">
        <v>0</v>
      </c>
      <c r="G271" s="90">
        <v>0</v>
      </c>
      <c r="H271" s="90">
        <v>12447.7</v>
      </c>
      <c r="I271" s="90">
        <v>12447.7</v>
      </c>
      <c r="J271" s="90">
        <v>5294.8</v>
      </c>
      <c r="K271" s="90">
        <v>5294.7</v>
      </c>
      <c r="L271" s="90">
        <v>0</v>
      </c>
      <c r="M271" s="90">
        <v>0</v>
      </c>
      <c r="N271" s="90">
        <v>100</v>
      </c>
      <c r="O271" s="90">
        <v>100</v>
      </c>
      <c r="P271" s="186"/>
      <c r="Q271" s="183"/>
      <c r="R271" s="183"/>
      <c r="S271" s="183"/>
      <c r="T271" s="2"/>
    </row>
    <row r="272" spans="1:20" ht="15" customHeight="1" x14ac:dyDescent="0.25">
      <c r="A272" s="182"/>
      <c r="B272" s="8" t="s">
        <v>556</v>
      </c>
      <c r="C272" s="8">
        <v>2017</v>
      </c>
      <c r="D272" s="90">
        <v>30935.4</v>
      </c>
      <c r="E272" s="90">
        <v>30935.3</v>
      </c>
      <c r="F272" s="90">
        <v>0</v>
      </c>
      <c r="G272" s="90">
        <v>0</v>
      </c>
      <c r="H272" s="90">
        <v>0</v>
      </c>
      <c r="I272" s="90">
        <v>0</v>
      </c>
      <c r="J272" s="90">
        <v>30935.4</v>
      </c>
      <c r="K272" s="90">
        <v>30935.3</v>
      </c>
      <c r="L272" s="90">
        <v>0</v>
      </c>
      <c r="M272" s="90">
        <v>0</v>
      </c>
      <c r="N272" s="90">
        <v>100</v>
      </c>
      <c r="O272" s="90">
        <v>100</v>
      </c>
      <c r="P272" s="8" t="s">
        <v>556</v>
      </c>
      <c r="Q272" s="180">
        <v>1</v>
      </c>
      <c r="R272" s="180">
        <v>1</v>
      </c>
      <c r="S272" s="180">
        <v>100</v>
      </c>
      <c r="T272" s="2"/>
    </row>
    <row r="273" spans="1:20" ht="28.5" customHeight="1" x14ac:dyDescent="0.25">
      <c r="A273" s="182"/>
      <c r="B273" s="8" t="s">
        <v>557</v>
      </c>
      <c r="C273" s="8">
        <v>2017</v>
      </c>
      <c r="D273" s="90">
        <v>7152.2</v>
      </c>
      <c r="E273" s="90">
        <v>7152.2</v>
      </c>
      <c r="F273" s="90">
        <v>0</v>
      </c>
      <c r="G273" s="90">
        <v>0</v>
      </c>
      <c r="H273" s="90">
        <v>0</v>
      </c>
      <c r="I273" s="90">
        <v>0</v>
      </c>
      <c r="J273" s="90">
        <v>7152.2</v>
      </c>
      <c r="K273" s="90">
        <v>7152.2</v>
      </c>
      <c r="L273" s="90">
        <v>0</v>
      </c>
      <c r="M273" s="90">
        <v>0</v>
      </c>
      <c r="N273" s="90">
        <v>100</v>
      </c>
      <c r="O273" s="90">
        <v>100</v>
      </c>
      <c r="P273" s="8" t="s">
        <v>558</v>
      </c>
      <c r="Q273" s="180">
        <v>1</v>
      </c>
      <c r="R273" s="180">
        <v>1</v>
      </c>
      <c r="S273" s="180">
        <v>100</v>
      </c>
      <c r="T273" s="2"/>
    </row>
    <row r="274" spans="1:20" ht="27.75" customHeight="1" x14ac:dyDescent="0.25">
      <c r="A274" s="183"/>
      <c r="B274" s="8" t="s">
        <v>559</v>
      </c>
      <c r="C274" s="8">
        <v>2017</v>
      </c>
      <c r="D274" s="90">
        <v>16478.7</v>
      </c>
      <c r="E274" s="90">
        <v>16478.599999999999</v>
      </c>
      <c r="F274" s="90">
        <v>0</v>
      </c>
      <c r="G274" s="90">
        <v>0</v>
      </c>
      <c r="H274" s="90">
        <v>0</v>
      </c>
      <c r="I274" s="90">
        <v>0</v>
      </c>
      <c r="J274" s="90">
        <v>16478.7</v>
      </c>
      <c r="K274" s="90">
        <v>16478.599999999999</v>
      </c>
      <c r="L274" s="90">
        <v>0</v>
      </c>
      <c r="M274" s="90">
        <v>0</v>
      </c>
      <c r="N274" s="90">
        <v>100</v>
      </c>
      <c r="O274" s="90">
        <v>100</v>
      </c>
      <c r="P274" s="8" t="s">
        <v>560</v>
      </c>
      <c r="Q274" s="180">
        <v>1</v>
      </c>
      <c r="R274" s="180">
        <v>1</v>
      </c>
      <c r="S274" s="180">
        <v>100</v>
      </c>
      <c r="T274" s="2"/>
    </row>
    <row r="275" spans="1:20" ht="20.25" customHeight="1" x14ac:dyDescent="0.25">
      <c r="A275" s="187" t="s">
        <v>96</v>
      </c>
      <c r="B275" s="190" t="s">
        <v>97</v>
      </c>
      <c r="C275" s="17" t="s">
        <v>551</v>
      </c>
      <c r="D275" s="18">
        <f>SUM(D276:D279)</f>
        <v>181.4</v>
      </c>
      <c r="E275" s="18">
        <f t="shared" ref="E275:M275" si="91">SUM(E276:E279)</f>
        <v>181.4</v>
      </c>
      <c r="F275" s="18">
        <f t="shared" si="91"/>
        <v>0</v>
      </c>
      <c r="G275" s="18">
        <f t="shared" si="91"/>
        <v>0</v>
      </c>
      <c r="H275" s="18">
        <f t="shared" si="91"/>
        <v>165.6</v>
      </c>
      <c r="I275" s="18">
        <f t="shared" si="91"/>
        <v>165.6</v>
      </c>
      <c r="J275" s="18">
        <f t="shared" si="91"/>
        <v>15.8</v>
      </c>
      <c r="K275" s="18">
        <f t="shared" si="91"/>
        <v>15.8</v>
      </c>
      <c r="L275" s="18">
        <f t="shared" si="91"/>
        <v>0</v>
      </c>
      <c r="M275" s="18">
        <f t="shared" si="91"/>
        <v>0</v>
      </c>
      <c r="N275" s="18">
        <v>100</v>
      </c>
      <c r="O275" s="18">
        <v>100</v>
      </c>
      <c r="P275" s="193" t="s">
        <v>22</v>
      </c>
      <c r="Q275" s="193" t="s">
        <v>22</v>
      </c>
      <c r="R275" s="193" t="s">
        <v>22</v>
      </c>
      <c r="S275" s="193" t="s">
        <v>22</v>
      </c>
      <c r="T275" s="2"/>
    </row>
    <row r="276" spans="1:20" ht="19.5" customHeight="1" x14ac:dyDescent="0.25">
      <c r="A276" s="188"/>
      <c r="B276" s="191"/>
      <c r="C276" s="16">
        <v>2014</v>
      </c>
      <c r="D276" s="18">
        <f>SUM(D280+D284)</f>
        <v>165.6</v>
      </c>
      <c r="E276" s="18">
        <f t="shared" ref="E276:M276" si="92">SUM(E280+E284)</f>
        <v>165.6</v>
      </c>
      <c r="F276" s="18">
        <f t="shared" si="92"/>
        <v>0</v>
      </c>
      <c r="G276" s="18">
        <f t="shared" si="92"/>
        <v>0</v>
      </c>
      <c r="H276" s="18">
        <f t="shared" si="92"/>
        <v>165.6</v>
      </c>
      <c r="I276" s="18">
        <f t="shared" si="92"/>
        <v>165.6</v>
      </c>
      <c r="J276" s="18">
        <f t="shared" si="92"/>
        <v>0</v>
      </c>
      <c r="K276" s="18">
        <f t="shared" si="92"/>
        <v>0</v>
      </c>
      <c r="L276" s="18">
        <f t="shared" si="92"/>
        <v>0</v>
      </c>
      <c r="M276" s="18">
        <f t="shared" si="92"/>
        <v>0</v>
      </c>
      <c r="N276" s="18">
        <v>100</v>
      </c>
      <c r="O276" s="18">
        <v>100</v>
      </c>
      <c r="P276" s="194"/>
      <c r="Q276" s="194"/>
      <c r="R276" s="194"/>
      <c r="S276" s="194"/>
      <c r="T276" s="2"/>
    </row>
    <row r="277" spans="1:20" ht="18.75" customHeight="1" x14ac:dyDescent="0.25">
      <c r="A277" s="188"/>
      <c r="B277" s="191"/>
      <c r="C277" s="16">
        <v>2015</v>
      </c>
      <c r="D277" s="18">
        <f>SUM(D281+D285)</f>
        <v>15.8</v>
      </c>
      <c r="E277" s="18">
        <f t="shared" ref="E277:M277" si="93">SUM(E281+E285)</f>
        <v>15.8</v>
      </c>
      <c r="F277" s="18">
        <f t="shared" si="93"/>
        <v>0</v>
      </c>
      <c r="G277" s="18">
        <f t="shared" si="93"/>
        <v>0</v>
      </c>
      <c r="H277" s="18">
        <f t="shared" si="93"/>
        <v>0</v>
      </c>
      <c r="I277" s="18">
        <f t="shared" si="93"/>
        <v>0</v>
      </c>
      <c r="J277" s="18">
        <f t="shared" si="93"/>
        <v>15.8</v>
      </c>
      <c r="K277" s="18">
        <f t="shared" si="93"/>
        <v>15.8</v>
      </c>
      <c r="L277" s="18">
        <f t="shared" si="93"/>
        <v>0</v>
      </c>
      <c r="M277" s="18">
        <f t="shared" si="93"/>
        <v>0</v>
      </c>
      <c r="N277" s="18">
        <v>100</v>
      </c>
      <c r="O277" s="18">
        <v>100</v>
      </c>
      <c r="P277" s="194"/>
      <c r="Q277" s="194"/>
      <c r="R277" s="194"/>
      <c r="S277" s="194"/>
      <c r="T277" s="2"/>
    </row>
    <row r="278" spans="1:20" ht="18.75" customHeight="1" x14ac:dyDescent="0.25">
      <c r="A278" s="188"/>
      <c r="B278" s="191"/>
      <c r="C278" s="16">
        <v>2016</v>
      </c>
      <c r="D278" s="18">
        <f>SUM(D282+D286+D288+D290)</f>
        <v>0</v>
      </c>
      <c r="E278" s="18">
        <f t="shared" ref="E278:M278" si="94">SUM(E282+E286+E288+E290)</f>
        <v>0</v>
      </c>
      <c r="F278" s="18">
        <f t="shared" si="94"/>
        <v>0</v>
      </c>
      <c r="G278" s="18">
        <f t="shared" si="94"/>
        <v>0</v>
      </c>
      <c r="H278" s="18">
        <f t="shared" si="94"/>
        <v>0</v>
      </c>
      <c r="I278" s="18">
        <f t="shared" si="94"/>
        <v>0</v>
      </c>
      <c r="J278" s="18">
        <f t="shared" si="94"/>
        <v>0</v>
      </c>
      <c r="K278" s="18">
        <f t="shared" si="94"/>
        <v>0</v>
      </c>
      <c r="L278" s="18">
        <f t="shared" si="94"/>
        <v>0</v>
      </c>
      <c r="M278" s="18">
        <f t="shared" si="94"/>
        <v>0</v>
      </c>
      <c r="N278" s="18">
        <v>100</v>
      </c>
      <c r="O278" s="18">
        <v>100</v>
      </c>
      <c r="P278" s="194"/>
      <c r="Q278" s="194"/>
      <c r="R278" s="194"/>
      <c r="S278" s="194"/>
      <c r="T278" s="2"/>
    </row>
    <row r="279" spans="1:20" ht="18.75" customHeight="1" x14ac:dyDescent="0.25">
      <c r="A279" s="189"/>
      <c r="B279" s="192"/>
      <c r="C279" s="16">
        <v>2017</v>
      </c>
      <c r="D279" s="18">
        <f>SUM(D283+D287+D289+D291)</f>
        <v>0</v>
      </c>
      <c r="E279" s="18">
        <f t="shared" ref="E279:M279" si="95">SUM(E283+E287+E289+E291)</f>
        <v>0</v>
      </c>
      <c r="F279" s="18">
        <f t="shared" si="95"/>
        <v>0</v>
      </c>
      <c r="G279" s="18">
        <f t="shared" si="95"/>
        <v>0</v>
      </c>
      <c r="H279" s="18">
        <f t="shared" si="95"/>
        <v>0</v>
      </c>
      <c r="I279" s="18">
        <f t="shared" si="95"/>
        <v>0</v>
      </c>
      <c r="J279" s="18">
        <f t="shared" si="95"/>
        <v>0</v>
      </c>
      <c r="K279" s="18">
        <f t="shared" si="95"/>
        <v>0</v>
      </c>
      <c r="L279" s="18">
        <f t="shared" si="95"/>
        <v>0</v>
      </c>
      <c r="M279" s="18">
        <f t="shared" si="95"/>
        <v>0</v>
      </c>
      <c r="N279" s="18">
        <v>0</v>
      </c>
      <c r="O279" s="18">
        <v>0</v>
      </c>
      <c r="P279" s="195"/>
      <c r="Q279" s="195"/>
      <c r="R279" s="195"/>
      <c r="S279" s="195"/>
      <c r="T279" s="2"/>
    </row>
    <row r="280" spans="1:20" ht="18" customHeight="1" x14ac:dyDescent="0.25">
      <c r="A280" s="181" t="s">
        <v>98</v>
      </c>
      <c r="B280" s="207" t="s">
        <v>99</v>
      </c>
      <c r="C280" s="8">
        <v>2014</v>
      </c>
      <c r="D280" s="90">
        <v>145</v>
      </c>
      <c r="E280" s="90">
        <v>145</v>
      </c>
      <c r="F280" s="90">
        <v>0</v>
      </c>
      <c r="G280" s="90">
        <v>0</v>
      </c>
      <c r="H280" s="90">
        <v>145</v>
      </c>
      <c r="I280" s="90">
        <v>145</v>
      </c>
      <c r="J280" s="90">
        <v>0</v>
      </c>
      <c r="K280" s="90">
        <v>0</v>
      </c>
      <c r="L280" s="90">
        <v>0</v>
      </c>
      <c r="M280" s="90">
        <v>0</v>
      </c>
      <c r="N280" s="90">
        <v>100</v>
      </c>
      <c r="O280" s="90">
        <v>100</v>
      </c>
      <c r="P280" s="184" t="s">
        <v>231</v>
      </c>
      <c r="Q280" s="6">
        <v>30</v>
      </c>
      <c r="R280" s="6">
        <v>30</v>
      </c>
      <c r="S280" s="6">
        <v>100</v>
      </c>
      <c r="T280" s="2"/>
    </row>
    <row r="281" spans="1:20" ht="18.75" customHeight="1" x14ac:dyDescent="0.25">
      <c r="A281" s="182"/>
      <c r="B281" s="208"/>
      <c r="C281" s="23">
        <v>2015</v>
      </c>
      <c r="D281" s="24">
        <v>15.8</v>
      </c>
      <c r="E281" s="24">
        <v>15.8</v>
      </c>
      <c r="F281" s="24">
        <v>0</v>
      </c>
      <c r="G281" s="24">
        <v>0</v>
      </c>
      <c r="H281" s="24">
        <v>0</v>
      </c>
      <c r="I281" s="24">
        <v>0</v>
      </c>
      <c r="J281" s="24">
        <v>15.8</v>
      </c>
      <c r="K281" s="24">
        <v>15.8</v>
      </c>
      <c r="L281" s="24">
        <v>0</v>
      </c>
      <c r="M281" s="24">
        <v>0</v>
      </c>
      <c r="N281" s="24">
        <v>100</v>
      </c>
      <c r="O281" s="24">
        <v>100</v>
      </c>
      <c r="P281" s="185"/>
      <c r="Q281" s="114">
        <v>33</v>
      </c>
      <c r="R281" s="114">
        <v>33</v>
      </c>
      <c r="S281" s="114">
        <v>100</v>
      </c>
      <c r="T281" s="2"/>
    </row>
    <row r="282" spans="1:20" ht="21.75" customHeight="1" x14ac:dyDescent="0.25">
      <c r="A282" s="182"/>
      <c r="B282" s="208"/>
      <c r="C282" s="23">
        <v>2016</v>
      </c>
      <c r="D282" s="24">
        <v>0</v>
      </c>
      <c r="E282" s="24">
        <v>0</v>
      </c>
      <c r="F282" s="24">
        <v>0</v>
      </c>
      <c r="G282" s="24">
        <v>0</v>
      </c>
      <c r="H282" s="24">
        <v>0</v>
      </c>
      <c r="I282" s="24">
        <v>0</v>
      </c>
      <c r="J282" s="24">
        <v>0</v>
      </c>
      <c r="K282" s="24">
        <v>0</v>
      </c>
      <c r="L282" s="24">
        <v>0</v>
      </c>
      <c r="M282" s="24">
        <v>0</v>
      </c>
      <c r="N282" s="24">
        <v>0</v>
      </c>
      <c r="O282" s="24">
        <v>0</v>
      </c>
      <c r="P282" s="185"/>
      <c r="Q282" s="146">
        <v>36</v>
      </c>
      <c r="R282" s="146">
        <v>79</v>
      </c>
      <c r="S282" s="146">
        <v>219.4</v>
      </c>
      <c r="T282" s="2"/>
    </row>
    <row r="283" spans="1:20" ht="19.5" customHeight="1" x14ac:dyDescent="0.25">
      <c r="A283" s="183"/>
      <c r="B283" s="209"/>
      <c r="C283" s="23">
        <v>2017</v>
      </c>
      <c r="D283" s="24">
        <v>0</v>
      </c>
      <c r="E283" s="24">
        <v>0</v>
      </c>
      <c r="F283" s="24">
        <v>0</v>
      </c>
      <c r="G283" s="24">
        <v>0</v>
      </c>
      <c r="H283" s="24">
        <v>0</v>
      </c>
      <c r="I283" s="24">
        <v>0</v>
      </c>
      <c r="J283" s="24">
        <v>0</v>
      </c>
      <c r="K283" s="24">
        <v>0</v>
      </c>
      <c r="L283" s="24">
        <v>0</v>
      </c>
      <c r="M283" s="24">
        <v>0</v>
      </c>
      <c r="N283" s="24">
        <v>0</v>
      </c>
      <c r="O283" s="24">
        <v>0</v>
      </c>
      <c r="P283" s="186"/>
      <c r="Q283" s="176">
        <v>38</v>
      </c>
      <c r="R283" s="176">
        <v>84</v>
      </c>
      <c r="S283" s="176">
        <v>221</v>
      </c>
      <c r="T283" s="2"/>
    </row>
    <row r="284" spans="1:20" ht="20.25" customHeight="1" x14ac:dyDescent="0.25">
      <c r="A284" s="181" t="s">
        <v>100</v>
      </c>
      <c r="B284" s="207" t="s">
        <v>101</v>
      </c>
      <c r="C284" s="8">
        <v>2014</v>
      </c>
      <c r="D284" s="90">
        <v>20.6</v>
      </c>
      <c r="E284" s="90">
        <v>20.6</v>
      </c>
      <c r="F284" s="90">
        <v>0</v>
      </c>
      <c r="G284" s="90">
        <v>0</v>
      </c>
      <c r="H284" s="90">
        <v>20.6</v>
      </c>
      <c r="I284" s="90">
        <v>20.6</v>
      </c>
      <c r="J284" s="90">
        <v>0</v>
      </c>
      <c r="K284" s="90">
        <v>0</v>
      </c>
      <c r="L284" s="90">
        <v>0</v>
      </c>
      <c r="M284" s="90">
        <v>0</v>
      </c>
      <c r="N284" s="90">
        <v>100</v>
      </c>
      <c r="O284" s="90">
        <v>100</v>
      </c>
      <c r="P284" s="184" t="s">
        <v>232</v>
      </c>
      <c r="Q284" s="6">
        <v>20</v>
      </c>
      <c r="R284" s="6">
        <v>20</v>
      </c>
      <c r="S284" s="6">
        <v>100</v>
      </c>
      <c r="T284" s="2"/>
    </row>
    <row r="285" spans="1:20" ht="23.25" customHeight="1" x14ac:dyDescent="0.25">
      <c r="A285" s="182"/>
      <c r="B285" s="208"/>
      <c r="C285" s="8">
        <v>2015</v>
      </c>
      <c r="D285" s="90">
        <v>0</v>
      </c>
      <c r="E285" s="90">
        <v>0</v>
      </c>
      <c r="F285" s="90">
        <v>0</v>
      </c>
      <c r="G285" s="90">
        <v>0</v>
      </c>
      <c r="H285" s="90">
        <v>0</v>
      </c>
      <c r="I285" s="90">
        <v>0</v>
      </c>
      <c r="J285" s="90">
        <v>0</v>
      </c>
      <c r="K285" s="90">
        <v>0</v>
      </c>
      <c r="L285" s="90">
        <v>0</v>
      </c>
      <c r="M285" s="90">
        <v>0</v>
      </c>
      <c r="N285" s="90">
        <v>0</v>
      </c>
      <c r="O285" s="90">
        <v>0</v>
      </c>
      <c r="P285" s="185"/>
      <c r="Q285" s="114">
        <v>20</v>
      </c>
      <c r="R285" s="114">
        <v>232</v>
      </c>
      <c r="S285" s="114" t="s">
        <v>434</v>
      </c>
      <c r="T285" s="2"/>
    </row>
    <row r="286" spans="1:20" ht="18.75" customHeight="1" x14ac:dyDescent="0.25">
      <c r="A286" s="182"/>
      <c r="B286" s="208"/>
      <c r="C286" s="8">
        <v>2016</v>
      </c>
      <c r="D286" s="90">
        <v>0</v>
      </c>
      <c r="E286" s="90">
        <v>0</v>
      </c>
      <c r="F286" s="90">
        <v>0</v>
      </c>
      <c r="G286" s="90">
        <v>0</v>
      </c>
      <c r="H286" s="90">
        <v>0</v>
      </c>
      <c r="I286" s="90">
        <v>0</v>
      </c>
      <c r="J286" s="90">
        <v>0</v>
      </c>
      <c r="K286" s="90">
        <v>0</v>
      </c>
      <c r="L286" s="90">
        <v>0</v>
      </c>
      <c r="M286" s="90">
        <v>0</v>
      </c>
      <c r="N286" s="90">
        <v>0</v>
      </c>
      <c r="O286" s="90">
        <v>0</v>
      </c>
      <c r="P286" s="185"/>
      <c r="Q286" s="142">
        <v>20</v>
      </c>
      <c r="R286" s="142">
        <v>40</v>
      </c>
      <c r="S286" s="142">
        <v>200</v>
      </c>
      <c r="T286" s="2"/>
    </row>
    <row r="287" spans="1:20" ht="18.75" customHeight="1" x14ac:dyDescent="0.25">
      <c r="A287" s="183"/>
      <c r="B287" s="209"/>
      <c r="C287" s="8">
        <v>2017</v>
      </c>
      <c r="D287" s="90">
        <v>0</v>
      </c>
      <c r="E287" s="90">
        <v>0</v>
      </c>
      <c r="F287" s="90">
        <v>0</v>
      </c>
      <c r="G287" s="90">
        <v>0</v>
      </c>
      <c r="H287" s="90">
        <v>0</v>
      </c>
      <c r="I287" s="90">
        <v>0</v>
      </c>
      <c r="J287" s="90">
        <v>0</v>
      </c>
      <c r="K287" s="90">
        <v>0</v>
      </c>
      <c r="L287" s="90">
        <v>0</v>
      </c>
      <c r="M287" s="90">
        <v>0</v>
      </c>
      <c r="N287" s="90">
        <v>0</v>
      </c>
      <c r="O287" s="90">
        <v>0</v>
      </c>
      <c r="P287" s="186"/>
      <c r="Q287" s="172">
        <v>23</v>
      </c>
      <c r="R287" s="172">
        <v>300</v>
      </c>
      <c r="S287" s="176" t="s">
        <v>561</v>
      </c>
      <c r="T287" s="2"/>
    </row>
    <row r="288" spans="1:20" ht="33.75" customHeight="1" x14ac:dyDescent="0.25">
      <c r="A288" s="181" t="s">
        <v>478</v>
      </c>
      <c r="B288" s="207" t="s">
        <v>479</v>
      </c>
      <c r="C288" s="8">
        <v>2016</v>
      </c>
      <c r="D288" s="90">
        <v>0</v>
      </c>
      <c r="E288" s="90">
        <v>0</v>
      </c>
      <c r="F288" s="90">
        <v>0</v>
      </c>
      <c r="G288" s="90">
        <v>0</v>
      </c>
      <c r="H288" s="90">
        <v>0</v>
      </c>
      <c r="I288" s="90">
        <v>0</v>
      </c>
      <c r="J288" s="90">
        <v>0</v>
      </c>
      <c r="K288" s="90">
        <v>0</v>
      </c>
      <c r="L288" s="90">
        <v>0</v>
      </c>
      <c r="M288" s="90">
        <v>0</v>
      </c>
      <c r="N288" s="90">
        <v>0</v>
      </c>
      <c r="O288" s="90">
        <v>0</v>
      </c>
      <c r="P288" s="184" t="s">
        <v>480</v>
      </c>
      <c r="Q288" s="142">
        <v>39</v>
      </c>
      <c r="R288" s="142">
        <v>58</v>
      </c>
      <c r="S288" s="142">
        <v>148.69999999999999</v>
      </c>
      <c r="T288" s="2"/>
    </row>
    <row r="289" spans="1:20" ht="48" customHeight="1" x14ac:dyDescent="0.25">
      <c r="A289" s="183"/>
      <c r="B289" s="209"/>
      <c r="C289" s="8">
        <v>2017</v>
      </c>
      <c r="D289" s="90">
        <v>0</v>
      </c>
      <c r="E289" s="90">
        <v>0</v>
      </c>
      <c r="F289" s="90">
        <v>0</v>
      </c>
      <c r="G289" s="90">
        <v>0</v>
      </c>
      <c r="H289" s="90">
        <v>0</v>
      </c>
      <c r="I289" s="90">
        <v>0</v>
      </c>
      <c r="J289" s="90">
        <v>0</v>
      </c>
      <c r="K289" s="90">
        <v>0</v>
      </c>
      <c r="L289" s="90">
        <v>0</v>
      </c>
      <c r="M289" s="90">
        <v>0</v>
      </c>
      <c r="N289" s="90">
        <v>0</v>
      </c>
      <c r="O289" s="90">
        <v>0</v>
      </c>
      <c r="P289" s="186"/>
      <c r="Q289" s="172">
        <v>40</v>
      </c>
      <c r="R289" s="172">
        <v>62</v>
      </c>
      <c r="S289" s="172">
        <v>155</v>
      </c>
      <c r="T289" s="2"/>
    </row>
    <row r="290" spans="1:20" ht="27" customHeight="1" x14ac:dyDescent="0.25">
      <c r="A290" s="181" t="s">
        <v>481</v>
      </c>
      <c r="B290" s="207" t="s">
        <v>482</v>
      </c>
      <c r="C290" s="8">
        <v>2016</v>
      </c>
      <c r="D290" s="90">
        <v>0</v>
      </c>
      <c r="E290" s="90">
        <v>0</v>
      </c>
      <c r="F290" s="90">
        <v>0</v>
      </c>
      <c r="G290" s="90">
        <v>0</v>
      </c>
      <c r="H290" s="90">
        <v>0</v>
      </c>
      <c r="I290" s="90">
        <v>0</v>
      </c>
      <c r="J290" s="90">
        <v>0</v>
      </c>
      <c r="K290" s="90">
        <v>0</v>
      </c>
      <c r="L290" s="90">
        <v>0</v>
      </c>
      <c r="M290" s="90">
        <v>0</v>
      </c>
      <c r="N290" s="90">
        <v>0</v>
      </c>
      <c r="O290" s="90">
        <v>0</v>
      </c>
      <c r="P290" s="184" t="s">
        <v>483</v>
      </c>
      <c r="Q290" s="142">
        <v>60</v>
      </c>
      <c r="R290" s="142">
        <v>60</v>
      </c>
      <c r="S290" s="142">
        <v>100</v>
      </c>
      <c r="T290" s="2"/>
    </row>
    <row r="291" spans="1:20" ht="53.25" customHeight="1" x14ac:dyDescent="0.25">
      <c r="A291" s="183"/>
      <c r="B291" s="209"/>
      <c r="C291" s="8">
        <v>2017</v>
      </c>
      <c r="D291" s="90">
        <v>0</v>
      </c>
      <c r="E291" s="90">
        <v>0</v>
      </c>
      <c r="F291" s="90">
        <v>0</v>
      </c>
      <c r="G291" s="90">
        <v>0</v>
      </c>
      <c r="H291" s="90">
        <v>0</v>
      </c>
      <c r="I291" s="90">
        <v>0</v>
      </c>
      <c r="J291" s="90">
        <v>0</v>
      </c>
      <c r="K291" s="90">
        <v>0</v>
      </c>
      <c r="L291" s="90">
        <v>0</v>
      </c>
      <c r="M291" s="90">
        <v>0</v>
      </c>
      <c r="N291" s="90">
        <v>0</v>
      </c>
      <c r="O291" s="90">
        <v>0</v>
      </c>
      <c r="P291" s="186"/>
      <c r="Q291" s="172">
        <v>65</v>
      </c>
      <c r="R291" s="172">
        <v>65</v>
      </c>
      <c r="S291" s="172">
        <v>100</v>
      </c>
      <c r="T291" s="2"/>
    </row>
    <row r="292" spans="1:20" ht="24.75" customHeight="1" x14ac:dyDescent="0.25">
      <c r="A292" s="187" t="s">
        <v>102</v>
      </c>
      <c r="B292" s="190" t="s">
        <v>103</v>
      </c>
      <c r="C292" s="17" t="s">
        <v>551</v>
      </c>
      <c r="D292" s="18">
        <f>SUM(D293:D296)</f>
        <v>170339.80000000002</v>
      </c>
      <c r="E292" s="18">
        <f t="shared" ref="E292:M292" si="96">SUM(E293:E296)</f>
        <v>168903.31</v>
      </c>
      <c r="F292" s="18">
        <f t="shared" si="96"/>
        <v>1561.3</v>
      </c>
      <c r="G292" s="18">
        <f t="shared" si="96"/>
        <v>1561.17</v>
      </c>
      <c r="H292" s="18">
        <f t="shared" si="96"/>
        <v>168778.50000000003</v>
      </c>
      <c r="I292" s="18">
        <f t="shared" si="96"/>
        <v>167342.14000000001</v>
      </c>
      <c r="J292" s="18">
        <f t="shared" si="96"/>
        <v>0</v>
      </c>
      <c r="K292" s="18">
        <f t="shared" si="96"/>
        <v>0</v>
      </c>
      <c r="L292" s="18">
        <f t="shared" si="96"/>
        <v>0</v>
      </c>
      <c r="M292" s="18">
        <f t="shared" si="96"/>
        <v>0</v>
      </c>
      <c r="N292" s="18">
        <v>100</v>
      </c>
      <c r="O292" s="18">
        <v>99.2</v>
      </c>
      <c r="P292" s="193" t="s">
        <v>22</v>
      </c>
      <c r="Q292" s="193" t="s">
        <v>22</v>
      </c>
      <c r="R292" s="193" t="s">
        <v>22</v>
      </c>
      <c r="S292" s="193" t="s">
        <v>22</v>
      </c>
      <c r="T292" s="2"/>
    </row>
    <row r="293" spans="1:20" ht="18.75" customHeight="1" x14ac:dyDescent="0.25">
      <c r="A293" s="188"/>
      <c r="B293" s="191"/>
      <c r="C293" s="16">
        <v>2014</v>
      </c>
      <c r="D293" s="18">
        <f>SUM(D297+D301+D305+D309+D313+D317+D321)</f>
        <v>43289.9</v>
      </c>
      <c r="E293" s="18">
        <f t="shared" ref="E293:M293" si="97">SUM(E297+E301+E305+E309+E313+E317+E321)</f>
        <v>42351.76</v>
      </c>
      <c r="F293" s="18">
        <f t="shared" si="97"/>
        <v>0</v>
      </c>
      <c r="G293" s="18">
        <f t="shared" si="97"/>
        <v>0</v>
      </c>
      <c r="H293" s="18">
        <f t="shared" si="97"/>
        <v>43289.9</v>
      </c>
      <c r="I293" s="18">
        <f t="shared" si="97"/>
        <v>42351.76</v>
      </c>
      <c r="J293" s="18">
        <f t="shared" si="97"/>
        <v>0</v>
      </c>
      <c r="K293" s="18">
        <f t="shared" si="97"/>
        <v>0</v>
      </c>
      <c r="L293" s="18">
        <f t="shared" si="97"/>
        <v>0</v>
      </c>
      <c r="M293" s="18">
        <f t="shared" si="97"/>
        <v>0</v>
      </c>
      <c r="N293" s="18">
        <v>100</v>
      </c>
      <c r="O293" s="18">
        <v>97.83</v>
      </c>
      <c r="P293" s="194"/>
      <c r="Q293" s="194"/>
      <c r="R293" s="194"/>
      <c r="S293" s="194"/>
      <c r="T293" s="2"/>
    </row>
    <row r="294" spans="1:20" ht="19.5" customHeight="1" x14ac:dyDescent="0.25">
      <c r="A294" s="188"/>
      <c r="B294" s="191"/>
      <c r="C294" s="16">
        <v>2015</v>
      </c>
      <c r="D294" s="18">
        <f>SUM(D298+D302+D306+D310+D314+D318+D322+D325+D328)</f>
        <v>48601.3</v>
      </c>
      <c r="E294" s="18">
        <f t="shared" ref="E294:M294" si="98">SUM(E298+E302+E306+E310+E314+E318+E322+E325+E328)</f>
        <v>48600.899999999994</v>
      </c>
      <c r="F294" s="18">
        <f t="shared" si="98"/>
        <v>0</v>
      </c>
      <c r="G294" s="18">
        <f t="shared" si="98"/>
        <v>0</v>
      </c>
      <c r="H294" s="18">
        <f t="shared" si="98"/>
        <v>48601.3</v>
      </c>
      <c r="I294" s="18">
        <f t="shared" si="98"/>
        <v>48600.899999999994</v>
      </c>
      <c r="J294" s="18">
        <f t="shared" si="98"/>
        <v>0</v>
      </c>
      <c r="K294" s="18">
        <f t="shared" si="98"/>
        <v>0</v>
      </c>
      <c r="L294" s="18">
        <f t="shared" si="98"/>
        <v>0</v>
      </c>
      <c r="M294" s="18">
        <f t="shared" si="98"/>
        <v>0</v>
      </c>
      <c r="N294" s="18">
        <v>100</v>
      </c>
      <c r="O294" s="18">
        <v>100</v>
      </c>
      <c r="P294" s="194"/>
      <c r="Q294" s="194"/>
      <c r="R294" s="194"/>
      <c r="S294" s="194"/>
      <c r="T294" s="2"/>
    </row>
    <row r="295" spans="1:20" ht="19.5" customHeight="1" x14ac:dyDescent="0.25">
      <c r="A295" s="188"/>
      <c r="B295" s="191"/>
      <c r="C295" s="16">
        <v>2016</v>
      </c>
      <c r="D295" s="18">
        <f>SUM(D299+D303+D307+D311+D315+D319+D323+D326+D329)</f>
        <v>43287.4</v>
      </c>
      <c r="E295" s="18">
        <f t="shared" ref="E295:M295" si="99">SUM(E299+E303+E307+E311+E315+E319+E323+E326+E329)</f>
        <v>43190.45</v>
      </c>
      <c r="F295" s="18">
        <f t="shared" si="99"/>
        <v>1007.8</v>
      </c>
      <c r="G295" s="18">
        <f t="shared" si="99"/>
        <v>1007.77</v>
      </c>
      <c r="H295" s="18">
        <f t="shared" si="99"/>
        <v>42279.6</v>
      </c>
      <c r="I295" s="18">
        <f t="shared" si="99"/>
        <v>42182.679999999993</v>
      </c>
      <c r="J295" s="18">
        <f t="shared" si="99"/>
        <v>0</v>
      </c>
      <c r="K295" s="18">
        <f t="shared" si="99"/>
        <v>0</v>
      </c>
      <c r="L295" s="18">
        <f t="shared" si="99"/>
        <v>0</v>
      </c>
      <c r="M295" s="18">
        <f t="shared" si="99"/>
        <v>0</v>
      </c>
      <c r="N295" s="18">
        <v>100</v>
      </c>
      <c r="O295" s="18">
        <v>99.8</v>
      </c>
      <c r="P295" s="194"/>
      <c r="Q295" s="194"/>
      <c r="R295" s="194"/>
      <c r="S295" s="194"/>
      <c r="T295" s="2"/>
    </row>
    <row r="296" spans="1:20" ht="19.5" customHeight="1" x14ac:dyDescent="0.25">
      <c r="A296" s="189"/>
      <c r="B296" s="192"/>
      <c r="C296" s="16">
        <v>2017</v>
      </c>
      <c r="D296" s="18">
        <f>SUM(D300+D304+D308+D312+D316+D320+D324+D327+D330)</f>
        <v>35161.200000000004</v>
      </c>
      <c r="E296" s="18">
        <f t="shared" ref="E296:M296" si="100">SUM(E300+E304+E308+E312+E316+E320+E324+E327+E330)</f>
        <v>34760.200000000004</v>
      </c>
      <c r="F296" s="18">
        <f t="shared" si="100"/>
        <v>553.5</v>
      </c>
      <c r="G296" s="18">
        <f t="shared" si="100"/>
        <v>553.4</v>
      </c>
      <c r="H296" s="18">
        <f t="shared" si="100"/>
        <v>34607.700000000004</v>
      </c>
      <c r="I296" s="18">
        <f t="shared" si="100"/>
        <v>34206.800000000003</v>
      </c>
      <c r="J296" s="18">
        <f t="shared" si="100"/>
        <v>0</v>
      </c>
      <c r="K296" s="18">
        <f t="shared" si="100"/>
        <v>0</v>
      </c>
      <c r="L296" s="18">
        <f t="shared" si="100"/>
        <v>0</v>
      </c>
      <c r="M296" s="18">
        <f t="shared" si="100"/>
        <v>0</v>
      </c>
      <c r="N296" s="18">
        <v>100</v>
      </c>
      <c r="O296" s="18">
        <v>98.86</v>
      </c>
      <c r="P296" s="195"/>
      <c r="Q296" s="195"/>
      <c r="R296" s="195"/>
      <c r="S296" s="195"/>
      <c r="T296" s="2"/>
    </row>
    <row r="297" spans="1:20" ht="19.5" customHeight="1" x14ac:dyDescent="0.25">
      <c r="A297" s="181" t="s">
        <v>104</v>
      </c>
      <c r="B297" s="207" t="s">
        <v>105</v>
      </c>
      <c r="C297" s="8">
        <v>2014</v>
      </c>
      <c r="D297" s="90">
        <v>754.6</v>
      </c>
      <c r="E297" s="90">
        <v>596.14</v>
      </c>
      <c r="F297" s="90">
        <v>0</v>
      </c>
      <c r="G297" s="90">
        <v>0</v>
      </c>
      <c r="H297" s="90">
        <v>754.6</v>
      </c>
      <c r="I297" s="90">
        <v>596.14</v>
      </c>
      <c r="J297" s="90">
        <v>0</v>
      </c>
      <c r="K297" s="90">
        <v>0</v>
      </c>
      <c r="L297" s="90">
        <v>0</v>
      </c>
      <c r="M297" s="90">
        <v>0</v>
      </c>
      <c r="N297" s="90">
        <v>100</v>
      </c>
      <c r="O297" s="90">
        <v>79</v>
      </c>
      <c r="P297" s="184" t="s">
        <v>106</v>
      </c>
      <c r="Q297" s="6">
        <v>100</v>
      </c>
      <c r="R297" s="6">
        <v>79</v>
      </c>
      <c r="S297" s="6">
        <v>79</v>
      </c>
      <c r="T297" s="2"/>
    </row>
    <row r="298" spans="1:20" ht="18" customHeight="1" x14ac:dyDescent="0.25">
      <c r="A298" s="182"/>
      <c r="B298" s="208"/>
      <c r="C298" s="8">
        <v>2015</v>
      </c>
      <c r="D298" s="90">
        <v>1057.8</v>
      </c>
      <c r="E298" s="90">
        <v>1057.8</v>
      </c>
      <c r="F298" s="90">
        <v>0</v>
      </c>
      <c r="G298" s="90">
        <v>0</v>
      </c>
      <c r="H298" s="90">
        <v>1057.8</v>
      </c>
      <c r="I298" s="90">
        <v>1057.8</v>
      </c>
      <c r="J298" s="90">
        <v>0</v>
      </c>
      <c r="K298" s="90">
        <v>0</v>
      </c>
      <c r="L298" s="90">
        <v>0</v>
      </c>
      <c r="M298" s="90">
        <v>0</v>
      </c>
      <c r="N298" s="90">
        <v>100</v>
      </c>
      <c r="O298" s="90">
        <v>100</v>
      </c>
      <c r="P298" s="185"/>
      <c r="Q298" s="114">
        <v>100</v>
      </c>
      <c r="R298" s="114">
        <v>100</v>
      </c>
      <c r="S298" s="114">
        <v>100</v>
      </c>
      <c r="T298" s="2"/>
    </row>
    <row r="299" spans="1:20" ht="19.5" customHeight="1" x14ac:dyDescent="0.25">
      <c r="A299" s="182"/>
      <c r="B299" s="208"/>
      <c r="C299" s="8">
        <v>2016</v>
      </c>
      <c r="D299" s="90">
        <v>1007.8</v>
      </c>
      <c r="E299" s="90">
        <v>1007.77</v>
      </c>
      <c r="F299" s="90">
        <v>1007.8</v>
      </c>
      <c r="G299" s="90">
        <v>1007.77</v>
      </c>
      <c r="H299" s="90">
        <v>0</v>
      </c>
      <c r="I299" s="90">
        <v>0</v>
      </c>
      <c r="J299" s="90">
        <v>0</v>
      </c>
      <c r="K299" s="90">
        <v>0</v>
      </c>
      <c r="L299" s="90">
        <v>0</v>
      </c>
      <c r="M299" s="90">
        <v>0</v>
      </c>
      <c r="N299" s="90">
        <v>100</v>
      </c>
      <c r="O299" s="90">
        <v>100</v>
      </c>
      <c r="P299" s="185"/>
      <c r="Q299" s="146">
        <v>100</v>
      </c>
      <c r="R299" s="146">
        <v>100</v>
      </c>
      <c r="S299" s="146">
        <v>100</v>
      </c>
      <c r="T299" s="2"/>
    </row>
    <row r="300" spans="1:20" ht="21.75" customHeight="1" x14ac:dyDescent="0.25">
      <c r="A300" s="183"/>
      <c r="B300" s="209"/>
      <c r="C300" s="8">
        <v>2017</v>
      </c>
      <c r="D300" s="90">
        <v>553.5</v>
      </c>
      <c r="E300" s="90">
        <v>553.4</v>
      </c>
      <c r="F300" s="90">
        <v>553.5</v>
      </c>
      <c r="G300" s="90">
        <v>553.4</v>
      </c>
      <c r="H300" s="90">
        <v>0</v>
      </c>
      <c r="I300" s="90">
        <v>0</v>
      </c>
      <c r="J300" s="90">
        <v>0</v>
      </c>
      <c r="K300" s="90">
        <v>0</v>
      </c>
      <c r="L300" s="90">
        <v>0</v>
      </c>
      <c r="M300" s="90">
        <v>0</v>
      </c>
      <c r="N300" s="90">
        <v>100</v>
      </c>
      <c r="O300" s="90">
        <v>100</v>
      </c>
      <c r="P300" s="186"/>
      <c r="Q300" s="176">
        <v>100</v>
      </c>
      <c r="R300" s="176">
        <v>100</v>
      </c>
      <c r="S300" s="176">
        <v>100</v>
      </c>
      <c r="T300" s="2"/>
    </row>
    <row r="301" spans="1:20" ht="21" customHeight="1" x14ac:dyDescent="0.25">
      <c r="A301" s="181" t="s">
        <v>107</v>
      </c>
      <c r="B301" s="207" t="s">
        <v>108</v>
      </c>
      <c r="C301" s="8">
        <v>2014</v>
      </c>
      <c r="D301" s="90">
        <v>9496.4</v>
      </c>
      <c r="E301" s="90">
        <v>9343.1</v>
      </c>
      <c r="F301" s="90">
        <v>0</v>
      </c>
      <c r="G301" s="90">
        <v>0</v>
      </c>
      <c r="H301" s="90">
        <v>9496.4</v>
      </c>
      <c r="I301" s="90">
        <v>9343.1</v>
      </c>
      <c r="J301" s="90">
        <v>0</v>
      </c>
      <c r="K301" s="90">
        <v>0</v>
      </c>
      <c r="L301" s="90">
        <v>0</v>
      </c>
      <c r="M301" s="90">
        <v>0</v>
      </c>
      <c r="N301" s="90">
        <v>100</v>
      </c>
      <c r="O301" s="90">
        <v>98.39</v>
      </c>
      <c r="P301" s="184" t="s">
        <v>109</v>
      </c>
      <c r="Q301" s="6">
        <v>100</v>
      </c>
      <c r="R301" s="6">
        <v>98.39</v>
      </c>
      <c r="S301" s="6">
        <v>98.39</v>
      </c>
      <c r="T301" s="2"/>
    </row>
    <row r="302" spans="1:20" ht="24.75" customHeight="1" x14ac:dyDescent="0.25">
      <c r="A302" s="182"/>
      <c r="B302" s="208"/>
      <c r="C302" s="8">
        <v>2015</v>
      </c>
      <c r="D302" s="90">
        <v>0</v>
      </c>
      <c r="E302" s="90">
        <v>0</v>
      </c>
      <c r="F302" s="90">
        <v>0</v>
      </c>
      <c r="G302" s="90">
        <v>0</v>
      </c>
      <c r="H302" s="90">
        <v>0</v>
      </c>
      <c r="I302" s="90">
        <v>0</v>
      </c>
      <c r="J302" s="90">
        <v>0</v>
      </c>
      <c r="K302" s="90">
        <v>0</v>
      </c>
      <c r="L302" s="90">
        <v>0</v>
      </c>
      <c r="M302" s="90">
        <v>0</v>
      </c>
      <c r="N302" s="90">
        <v>0</v>
      </c>
      <c r="O302" s="90">
        <v>0</v>
      </c>
      <c r="P302" s="185"/>
      <c r="Q302" s="114">
        <v>100</v>
      </c>
      <c r="R302" s="114">
        <v>0</v>
      </c>
      <c r="S302" s="114" t="s">
        <v>435</v>
      </c>
      <c r="T302" s="2"/>
    </row>
    <row r="303" spans="1:20" ht="31.5" customHeight="1" x14ac:dyDescent="0.25">
      <c r="A303" s="182"/>
      <c r="B303" s="208"/>
      <c r="C303" s="8">
        <v>2016</v>
      </c>
      <c r="D303" s="90">
        <v>0</v>
      </c>
      <c r="E303" s="90">
        <v>0</v>
      </c>
      <c r="F303" s="90">
        <v>0</v>
      </c>
      <c r="G303" s="90">
        <v>0</v>
      </c>
      <c r="H303" s="90">
        <v>0</v>
      </c>
      <c r="I303" s="90">
        <v>0</v>
      </c>
      <c r="J303" s="90">
        <v>0</v>
      </c>
      <c r="K303" s="90">
        <v>0</v>
      </c>
      <c r="L303" s="90">
        <v>0</v>
      </c>
      <c r="M303" s="90">
        <v>0</v>
      </c>
      <c r="N303" s="90">
        <v>0</v>
      </c>
      <c r="O303" s="90">
        <v>0</v>
      </c>
      <c r="P303" s="185"/>
      <c r="Q303" s="146">
        <v>100</v>
      </c>
      <c r="R303" s="146">
        <v>0</v>
      </c>
      <c r="S303" s="146" t="s">
        <v>435</v>
      </c>
      <c r="T303" s="2"/>
    </row>
    <row r="304" spans="1:20" ht="27.75" customHeight="1" x14ac:dyDescent="0.25">
      <c r="A304" s="183"/>
      <c r="B304" s="209"/>
      <c r="C304" s="8">
        <v>2017</v>
      </c>
      <c r="D304" s="90">
        <v>0</v>
      </c>
      <c r="E304" s="90">
        <v>0</v>
      </c>
      <c r="F304" s="90">
        <v>0</v>
      </c>
      <c r="G304" s="90">
        <v>0</v>
      </c>
      <c r="H304" s="90">
        <v>0</v>
      </c>
      <c r="I304" s="90">
        <v>0</v>
      </c>
      <c r="J304" s="90">
        <v>0</v>
      </c>
      <c r="K304" s="90">
        <v>0</v>
      </c>
      <c r="L304" s="90">
        <v>0</v>
      </c>
      <c r="M304" s="90">
        <v>0</v>
      </c>
      <c r="N304" s="90">
        <v>0</v>
      </c>
      <c r="O304" s="90">
        <v>0</v>
      </c>
      <c r="P304" s="186"/>
      <c r="Q304" s="176">
        <v>100</v>
      </c>
      <c r="R304" s="176">
        <v>0</v>
      </c>
      <c r="S304" s="176" t="s">
        <v>435</v>
      </c>
      <c r="T304" s="2"/>
    </row>
    <row r="305" spans="1:20" ht="21" customHeight="1" x14ac:dyDescent="0.25">
      <c r="A305" s="181" t="s">
        <v>110</v>
      </c>
      <c r="B305" s="184" t="s">
        <v>111</v>
      </c>
      <c r="C305" s="8">
        <v>2014</v>
      </c>
      <c r="D305" s="90">
        <v>5402.6</v>
      </c>
      <c r="E305" s="90">
        <v>5378.12</v>
      </c>
      <c r="F305" s="90">
        <v>0</v>
      </c>
      <c r="G305" s="90">
        <v>0</v>
      </c>
      <c r="H305" s="90">
        <v>5402.6</v>
      </c>
      <c r="I305" s="90">
        <v>5378.12</v>
      </c>
      <c r="J305" s="90">
        <v>0</v>
      </c>
      <c r="K305" s="90">
        <v>0</v>
      </c>
      <c r="L305" s="90">
        <v>0</v>
      </c>
      <c r="M305" s="90">
        <v>0</v>
      </c>
      <c r="N305" s="90">
        <v>100</v>
      </c>
      <c r="O305" s="90">
        <v>99.55</v>
      </c>
      <c r="P305" s="184" t="s">
        <v>112</v>
      </c>
      <c r="Q305" s="6">
        <v>100</v>
      </c>
      <c r="R305" s="6">
        <v>99.55</v>
      </c>
      <c r="S305" s="6">
        <v>99.55</v>
      </c>
      <c r="T305" s="2"/>
    </row>
    <row r="306" spans="1:20" ht="18.75" customHeight="1" x14ac:dyDescent="0.25">
      <c r="A306" s="182"/>
      <c r="B306" s="185"/>
      <c r="C306" s="8">
        <v>2015</v>
      </c>
      <c r="D306" s="90">
        <v>6066.5</v>
      </c>
      <c r="E306" s="90">
        <v>6066.5</v>
      </c>
      <c r="F306" s="90">
        <v>0</v>
      </c>
      <c r="G306" s="90">
        <v>0</v>
      </c>
      <c r="H306" s="90">
        <v>6066.5</v>
      </c>
      <c r="I306" s="90">
        <v>6066.5</v>
      </c>
      <c r="J306" s="90">
        <v>0</v>
      </c>
      <c r="K306" s="90">
        <v>0</v>
      </c>
      <c r="L306" s="90">
        <v>0</v>
      </c>
      <c r="M306" s="90">
        <v>0</v>
      </c>
      <c r="N306" s="90">
        <v>100</v>
      </c>
      <c r="O306" s="90">
        <v>100</v>
      </c>
      <c r="P306" s="185"/>
      <c r="Q306" s="114">
        <v>100</v>
      </c>
      <c r="R306" s="114">
        <v>100</v>
      </c>
      <c r="S306" s="114">
        <v>100</v>
      </c>
      <c r="T306" s="2"/>
    </row>
    <row r="307" spans="1:20" ht="18.75" customHeight="1" x14ac:dyDescent="0.25">
      <c r="A307" s="182"/>
      <c r="B307" s="185"/>
      <c r="C307" s="8">
        <v>2016</v>
      </c>
      <c r="D307" s="90">
        <v>6710</v>
      </c>
      <c r="E307" s="90">
        <v>6706.02</v>
      </c>
      <c r="F307" s="90">
        <v>0</v>
      </c>
      <c r="G307" s="90">
        <v>0</v>
      </c>
      <c r="H307" s="90">
        <v>6710</v>
      </c>
      <c r="I307" s="90">
        <v>6706.02</v>
      </c>
      <c r="J307" s="90">
        <v>0</v>
      </c>
      <c r="K307" s="90">
        <v>0</v>
      </c>
      <c r="L307" s="90">
        <v>0</v>
      </c>
      <c r="M307" s="90">
        <v>0</v>
      </c>
      <c r="N307" s="90">
        <v>100</v>
      </c>
      <c r="O307" s="90">
        <v>100</v>
      </c>
      <c r="P307" s="185"/>
      <c r="Q307" s="146">
        <v>100</v>
      </c>
      <c r="R307" s="146">
        <v>100</v>
      </c>
      <c r="S307" s="146">
        <v>100</v>
      </c>
      <c r="T307" s="2"/>
    </row>
    <row r="308" spans="1:20" ht="20.25" customHeight="1" x14ac:dyDescent="0.25">
      <c r="A308" s="183"/>
      <c r="B308" s="186"/>
      <c r="C308" s="8">
        <v>2017</v>
      </c>
      <c r="D308" s="90">
        <v>6310.6</v>
      </c>
      <c r="E308" s="90">
        <v>6279.4</v>
      </c>
      <c r="F308" s="90">
        <v>0</v>
      </c>
      <c r="G308" s="90">
        <v>0</v>
      </c>
      <c r="H308" s="90">
        <v>6310.6</v>
      </c>
      <c r="I308" s="90">
        <v>6279.4</v>
      </c>
      <c r="J308" s="90">
        <v>0</v>
      </c>
      <c r="K308" s="90">
        <v>0</v>
      </c>
      <c r="L308" s="90">
        <v>0</v>
      </c>
      <c r="M308" s="90">
        <v>0</v>
      </c>
      <c r="N308" s="90">
        <v>100</v>
      </c>
      <c r="O308" s="90">
        <v>99.5</v>
      </c>
      <c r="P308" s="186"/>
      <c r="Q308" s="176">
        <v>100</v>
      </c>
      <c r="R308" s="176">
        <v>99.5</v>
      </c>
      <c r="S308" s="176">
        <v>99.5</v>
      </c>
      <c r="T308" s="2"/>
    </row>
    <row r="309" spans="1:20" ht="16.5" customHeight="1" x14ac:dyDescent="0.25">
      <c r="A309" s="181" t="s">
        <v>113</v>
      </c>
      <c r="B309" s="184" t="s">
        <v>114</v>
      </c>
      <c r="C309" s="8">
        <v>2014</v>
      </c>
      <c r="D309" s="90">
        <v>5780.5</v>
      </c>
      <c r="E309" s="90">
        <v>5655.88</v>
      </c>
      <c r="F309" s="90">
        <v>0</v>
      </c>
      <c r="G309" s="90">
        <v>0</v>
      </c>
      <c r="H309" s="90">
        <v>5780.5</v>
      </c>
      <c r="I309" s="90">
        <v>5655.88</v>
      </c>
      <c r="J309" s="90">
        <v>0</v>
      </c>
      <c r="K309" s="90">
        <v>0</v>
      </c>
      <c r="L309" s="90">
        <v>0</v>
      </c>
      <c r="M309" s="90">
        <v>0</v>
      </c>
      <c r="N309" s="90">
        <v>100</v>
      </c>
      <c r="O309" s="90">
        <v>97.84</v>
      </c>
      <c r="P309" s="184" t="s">
        <v>115</v>
      </c>
      <c r="Q309" s="112">
        <v>100</v>
      </c>
      <c r="R309" s="112">
        <v>97.84</v>
      </c>
      <c r="S309" s="6">
        <v>97.84</v>
      </c>
      <c r="T309" s="2"/>
    </row>
    <row r="310" spans="1:20" ht="22.5" customHeight="1" x14ac:dyDescent="0.25">
      <c r="A310" s="182"/>
      <c r="B310" s="185"/>
      <c r="C310" s="8">
        <v>2015</v>
      </c>
      <c r="D310" s="90">
        <v>0</v>
      </c>
      <c r="E310" s="90">
        <v>0</v>
      </c>
      <c r="F310" s="90">
        <v>0</v>
      </c>
      <c r="G310" s="90">
        <v>0</v>
      </c>
      <c r="H310" s="90">
        <v>0</v>
      </c>
      <c r="I310" s="90">
        <v>0</v>
      </c>
      <c r="J310" s="90">
        <v>0</v>
      </c>
      <c r="K310" s="90">
        <v>0</v>
      </c>
      <c r="L310" s="90">
        <v>0</v>
      </c>
      <c r="M310" s="90">
        <v>0</v>
      </c>
      <c r="N310" s="90">
        <v>0</v>
      </c>
      <c r="O310" s="90">
        <v>0</v>
      </c>
      <c r="P310" s="185"/>
      <c r="Q310" s="112">
        <v>100</v>
      </c>
      <c r="R310" s="112">
        <v>0</v>
      </c>
      <c r="S310" s="114" t="s">
        <v>435</v>
      </c>
      <c r="T310" s="2"/>
    </row>
    <row r="311" spans="1:20" ht="23.25" customHeight="1" x14ac:dyDescent="0.25">
      <c r="A311" s="182"/>
      <c r="B311" s="185"/>
      <c r="C311" s="8">
        <v>2016</v>
      </c>
      <c r="D311" s="90">
        <v>0</v>
      </c>
      <c r="E311" s="90">
        <v>0</v>
      </c>
      <c r="F311" s="90">
        <v>0</v>
      </c>
      <c r="G311" s="90">
        <v>0</v>
      </c>
      <c r="H311" s="90">
        <v>0</v>
      </c>
      <c r="I311" s="90">
        <v>0</v>
      </c>
      <c r="J311" s="90">
        <v>0</v>
      </c>
      <c r="K311" s="90">
        <v>0</v>
      </c>
      <c r="L311" s="90">
        <v>0</v>
      </c>
      <c r="M311" s="90">
        <v>0</v>
      </c>
      <c r="N311" s="90">
        <v>0</v>
      </c>
      <c r="O311" s="90">
        <v>0</v>
      </c>
      <c r="P311" s="185"/>
      <c r="Q311" s="138">
        <v>100</v>
      </c>
      <c r="R311" s="138">
        <v>0</v>
      </c>
      <c r="S311" s="146" t="s">
        <v>435</v>
      </c>
      <c r="T311" s="2"/>
    </row>
    <row r="312" spans="1:20" ht="25.5" customHeight="1" x14ac:dyDescent="0.25">
      <c r="A312" s="183"/>
      <c r="B312" s="186"/>
      <c r="C312" s="8">
        <v>2017</v>
      </c>
      <c r="D312" s="90">
        <v>0</v>
      </c>
      <c r="E312" s="90">
        <v>0</v>
      </c>
      <c r="F312" s="90">
        <v>0</v>
      </c>
      <c r="G312" s="90">
        <v>0</v>
      </c>
      <c r="H312" s="90">
        <v>0</v>
      </c>
      <c r="I312" s="90">
        <v>0</v>
      </c>
      <c r="J312" s="90">
        <v>0</v>
      </c>
      <c r="K312" s="90">
        <v>0</v>
      </c>
      <c r="L312" s="90">
        <v>0</v>
      </c>
      <c r="M312" s="90">
        <v>0</v>
      </c>
      <c r="N312" s="90">
        <v>0</v>
      </c>
      <c r="O312" s="90">
        <v>0</v>
      </c>
      <c r="P312" s="186"/>
      <c r="Q312" s="180">
        <v>100</v>
      </c>
      <c r="R312" s="180">
        <v>0</v>
      </c>
      <c r="S312" s="176" t="s">
        <v>435</v>
      </c>
      <c r="T312" s="2"/>
    </row>
    <row r="313" spans="1:20" ht="17.25" customHeight="1" x14ac:dyDescent="0.25">
      <c r="A313" s="181" t="s">
        <v>116</v>
      </c>
      <c r="B313" s="184" t="s">
        <v>117</v>
      </c>
      <c r="C313" s="8">
        <v>2014</v>
      </c>
      <c r="D313" s="90">
        <v>19044</v>
      </c>
      <c r="E313" s="90">
        <v>18906.919999999998</v>
      </c>
      <c r="F313" s="90">
        <v>0</v>
      </c>
      <c r="G313" s="90">
        <v>0</v>
      </c>
      <c r="H313" s="90">
        <v>19044</v>
      </c>
      <c r="I313" s="90">
        <v>18906.919999999998</v>
      </c>
      <c r="J313" s="90">
        <v>0</v>
      </c>
      <c r="K313" s="90">
        <v>0</v>
      </c>
      <c r="L313" s="90">
        <v>0</v>
      </c>
      <c r="M313" s="90">
        <v>0</v>
      </c>
      <c r="N313" s="90">
        <v>100</v>
      </c>
      <c r="O313" s="90">
        <v>99.28</v>
      </c>
      <c r="P313" s="184" t="s">
        <v>118</v>
      </c>
      <c r="Q313" s="6">
        <v>100</v>
      </c>
      <c r="R313" s="6">
        <v>99.28</v>
      </c>
      <c r="S313" s="6">
        <v>99.28</v>
      </c>
      <c r="T313" s="2"/>
    </row>
    <row r="314" spans="1:20" ht="20.25" customHeight="1" x14ac:dyDescent="0.25">
      <c r="A314" s="182"/>
      <c r="B314" s="185"/>
      <c r="C314" s="8">
        <v>2015</v>
      </c>
      <c r="D314" s="90">
        <v>6637.3</v>
      </c>
      <c r="E314" s="90">
        <v>6637.3</v>
      </c>
      <c r="F314" s="90">
        <v>0</v>
      </c>
      <c r="G314" s="90">
        <v>0</v>
      </c>
      <c r="H314" s="90">
        <v>6637.3</v>
      </c>
      <c r="I314" s="90">
        <v>6637.3</v>
      </c>
      <c r="J314" s="90">
        <v>0</v>
      </c>
      <c r="K314" s="90">
        <v>0</v>
      </c>
      <c r="L314" s="90">
        <v>0</v>
      </c>
      <c r="M314" s="90">
        <v>0</v>
      </c>
      <c r="N314" s="90">
        <v>100</v>
      </c>
      <c r="O314" s="90">
        <v>100</v>
      </c>
      <c r="P314" s="185"/>
      <c r="Q314" s="114">
        <v>100</v>
      </c>
      <c r="R314" s="114">
        <v>100</v>
      </c>
      <c r="S314" s="114">
        <v>100</v>
      </c>
      <c r="T314" s="2"/>
    </row>
    <row r="315" spans="1:20" ht="18.75" customHeight="1" x14ac:dyDescent="0.25">
      <c r="A315" s="182"/>
      <c r="B315" s="185"/>
      <c r="C315" s="8">
        <v>2016</v>
      </c>
      <c r="D315" s="90">
        <v>7179.2</v>
      </c>
      <c r="E315" s="90">
        <v>7149.69</v>
      </c>
      <c r="F315" s="90">
        <v>0</v>
      </c>
      <c r="G315" s="90">
        <v>0</v>
      </c>
      <c r="H315" s="90">
        <v>7179.2</v>
      </c>
      <c r="I315" s="90">
        <v>7149.69</v>
      </c>
      <c r="J315" s="90">
        <v>0</v>
      </c>
      <c r="K315" s="90">
        <v>0</v>
      </c>
      <c r="L315" s="90">
        <v>0</v>
      </c>
      <c r="M315" s="90">
        <v>0</v>
      </c>
      <c r="N315" s="90">
        <v>100</v>
      </c>
      <c r="O315" s="90">
        <v>99.6</v>
      </c>
      <c r="P315" s="185"/>
      <c r="Q315" s="146">
        <v>100</v>
      </c>
      <c r="R315" s="146">
        <v>100</v>
      </c>
      <c r="S315" s="146">
        <v>100</v>
      </c>
      <c r="T315" s="2"/>
    </row>
    <row r="316" spans="1:20" ht="19.5" customHeight="1" x14ac:dyDescent="0.25">
      <c r="A316" s="183"/>
      <c r="B316" s="186"/>
      <c r="C316" s="8">
        <v>2017</v>
      </c>
      <c r="D316" s="90">
        <v>6731.1</v>
      </c>
      <c r="E316" s="90">
        <v>6721.9</v>
      </c>
      <c r="F316" s="90">
        <v>0</v>
      </c>
      <c r="G316" s="90">
        <v>0</v>
      </c>
      <c r="H316" s="90">
        <v>6731.1</v>
      </c>
      <c r="I316" s="90">
        <v>6721.9</v>
      </c>
      <c r="J316" s="90">
        <v>0</v>
      </c>
      <c r="K316" s="90">
        <v>0</v>
      </c>
      <c r="L316" s="90">
        <v>0</v>
      </c>
      <c r="M316" s="90">
        <v>0</v>
      </c>
      <c r="N316" s="90">
        <v>100</v>
      </c>
      <c r="O316" s="90">
        <v>99.86</v>
      </c>
      <c r="P316" s="186"/>
      <c r="Q316" s="176">
        <v>100</v>
      </c>
      <c r="R316" s="176">
        <v>99.86</v>
      </c>
      <c r="S316" s="176">
        <v>99.86</v>
      </c>
      <c r="T316" s="2"/>
    </row>
    <row r="317" spans="1:20" ht="19.5" customHeight="1" x14ac:dyDescent="0.25">
      <c r="A317" s="181" t="s">
        <v>119</v>
      </c>
      <c r="B317" s="184" t="s">
        <v>120</v>
      </c>
      <c r="C317" s="8">
        <v>2014</v>
      </c>
      <c r="D317" s="90">
        <v>116.8</v>
      </c>
      <c r="E317" s="90">
        <v>91.6</v>
      </c>
      <c r="F317" s="90">
        <v>0</v>
      </c>
      <c r="G317" s="90">
        <v>0</v>
      </c>
      <c r="H317" s="90">
        <v>116.8</v>
      </c>
      <c r="I317" s="90">
        <v>91.6</v>
      </c>
      <c r="J317" s="90">
        <v>0</v>
      </c>
      <c r="K317" s="90">
        <v>0</v>
      </c>
      <c r="L317" s="90">
        <v>0</v>
      </c>
      <c r="M317" s="90">
        <v>0</v>
      </c>
      <c r="N317" s="90">
        <v>100</v>
      </c>
      <c r="O317" s="90">
        <v>78.42</v>
      </c>
      <c r="P317" s="184" t="s">
        <v>121</v>
      </c>
      <c r="Q317" s="6">
        <v>100</v>
      </c>
      <c r="R317" s="6">
        <v>78.42</v>
      </c>
      <c r="S317" s="6">
        <v>78.42</v>
      </c>
      <c r="T317" s="2"/>
    </row>
    <row r="318" spans="1:20" ht="18.75" customHeight="1" x14ac:dyDescent="0.25">
      <c r="A318" s="182"/>
      <c r="B318" s="185"/>
      <c r="C318" s="8">
        <v>2015</v>
      </c>
      <c r="D318" s="90">
        <v>139.9</v>
      </c>
      <c r="E318" s="90">
        <v>139.9</v>
      </c>
      <c r="F318" s="90">
        <v>0</v>
      </c>
      <c r="G318" s="90">
        <v>0</v>
      </c>
      <c r="H318" s="90">
        <v>139.9</v>
      </c>
      <c r="I318" s="90">
        <v>139.9</v>
      </c>
      <c r="J318" s="90">
        <v>0</v>
      </c>
      <c r="K318" s="90">
        <v>0</v>
      </c>
      <c r="L318" s="90">
        <v>0</v>
      </c>
      <c r="M318" s="90">
        <v>0</v>
      </c>
      <c r="N318" s="90">
        <v>100</v>
      </c>
      <c r="O318" s="90">
        <v>100</v>
      </c>
      <c r="P318" s="185"/>
      <c r="Q318" s="114">
        <v>100</v>
      </c>
      <c r="R318" s="114">
        <v>100</v>
      </c>
      <c r="S318" s="114">
        <v>100</v>
      </c>
      <c r="T318" s="2"/>
    </row>
    <row r="319" spans="1:20" ht="18.75" customHeight="1" x14ac:dyDescent="0.25">
      <c r="A319" s="182"/>
      <c r="B319" s="185"/>
      <c r="C319" s="8">
        <v>2016</v>
      </c>
      <c r="D319" s="90">
        <v>115.3</v>
      </c>
      <c r="E319" s="90">
        <v>106.34</v>
      </c>
      <c r="F319" s="90">
        <v>0</v>
      </c>
      <c r="G319" s="90">
        <v>0</v>
      </c>
      <c r="H319" s="90">
        <v>115.3</v>
      </c>
      <c r="I319" s="90">
        <v>106.34</v>
      </c>
      <c r="J319" s="90">
        <v>0</v>
      </c>
      <c r="K319" s="90">
        <v>0</v>
      </c>
      <c r="L319" s="90">
        <v>0</v>
      </c>
      <c r="M319" s="90">
        <v>0</v>
      </c>
      <c r="N319" s="90">
        <v>100</v>
      </c>
      <c r="O319" s="90">
        <v>92.2</v>
      </c>
      <c r="P319" s="185"/>
      <c r="Q319" s="146">
        <v>100</v>
      </c>
      <c r="R319" s="146">
        <v>100</v>
      </c>
      <c r="S319" s="146">
        <v>100</v>
      </c>
      <c r="T319" s="2"/>
    </row>
    <row r="320" spans="1:20" ht="19.5" customHeight="1" x14ac:dyDescent="0.25">
      <c r="A320" s="183"/>
      <c r="B320" s="186"/>
      <c r="C320" s="8">
        <v>2017</v>
      </c>
      <c r="D320" s="90">
        <v>8.9</v>
      </c>
      <c r="E320" s="90">
        <v>8.9</v>
      </c>
      <c r="F320" s="90">
        <v>0</v>
      </c>
      <c r="G320" s="90">
        <v>0</v>
      </c>
      <c r="H320" s="90">
        <v>8.9</v>
      </c>
      <c r="I320" s="90">
        <v>8.9</v>
      </c>
      <c r="J320" s="90">
        <v>0</v>
      </c>
      <c r="K320" s="90">
        <v>0</v>
      </c>
      <c r="L320" s="90">
        <v>0</v>
      </c>
      <c r="M320" s="90">
        <v>0</v>
      </c>
      <c r="N320" s="90">
        <v>100</v>
      </c>
      <c r="O320" s="90">
        <v>100</v>
      </c>
      <c r="P320" s="186"/>
      <c r="Q320" s="176">
        <v>100</v>
      </c>
      <c r="R320" s="176">
        <v>100</v>
      </c>
      <c r="S320" s="176">
        <v>100</v>
      </c>
      <c r="T320" s="2"/>
    </row>
    <row r="321" spans="1:20" ht="21" customHeight="1" x14ac:dyDescent="0.25">
      <c r="A321" s="181" t="s">
        <v>122</v>
      </c>
      <c r="B321" s="184" t="s">
        <v>123</v>
      </c>
      <c r="C321" s="8">
        <v>2014</v>
      </c>
      <c r="D321" s="90">
        <v>2695</v>
      </c>
      <c r="E321" s="90">
        <v>2380</v>
      </c>
      <c r="F321" s="90">
        <v>0</v>
      </c>
      <c r="G321" s="90">
        <v>0</v>
      </c>
      <c r="H321" s="90">
        <v>2695</v>
      </c>
      <c r="I321" s="90">
        <v>2380</v>
      </c>
      <c r="J321" s="90">
        <v>0</v>
      </c>
      <c r="K321" s="90">
        <v>0</v>
      </c>
      <c r="L321" s="90">
        <v>0</v>
      </c>
      <c r="M321" s="90">
        <v>0</v>
      </c>
      <c r="N321" s="90">
        <v>100</v>
      </c>
      <c r="O321" s="90">
        <v>88.31</v>
      </c>
      <c r="P321" s="184" t="s">
        <v>124</v>
      </c>
      <c r="Q321" s="6">
        <v>100</v>
      </c>
      <c r="R321" s="6">
        <v>88.31</v>
      </c>
      <c r="S321" s="6">
        <v>88.31</v>
      </c>
      <c r="T321" s="2"/>
    </row>
    <row r="322" spans="1:20" ht="18" customHeight="1" x14ac:dyDescent="0.25">
      <c r="A322" s="182"/>
      <c r="B322" s="185"/>
      <c r="C322" s="8">
        <v>2015</v>
      </c>
      <c r="D322" s="93">
        <v>2956.3</v>
      </c>
      <c r="E322" s="93">
        <v>2956.3</v>
      </c>
      <c r="F322" s="93">
        <v>0</v>
      </c>
      <c r="G322" s="93">
        <v>0</v>
      </c>
      <c r="H322" s="93">
        <v>2956.3</v>
      </c>
      <c r="I322" s="93">
        <v>2956.3</v>
      </c>
      <c r="J322" s="93">
        <v>0</v>
      </c>
      <c r="K322" s="93">
        <v>0</v>
      </c>
      <c r="L322" s="93">
        <v>0</v>
      </c>
      <c r="M322" s="93">
        <v>0</v>
      </c>
      <c r="N322" s="93">
        <v>100</v>
      </c>
      <c r="O322" s="93">
        <v>100</v>
      </c>
      <c r="P322" s="185"/>
      <c r="Q322" s="113">
        <v>100</v>
      </c>
      <c r="R322" s="113">
        <v>100</v>
      </c>
      <c r="S322" s="113">
        <v>100</v>
      </c>
      <c r="T322" s="2"/>
    </row>
    <row r="323" spans="1:20" ht="21" customHeight="1" x14ac:dyDescent="0.25">
      <c r="A323" s="182"/>
      <c r="B323" s="185"/>
      <c r="C323" s="8">
        <v>2016</v>
      </c>
      <c r="D323" s="93">
        <v>3212.5</v>
      </c>
      <c r="E323" s="93">
        <v>3212.48</v>
      </c>
      <c r="F323" s="93">
        <v>0</v>
      </c>
      <c r="G323" s="93">
        <v>0</v>
      </c>
      <c r="H323" s="93">
        <v>3212.5</v>
      </c>
      <c r="I323" s="93">
        <v>3212.48</v>
      </c>
      <c r="J323" s="93">
        <v>0</v>
      </c>
      <c r="K323" s="93">
        <v>0</v>
      </c>
      <c r="L323" s="93">
        <v>0</v>
      </c>
      <c r="M323" s="93">
        <v>0</v>
      </c>
      <c r="N323" s="93">
        <v>100</v>
      </c>
      <c r="O323" s="93">
        <v>100</v>
      </c>
      <c r="P323" s="185"/>
      <c r="Q323" s="142">
        <v>100</v>
      </c>
      <c r="R323" s="142">
        <v>100</v>
      </c>
      <c r="S323" s="142">
        <v>100</v>
      </c>
      <c r="T323" s="2"/>
    </row>
    <row r="324" spans="1:20" ht="45.75" customHeight="1" x14ac:dyDescent="0.25">
      <c r="A324" s="183"/>
      <c r="B324" s="186"/>
      <c r="C324" s="8">
        <v>2017</v>
      </c>
      <c r="D324" s="93">
        <v>110.8</v>
      </c>
      <c r="E324" s="93">
        <v>110.8</v>
      </c>
      <c r="F324" s="93">
        <v>0</v>
      </c>
      <c r="G324" s="93">
        <v>0</v>
      </c>
      <c r="H324" s="93">
        <v>110.8</v>
      </c>
      <c r="I324" s="93">
        <v>110.8</v>
      </c>
      <c r="J324" s="93">
        <v>0</v>
      </c>
      <c r="K324" s="93">
        <v>0</v>
      </c>
      <c r="L324" s="93">
        <v>0</v>
      </c>
      <c r="M324" s="93">
        <v>0</v>
      </c>
      <c r="N324" s="93">
        <v>100</v>
      </c>
      <c r="O324" s="93">
        <v>100</v>
      </c>
      <c r="P324" s="186"/>
      <c r="Q324" s="161">
        <v>100</v>
      </c>
      <c r="R324" s="161">
        <v>100</v>
      </c>
      <c r="S324" s="161">
        <v>100</v>
      </c>
      <c r="T324" s="2"/>
    </row>
    <row r="325" spans="1:20" ht="22.5" customHeight="1" x14ac:dyDescent="0.25">
      <c r="A325" s="181" t="s">
        <v>436</v>
      </c>
      <c r="B325" s="184" t="s">
        <v>437</v>
      </c>
      <c r="C325" s="8">
        <v>2015</v>
      </c>
      <c r="D325" s="90">
        <v>20703.5</v>
      </c>
      <c r="E325" s="90">
        <v>20703.099999999999</v>
      </c>
      <c r="F325" s="90">
        <v>0</v>
      </c>
      <c r="G325" s="90">
        <v>0</v>
      </c>
      <c r="H325" s="90">
        <v>20703.5</v>
      </c>
      <c r="I325" s="90">
        <v>20703.099999999999</v>
      </c>
      <c r="J325" s="90">
        <v>0</v>
      </c>
      <c r="K325" s="90">
        <v>0</v>
      </c>
      <c r="L325" s="90">
        <v>0</v>
      </c>
      <c r="M325" s="90">
        <v>0</v>
      </c>
      <c r="N325" s="93">
        <v>100</v>
      </c>
      <c r="O325" s="93">
        <v>100</v>
      </c>
      <c r="P325" s="184" t="s">
        <v>118</v>
      </c>
      <c r="Q325" s="146">
        <v>100</v>
      </c>
      <c r="R325" s="146">
        <v>100</v>
      </c>
      <c r="S325" s="146">
        <v>100</v>
      </c>
      <c r="T325" s="2"/>
    </row>
    <row r="326" spans="1:20" ht="21" customHeight="1" x14ac:dyDescent="0.25">
      <c r="A326" s="182"/>
      <c r="B326" s="185"/>
      <c r="C326" s="8">
        <v>2016</v>
      </c>
      <c r="D326" s="90">
        <v>20665</v>
      </c>
      <c r="E326" s="90">
        <v>20657.7</v>
      </c>
      <c r="F326" s="90">
        <v>0</v>
      </c>
      <c r="G326" s="90">
        <v>0</v>
      </c>
      <c r="H326" s="90">
        <v>20665</v>
      </c>
      <c r="I326" s="90">
        <v>20657.7</v>
      </c>
      <c r="J326" s="90">
        <v>0</v>
      </c>
      <c r="K326" s="90">
        <v>0</v>
      </c>
      <c r="L326" s="90">
        <v>0</v>
      </c>
      <c r="M326" s="90">
        <v>0</v>
      </c>
      <c r="N326" s="93">
        <v>100</v>
      </c>
      <c r="O326" s="93">
        <v>100</v>
      </c>
      <c r="P326" s="185"/>
      <c r="Q326" s="146">
        <v>100</v>
      </c>
      <c r="R326" s="146">
        <v>100</v>
      </c>
      <c r="S326" s="146">
        <v>100</v>
      </c>
      <c r="T326" s="2"/>
    </row>
    <row r="327" spans="1:20" ht="21.75" customHeight="1" x14ac:dyDescent="0.25">
      <c r="A327" s="183"/>
      <c r="B327" s="186"/>
      <c r="C327" s="8">
        <v>2017</v>
      </c>
      <c r="D327" s="90">
        <v>19668</v>
      </c>
      <c r="E327" s="90">
        <v>19667.900000000001</v>
      </c>
      <c r="F327" s="90">
        <v>0</v>
      </c>
      <c r="G327" s="90">
        <v>0</v>
      </c>
      <c r="H327" s="90">
        <v>19668</v>
      </c>
      <c r="I327" s="90">
        <v>19667.900000000001</v>
      </c>
      <c r="J327" s="90">
        <v>0</v>
      </c>
      <c r="K327" s="90">
        <v>0</v>
      </c>
      <c r="L327" s="90">
        <v>0</v>
      </c>
      <c r="M327" s="90">
        <v>0</v>
      </c>
      <c r="N327" s="93">
        <v>100</v>
      </c>
      <c r="O327" s="93">
        <v>100</v>
      </c>
      <c r="P327" s="186"/>
      <c r="Q327" s="176">
        <v>100</v>
      </c>
      <c r="R327" s="176">
        <v>100</v>
      </c>
      <c r="S327" s="176">
        <v>100</v>
      </c>
      <c r="T327" s="2"/>
    </row>
    <row r="328" spans="1:20" ht="24" customHeight="1" x14ac:dyDescent="0.25">
      <c r="A328" s="181" t="s">
        <v>439</v>
      </c>
      <c r="B328" s="184" t="s">
        <v>440</v>
      </c>
      <c r="C328" s="8">
        <v>2015</v>
      </c>
      <c r="D328" s="90">
        <v>11040</v>
      </c>
      <c r="E328" s="90">
        <v>11040</v>
      </c>
      <c r="F328" s="90">
        <v>0</v>
      </c>
      <c r="G328" s="90">
        <v>0</v>
      </c>
      <c r="H328" s="90">
        <v>11040</v>
      </c>
      <c r="I328" s="90">
        <v>11040</v>
      </c>
      <c r="J328" s="90">
        <v>0</v>
      </c>
      <c r="K328" s="90">
        <v>0</v>
      </c>
      <c r="L328" s="90">
        <v>0</v>
      </c>
      <c r="M328" s="90">
        <v>0</v>
      </c>
      <c r="N328" s="93">
        <v>100</v>
      </c>
      <c r="O328" s="93">
        <v>100</v>
      </c>
      <c r="P328" s="184" t="s">
        <v>484</v>
      </c>
      <c r="Q328" s="144">
        <v>100</v>
      </c>
      <c r="R328" s="144">
        <v>100</v>
      </c>
      <c r="S328" s="144">
        <v>100</v>
      </c>
      <c r="T328" s="2"/>
    </row>
    <row r="329" spans="1:20" ht="26.25" customHeight="1" x14ac:dyDescent="0.25">
      <c r="A329" s="182"/>
      <c r="B329" s="185"/>
      <c r="C329" s="8">
        <v>2016</v>
      </c>
      <c r="D329" s="90">
        <v>4397.6000000000004</v>
      </c>
      <c r="E329" s="90">
        <v>4350.45</v>
      </c>
      <c r="F329" s="90">
        <v>0</v>
      </c>
      <c r="G329" s="90">
        <v>0</v>
      </c>
      <c r="H329" s="90">
        <v>4397.6000000000004</v>
      </c>
      <c r="I329" s="90">
        <v>4350.45</v>
      </c>
      <c r="J329" s="90">
        <v>0</v>
      </c>
      <c r="K329" s="90">
        <v>0</v>
      </c>
      <c r="L329" s="90">
        <v>0</v>
      </c>
      <c r="M329" s="90">
        <v>0</v>
      </c>
      <c r="N329" s="93">
        <v>100</v>
      </c>
      <c r="O329" s="93">
        <v>98.9</v>
      </c>
      <c r="P329" s="185"/>
      <c r="Q329" s="144">
        <v>100</v>
      </c>
      <c r="R329" s="144">
        <v>100</v>
      </c>
      <c r="S329" s="144">
        <v>100</v>
      </c>
      <c r="T329" s="2"/>
    </row>
    <row r="330" spans="1:20" ht="67.5" customHeight="1" x14ac:dyDescent="0.25">
      <c r="A330" s="183"/>
      <c r="B330" s="186"/>
      <c r="C330" s="8">
        <v>2017</v>
      </c>
      <c r="D330" s="90">
        <v>1778.3</v>
      </c>
      <c r="E330" s="90">
        <v>1417.9</v>
      </c>
      <c r="F330" s="90">
        <v>0</v>
      </c>
      <c r="G330" s="90">
        <v>0</v>
      </c>
      <c r="H330" s="90">
        <v>1778.3</v>
      </c>
      <c r="I330" s="90">
        <v>1417.9</v>
      </c>
      <c r="J330" s="90">
        <v>0</v>
      </c>
      <c r="K330" s="90">
        <v>0</v>
      </c>
      <c r="L330" s="90">
        <v>0</v>
      </c>
      <c r="M330" s="90">
        <v>0</v>
      </c>
      <c r="N330" s="93">
        <v>100</v>
      </c>
      <c r="O330" s="93">
        <v>79.73</v>
      </c>
      <c r="P330" s="186"/>
      <c r="Q330" s="162">
        <v>100</v>
      </c>
      <c r="R330" s="162">
        <v>80</v>
      </c>
      <c r="S330" s="162">
        <v>80</v>
      </c>
      <c r="T330" s="2"/>
    </row>
    <row r="331" spans="1:20" ht="20.25" customHeight="1" x14ac:dyDescent="0.25">
      <c r="A331" s="198" t="s">
        <v>125</v>
      </c>
      <c r="B331" s="201" t="s">
        <v>126</v>
      </c>
      <c r="C331" s="13" t="s">
        <v>551</v>
      </c>
      <c r="D331" s="14">
        <f>SUM(D332:D335)</f>
        <v>43038</v>
      </c>
      <c r="E331" s="14">
        <f t="shared" ref="E331:M331" si="101">SUM(E332:E335)</f>
        <v>43547.020000000004</v>
      </c>
      <c r="F331" s="14">
        <f t="shared" si="101"/>
        <v>0</v>
      </c>
      <c r="G331" s="14">
        <f t="shared" si="101"/>
        <v>0</v>
      </c>
      <c r="H331" s="14">
        <f t="shared" si="101"/>
        <v>0</v>
      </c>
      <c r="I331" s="14">
        <f t="shared" si="101"/>
        <v>0</v>
      </c>
      <c r="J331" s="14">
        <f t="shared" si="101"/>
        <v>43038</v>
      </c>
      <c r="K331" s="14">
        <f t="shared" si="101"/>
        <v>43547.020000000004</v>
      </c>
      <c r="L331" s="14">
        <f t="shared" si="101"/>
        <v>0</v>
      </c>
      <c r="M331" s="14">
        <f t="shared" si="101"/>
        <v>0</v>
      </c>
      <c r="N331" s="14">
        <v>100</v>
      </c>
      <c r="O331" s="14">
        <v>101.18</v>
      </c>
      <c r="P331" s="204" t="s">
        <v>22</v>
      </c>
      <c r="Q331" s="204" t="s">
        <v>22</v>
      </c>
      <c r="R331" s="204" t="s">
        <v>22</v>
      </c>
      <c r="S331" s="204" t="s">
        <v>22</v>
      </c>
      <c r="T331" s="2"/>
    </row>
    <row r="332" spans="1:20" ht="18.75" customHeight="1" x14ac:dyDescent="0.25">
      <c r="A332" s="199"/>
      <c r="B332" s="202"/>
      <c r="C332" s="12">
        <v>2014</v>
      </c>
      <c r="D332" s="14">
        <f>SUM(D336:D340)</f>
        <v>9348</v>
      </c>
      <c r="E332" s="14">
        <f>SUM(E336:E340)</f>
        <v>9347.1</v>
      </c>
      <c r="F332" s="14">
        <f>SUM(F336:F340)</f>
        <v>0</v>
      </c>
      <c r="G332" s="14">
        <f>SUM(G336:G340)</f>
        <v>0</v>
      </c>
      <c r="H332" s="14">
        <f>SUM(H336:H340)</f>
        <v>0</v>
      </c>
      <c r="I332" s="14">
        <f>SUM(I336:I340)</f>
        <v>0</v>
      </c>
      <c r="J332" s="14">
        <f>SUM(J336:J340)</f>
        <v>9348</v>
      </c>
      <c r="K332" s="14">
        <f>SUM(K336:K340)</f>
        <v>9347.1</v>
      </c>
      <c r="L332" s="14">
        <f>SUM(L336:L340)</f>
        <v>0</v>
      </c>
      <c r="M332" s="14">
        <f>SUM(M336:M340)</f>
        <v>0</v>
      </c>
      <c r="N332" s="14">
        <v>100</v>
      </c>
      <c r="O332" s="14">
        <v>99.99</v>
      </c>
      <c r="P332" s="205"/>
      <c r="Q332" s="205"/>
      <c r="R332" s="205"/>
      <c r="S332" s="205"/>
      <c r="T332" s="2"/>
    </row>
    <row r="333" spans="1:20" ht="19.5" customHeight="1" x14ac:dyDescent="0.25">
      <c r="A333" s="199"/>
      <c r="B333" s="202"/>
      <c r="C333" s="12">
        <v>2015</v>
      </c>
      <c r="D333" s="14">
        <f>SUM(D341:D345)</f>
        <v>10159</v>
      </c>
      <c r="E333" s="14">
        <f t="shared" ref="E333:M333" si="102">SUM(E341:E345)</f>
        <v>10668.92</v>
      </c>
      <c r="F333" s="14">
        <f t="shared" si="102"/>
        <v>0</v>
      </c>
      <c r="G333" s="14">
        <f t="shared" si="102"/>
        <v>0</v>
      </c>
      <c r="H333" s="14">
        <f t="shared" si="102"/>
        <v>0</v>
      </c>
      <c r="I333" s="14">
        <f t="shared" si="102"/>
        <v>0</v>
      </c>
      <c r="J333" s="14">
        <f t="shared" si="102"/>
        <v>10159</v>
      </c>
      <c r="K333" s="14">
        <f t="shared" si="102"/>
        <v>10668.92</v>
      </c>
      <c r="L333" s="14">
        <f t="shared" si="102"/>
        <v>0</v>
      </c>
      <c r="M333" s="14">
        <f t="shared" si="102"/>
        <v>0</v>
      </c>
      <c r="N333" s="14">
        <v>100</v>
      </c>
      <c r="O333" s="14">
        <v>105.02</v>
      </c>
      <c r="P333" s="205"/>
      <c r="Q333" s="205"/>
      <c r="R333" s="205"/>
      <c r="S333" s="205"/>
      <c r="T333" s="2"/>
    </row>
    <row r="334" spans="1:20" ht="19.5" customHeight="1" x14ac:dyDescent="0.25">
      <c r="A334" s="199"/>
      <c r="B334" s="202"/>
      <c r="C334" s="12">
        <v>2016</v>
      </c>
      <c r="D334" s="14">
        <f>SUM(D346:D350)</f>
        <v>13535.6</v>
      </c>
      <c r="E334" s="14">
        <f t="shared" ref="E334:M334" si="103">SUM(E346:E350)</f>
        <v>13535.6</v>
      </c>
      <c r="F334" s="14">
        <f t="shared" si="103"/>
        <v>0</v>
      </c>
      <c r="G334" s="14">
        <f t="shared" si="103"/>
        <v>0</v>
      </c>
      <c r="H334" s="14">
        <f t="shared" si="103"/>
        <v>0</v>
      </c>
      <c r="I334" s="14">
        <f t="shared" si="103"/>
        <v>0</v>
      </c>
      <c r="J334" s="14">
        <f t="shared" si="103"/>
        <v>13535.6</v>
      </c>
      <c r="K334" s="14">
        <f t="shared" si="103"/>
        <v>13535.6</v>
      </c>
      <c r="L334" s="14">
        <f t="shared" si="103"/>
        <v>0</v>
      </c>
      <c r="M334" s="14">
        <f t="shared" si="103"/>
        <v>0</v>
      </c>
      <c r="N334" s="14">
        <v>100</v>
      </c>
      <c r="O334" s="14">
        <v>100</v>
      </c>
      <c r="P334" s="205"/>
      <c r="Q334" s="205"/>
      <c r="R334" s="205"/>
      <c r="S334" s="205"/>
      <c r="T334" s="2"/>
    </row>
    <row r="335" spans="1:20" ht="19.5" customHeight="1" x14ac:dyDescent="0.25">
      <c r="A335" s="200"/>
      <c r="B335" s="203"/>
      <c r="C335" s="12">
        <v>2017</v>
      </c>
      <c r="D335" s="14">
        <f>SUM(D351:D355)</f>
        <v>9995.4</v>
      </c>
      <c r="E335" s="14">
        <f t="shared" ref="E335:M335" si="104">SUM(E351:E355)</f>
        <v>9995.4</v>
      </c>
      <c r="F335" s="14">
        <f t="shared" si="104"/>
        <v>0</v>
      </c>
      <c r="G335" s="14">
        <f t="shared" si="104"/>
        <v>0</v>
      </c>
      <c r="H335" s="14">
        <f t="shared" si="104"/>
        <v>0</v>
      </c>
      <c r="I335" s="14">
        <f t="shared" si="104"/>
        <v>0</v>
      </c>
      <c r="J335" s="14">
        <f t="shared" si="104"/>
        <v>9995.4</v>
      </c>
      <c r="K335" s="14">
        <f t="shared" si="104"/>
        <v>9995.4</v>
      </c>
      <c r="L335" s="14">
        <f t="shared" si="104"/>
        <v>0</v>
      </c>
      <c r="M335" s="14">
        <f t="shared" si="104"/>
        <v>0</v>
      </c>
      <c r="N335" s="14">
        <v>100</v>
      </c>
      <c r="O335" s="14">
        <v>100</v>
      </c>
      <c r="P335" s="206"/>
      <c r="Q335" s="206"/>
      <c r="R335" s="206"/>
      <c r="S335" s="206"/>
      <c r="T335" s="2"/>
    </row>
    <row r="336" spans="1:20" ht="28.5" customHeight="1" x14ac:dyDescent="0.25">
      <c r="A336" s="161" t="s">
        <v>127</v>
      </c>
      <c r="B336" s="177" t="s">
        <v>128</v>
      </c>
      <c r="C336" s="23">
        <v>2014</v>
      </c>
      <c r="D336" s="24">
        <v>4751.5</v>
      </c>
      <c r="E336" s="24">
        <v>4751.08</v>
      </c>
      <c r="F336" s="24">
        <v>0</v>
      </c>
      <c r="G336" s="24">
        <v>0</v>
      </c>
      <c r="H336" s="24">
        <v>0</v>
      </c>
      <c r="I336" s="24">
        <v>0</v>
      </c>
      <c r="J336" s="24">
        <v>4751.5</v>
      </c>
      <c r="K336" s="24">
        <v>4751.08</v>
      </c>
      <c r="L336" s="24">
        <v>0</v>
      </c>
      <c r="M336" s="24">
        <v>0</v>
      </c>
      <c r="N336" s="24">
        <v>100</v>
      </c>
      <c r="O336" s="24">
        <v>99.99</v>
      </c>
      <c r="P336" s="184" t="s">
        <v>137</v>
      </c>
      <c r="Q336" s="181" t="s">
        <v>138</v>
      </c>
      <c r="R336" s="181" t="s">
        <v>138</v>
      </c>
      <c r="S336" s="181" t="s">
        <v>138</v>
      </c>
      <c r="T336" s="2"/>
    </row>
    <row r="337" spans="1:20" ht="39" customHeight="1" x14ac:dyDescent="0.25">
      <c r="A337" s="6" t="s">
        <v>129</v>
      </c>
      <c r="B337" s="22" t="s">
        <v>130</v>
      </c>
      <c r="C337" s="23">
        <v>2014</v>
      </c>
      <c r="D337" s="24">
        <v>187</v>
      </c>
      <c r="E337" s="24">
        <v>186.77</v>
      </c>
      <c r="F337" s="24">
        <v>0</v>
      </c>
      <c r="G337" s="24">
        <v>0</v>
      </c>
      <c r="H337" s="24">
        <v>0</v>
      </c>
      <c r="I337" s="24">
        <v>0</v>
      </c>
      <c r="J337" s="24">
        <v>187</v>
      </c>
      <c r="K337" s="24">
        <v>186.77</v>
      </c>
      <c r="L337" s="24">
        <v>0</v>
      </c>
      <c r="M337" s="24">
        <v>0</v>
      </c>
      <c r="N337" s="24">
        <v>100</v>
      </c>
      <c r="O337" s="24">
        <v>99.88</v>
      </c>
      <c r="P337" s="185"/>
      <c r="Q337" s="182"/>
      <c r="R337" s="182"/>
      <c r="S337" s="182"/>
      <c r="T337" s="2"/>
    </row>
    <row r="338" spans="1:20" ht="39" customHeight="1" x14ac:dyDescent="0.25">
      <c r="A338" s="6" t="s">
        <v>131</v>
      </c>
      <c r="B338" s="22" t="s">
        <v>132</v>
      </c>
      <c r="C338" s="23">
        <v>2014</v>
      </c>
      <c r="D338" s="24">
        <v>1765.5</v>
      </c>
      <c r="E338" s="24">
        <v>1765.25</v>
      </c>
      <c r="F338" s="24">
        <v>0</v>
      </c>
      <c r="G338" s="24">
        <v>0</v>
      </c>
      <c r="H338" s="24">
        <v>0</v>
      </c>
      <c r="I338" s="24">
        <v>0</v>
      </c>
      <c r="J338" s="24">
        <v>1765.5</v>
      </c>
      <c r="K338" s="24">
        <v>1765.25</v>
      </c>
      <c r="L338" s="24">
        <v>0</v>
      </c>
      <c r="M338" s="24">
        <v>0</v>
      </c>
      <c r="N338" s="24">
        <v>100</v>
      </c>
      <c r="O338" s="24">
        <v>99.99</v>
      </c>
      <c r="P338" s="185"/>
      <c r="Q338" s="182"/>
      <c r="R338" s="182"/>
      <c r="S338" s="182"/>
      <c r="T338" s="2"/>
    </row>
    <row r="339" spans="1:20" ht="39" customHeight="1" x14ac:dyDescent="0.25">
      <c r="A339" s="6" t="s">
        <v>133</v>
      </c>
      <c r="B339" s="22" t="s">
        <v>134</v>
      </c>
      <c r="C339" s="23">
        <v>2014</v>
      </c>
      <c r="D339" s="24">
        <v>2500</v>
      </c>
      <c r="E339" s="24">
        <v>2500</v>
      </c>
      <c r="F339" s="24">
        <v>0</v>
      </c>
      <c r="G339" s="24">
        <v>0</v>
      </c>
      <c r="H339" s="24">
        <v>0</v>
      </c>
      <c r="I339" s="24">
        <v>0</v>
      </c>
      <c r="J339" s="24">
        <v>2500</v>
      </c>
      <c r="K339" s="24">
        <v>2500</v>
      </c>
      <c r="L339" s="24">
        <v>0</v>
      </c>
      <c r="M339" s="24">
        <v>0</v>
      </c>
      <c r="N339" s="24">
        <v>100</v>
      </c>
      <c r="O339" s="24">
        <v>100</v>
      </c>
      <c r="P339" s="185"/>
      <c r="Q339" s="182"/>
      <c r="R339" s="182"/>
      <c r="S339" s="182"/>
      <c r="T339" s="2"/>
    </row>
    <row r="340" spans="1:20" ht="41.25" customHeight="1" x14ac:dyDescent="0.25">
      <c r="A340" s="6" t="s">
        <v>135</v>
      </c>
      <c r="B340" s="22" t="s">
        <v>136</v>
      </c>
      <c r="C340" s="23">
        <v>2014</v>
      </c>
      <c r="D340" s="24">
        <v>144</v>
      </c>
      <c r="E340" s="24">
        <v>144</v>
      </c>
      <c r="F340" s="24">
        <v>0</v>
      </c>
      <c r="G340" s="24">
        <v>0</v>
      </c>
      <c r="H340" s="24">
        <v>0</v>
      </c>
      <c r="I340" s="24">
        <v>0</v>
      </c>
      <c r="J340" s="24">
        <v>144</v>
      </c>
      <c r="K340" s="24">
        <v>144</v>
      </c>
      <c r="L340" s="24">
        <v>0</v>
      </c>
      <c r="M340" s="24">
        <v>0</v>
      </c>
      <c r="N340" s="24">
        <v>100</v>
      </c>
      <c r="O340" s="24">
        <v>100</v>
      </c>
      <c r="P340" s="186"/>
      <c r="Q340" s="183"/>
      <c r="R340" s="183"/>
      <c r="S340" s="183"/>
      <c r="T340" s="2"/>
    </row>
    <row r="341" spans="1:20" ht="30" customHeight="1" x14ac:dyDescent="0.25">
      <c r="A341" s="54" t="s">
        <v>127</v>
      </c>
      <c r="B341" s="22" t="s">
        <v>128</v>
      </c>
      <c r="C341" s="68">
        <v>2015</v>
      </c>
      <c r="D341" s="69">
        <v>4935</v>
      </c>
      <c r="E341" s="69">
        <v>5601.79</v>
      </c>
      <c r="F341" s="69">
        <v>0</v>
      </c>
      <c r="G341" s="69">
        <v>0</v>
      </c>
      <c r="H341" s="69">
        <v>0</v>
      </c>
      <c r="I341" s="69">
        <v>0</v>
      </c>
      <c r="J341" s="69">
        <v>4935</v>
      </c>
      <c r="K341" s="69">
        <v>5601.79</v>
      </c>
      <c r="L341" s="69">
        <v>0</v>
      </c>
      <c r="M341" s="69">
        <v>0</v>
      </c>
      <c r="N341" s="69">
        <v>100</v>
      </c>
      <c r="O341" s="69">
        <v>113.5</v>
      </c>
      <c r="P341" s="184" t="s">
        <v>137</v>
      </c>
      <c r="Q341" s="181" t="s">
        <v>364</v>
      </c>
      <c r="R341" s="181" t="s">
        <v>365</v>
      </c>
      <c r="S341" s="181" t="s">
        <v>366</v>
      </c>
      <c r="T341" s="2"/>
    </row>
    <row r="342" spans="1:20" ht="41.25" customHeight="1" x14ac:dyDescent="0.25">
      <c r="A342" s="54" t="s">
        <v>129</v>
      </c>
      <c r="B342" s="22" t="s">
        <v>130</v>
      </c>
      <c r="C342" s="68">
        <v>2015</v>
      </c>
      <c r="D342" s="69">
        <v>850</v>
      </c>
      <c r="E342" s="69">
        <v>240.42</v>
      </c>
      <c r="F342" s="69">
        <v>0</v>
      </c>
      <c r="G342" s="69">
        <v>0</v>
      </c>
      <c r="H342" s="69">
        <v>0</v>
      </c>
      <c r="I342" s="69">
        <v>0</v>
      </c>
      <c r="J342" s="69">
        <v>850</v>
      </c>
      <c r="K342" s="69">
        <v>240.42</v>
      </c>
      <c r="L342" s="69">
        <v>0</v>
      </c>
      <c r="M342" s="69">
        <v>0</v>
      </c>
      <c r="N342" s="69">
        <v>100</v>
      </c>
      <c r="O342" s="69">
        <v>28.3</v>
      </c>
      <c r="P342" s="185"/>
      <c r="Q342" s="182"/>
      <c r="R342" s="182"/>
      <c r="S342" s="182"/>
      <c r="T342" s="2"/>
    </row>
    <row r="343" spans="1:20" ht="41.25" customHeight="1" x14ac:dyDescent="0.25">
      <c r="A343" s="54" t="s">
        <v>131</v>
      </c>
      <c r="B343" s="22" t="s">
        <v>132</v>
      </c>
      <c r="C343" s="68">
        <v>2015</v>
      </c>
      <c r="D343" s="69">
        <v>1730</v>
      </c>
      <c r="E343" s="69">
        <v>1932.71</v>
      </c>
      <c r="F343" s="69">
        <v>0</v>
      </c>
      <c r="G343" s="69">
        <v>0</v>
      </c>
      <c r="H343" s="69">
        <v>0</v>
      </c>
      <c r="I343" s="69">
        <v>0</v>
      </c>
      <c r="J343" s="69">
        <v>1730</v>
      </c>
      <c r="K343" s="69">
        <v>1932.71</v>
      </c>
      <c r="L343" s="69">
        <v>0</v>
      </c>
      <c r="M343" s="69">
        <v>0</v>
      </c>
      <c r="N343" s="69">
        <v>100</v>
      </c>
      <c r="O343" s="69">
        <v>111.72</v>
      </c>
      <c r="P343" s="185"/>
      <c r="Q343" s="182"/>
      <c r="R343" s="182"/>
      <c r="S343" s="182"/>
      <c r="T343" s="2"/>
    </row>
    <row r="344" spans="1:20" ht="41.25" customHeight="1" x14ac:dyDescent="0.25">
      <c r="A344" s="54" t="s">
        <v>133</v>
      </c>
      <c r="B344" s="22" t="s">
        <v>134</v>
      </c>
      <c r="C344" s="68">
        <v>2015</v>
      </c>
      <c r="D344" s="69">
        <v>2500</v>
      </c>
      <c r="E344" s="69">
        <v>2750</v>
      </c>
      <c r="F344" s="69">
        <v>0</v>
      </c>
      <c r="G344" s="69">
        <v>0</v>
      </c>
      <c r="H344" s="69">
        <v>0</v>
      </c>
      <c r="I344" s="69">
        <v>0</v>
      </c>
      <c r="J344" s="69">
        <v>2500</v>
      </c>
      <c r="K344" s="69">
        <v>2750</v>
      </c>
      <c r="L344" s="69">
        <v>0</v>
      </c>
      <c r="M344" s="69">
        <v>0</v>
      </c>
      <c r="N344" s="69">
        <v>100</v>
      </c>
      <c r="O344" s="69">
        <v>110</v>
      </c>
      <c r="P344" s="185"/>
      <c r="Q344" s="182"/>
      <c r="R344" s="182"/>
      <c r="S344" s="182"/>
      <c r="T344" s="2"/>
    </row>
    <row r="345" spans="1:20" ht="41.25" customHeight="1" x14ac:dyDescent="0.25">
      <c r="A345" s="54" t="s">
        <v>135</v>
      </c>
      <c r="B345" s="22" t="s">
        <v>136</v>
      </c>
      <c r="C345" s="68">
        <v>2015</v>
      </c>
      <c r="D345" s="69">
        <v>144</v>
      </c>
      <c r="E345" s="69">
        <v>144</v>
      </c>
      <c r="F345" s="69">
        <v>0</v>
      </c>
      <c r="G345" s="69">
        <v>0</v>
      </c>
      <c r="H345" s="69">
        <v>0</v>
      </c>
      <c r="I345" s="69">
        <v>0</v>
      </c>
      <c r="J345" s="69">
        <v>144</v>
      </c>
      <c r="K345" s="69">
        <v>144</v>
      </c>
      <c r="L345" s="69">
        <v>0</v>
      </c>
      <c r="M345" s="69">
        <v>0</v>
      </c>
      <c r="N345" s="69">
        <v>100</v>
      </c>
      <c r="O345" s="69">
        <v>100</v>
      </c>
      <c r="P345" s="186"/>
      <c r="Q345" s="183"/>
      <c r="R345" s="183"/>
      <c r="S345" s="183"/>
      <c r="T345" s="2"/>
    </row>
    <row r="346" spans="1:20" ht="31.5" customHeight="1" x14ac:dyDescent="0.25">
      <c r="A346" s="146" t="s">
        <v>127</v>
      </c>
      <c r="B346" s="22" t="s">
        <v>128</v>
      </c>
      <c r="C346" s="68">
        <v>2016</v>
      </c>
      <c r="D346" s="69">
        <v>8574.6</v>
      </c>
      <c r="E346" s="69">
        <v>8574.6</v>
      </c>
      <c r="F346" s="69">
        <v>0</v>
      </c>
      <c r="G346" s="69">
        <v>0</v>
      </c>
      <c r="H346" s="69">
        <v>0</v>
      </c>
      <c r="I346" s="69">
        <v>0</v>
      </c>
      <c r="J346" s="69">
        <v>8574.6</v>
      </c>
      <c r="K346" s="69">
        <v>8574.6</v>
      </c>
      <c r="L346" s="69">
        <v>0</v>
      </c>
      <c r="M346" s="69">
        <v>0</v>
      </c>
      <c r="N346" s="69">
        <v>100</v>
      </c>
      <c r="O346" s="69">
        <v>100</v>
      </c>
      <c r="P346" s="184" t="s">
        <v>137</v>
      </c>
      <c r="Q346" s="181" t="s">
        <v>485</v>
      </c>
      <c r="R346" s="181" t="s">
        <v>485</v>
      </c>
      <c r="S346" s="181" t="s">
        <v>486</v>
      </c>
      <c r="T346" s="2"/>
    </row>
    <row r="347" spans="1:20" ht="41.25" customHeight="1" x14ac:dyDescent="0.25">
      <c r="A347" s="146" t="s">
        <v>129</v>
      </c>
      <c r="B347" s="22" t="s">
        <v>130</v>
      </c>
      <c r="C347" s="68">
        <v>2016</v>
      </c>
      <c r="D347" s="69">
        <v>581</v>
      </c>
      <c r="E347" s="69">
        <v>581</v>
      </c>
      <c r="F347" s="69">
        <v>0</v>
      </c>
      <c r="G347" s="69">
        <v>0</v>
      </c>
      <c r="H347" s="69">
        <v>0</v>
      </c>
      <c r="I347" s="69">
        <v>0</v>
      </c>
      <c r="J347" s="69">
        <v>581</v>
      </c>
      <c r="K347" s="69">
        <v>581</v>
      </c>
      <c r="L347" s="69">
        <v>0</v>
      </c>
      <c r="M347" s="69">
        <v>0</v>
      </c>
      <c r="N347" s="69">
        <v>100</v>
      </c>
      <c r="O347" s="69">
        <v>100</v>
      </c>
      <c r="P347" s="185"/>
      <c r="Q347" s="182"/>
      <c r="R347" s="182"/>
      <c r="S347" s="182"/>
      <c r="T347" s="2"/>
    </row>
    <row r="348" spans="1:20" ht="41.25" customHeight="1" x14ac:dyDescent="0.25">
      <c r="A348" s="146" t="s">
        <v>131</v>
      </c>
      <c r="B348" s="22" t="s">
        <v>132</v>
      </c>
      <c r="C348" s="68">
        <v>2016</v>
      </c>
      <c r="D348" s="69">
        <v>1736</v>
      </c>
      <c r="E348" s="69">
        <v>1736</v>
      </c>
      <c r="F348" s="69">
        <v>0</v>
      </c>
      <c r="G348" s="69">
        <v>0</v>
      </c>
      <c r="H348" s="69">
        <v>0</v>
      </c>
      <c r="I348" s="69">
        <v>0</v>
      </c>
      <c r="J348" s="69">
        <v>1736</v>
      </c>
      <c r="K348" s="69">
        <v>1736</v>
      </c>
      <c r="L348" s="69">
        <v>0</v>
      </c>
      <c r="M348" s="69">
        <v>0</v>
      </c>
      <c r="N348" s="69">
        <v>100</v>
      </c>
      <c r="O348" s="69">
        <v>100</v>
      </c>
      <c r="P348" s="185"/>
      <c r="Q348" s="182"/>
      <c r="R348" s="182"/>
      <c r="S348" s="182"/>
      <c r="T348" s="2"/>
    </row>
    <row r="349" spans="1:20" ht="41.25" customHeight="1" x14ac:dyDescent="0.25">
      <c r="A349" s="146" t="s">
        <v>133</v>
      </c>
      <c r="B349" s="22" t="s">
        <v>134</v>
      </c>
      <c r="C349" s="68">
        <v>2016</v>
      </c>
      <c r="D349" s="69">
        <v>2500</v>
      </c>
      <c r="E349" s="69">
        <v>2500</v>
      </c>
      <c r="F349" s="69">
        <v>0</v>
      </c>
      <c r="G349" s="69">
        <v>0</v>
      </c>
      <c r="H349" s="69">
        <v>0</v>
      </c>
      <c r="I349" s="69">
        <v>0</v>
      </c>
      <c r="J349" s="69">
        <v>2500</v>
      </c>
      <c r="K349" s="69">
        <v>2500</v>
      </c>
      <c r="L349" s="69">
        <v>0</v>
      </c>
      <c r="M349" s="69">
        <v>0</v>
      </c>
      <c r="N349" s="69">
        <v>100</v>
      </c>
      <c r="O349" s="69">
        <v>100</v>
      </c>
      <c r="P349" s="185"/>
      <c r="Q349" s="182"/>
      <c r="R349" s="182"/>
      <c r="S349" s="182"/>
      <c r="T349" s="2"/>
    </row>
    <row r="350" spans="1:20" ht="41.25" customHeight="1" x14ac:dyDescent="0.25">
      <c r="A350" s="146" t="s">
        <v>135</v>
      </c>
      <c r="B350" s="22" t="s">
        <v>136</v>
      </c>
      <c r="C350" s="68">
        <v>2016</v>
      </c>
      <c r="D350" s="69">
        <v>144</v>
      </c>
      <c r="E350" s="69">
        <v>144</v>
      </c>
      <c r="F350" s="69">
        <v>0</v>
      </c>
      <c r="G350" s="69">
        <v>0</v>
      </c>
      <c r="H350" s="69">
        <v>0</v>
      </c>
      <c r="I350" s="69">
        <v>0</v>
      </c>
      <c r="J350" s="69">
        <v>144</v>
      </c>
      <c r="K350" s="69">
        <v>144</v>
      </c>
      <c r="L350" s="69">
        <v>0</v>
      </c>
      <c r="M350" s="69">
        <v>0</v>
      </c>
      <c r="N350" s="69">
        <v>100</v>
      </c>
      <c r="O350" s="69">
        <v>100</v>
      </c>
      <c r="P350" s="186"/>
      <c r="Q350" s="183"/>
      <c r="R350" s="183"/>
      <c r="S350" s="183"/>
      <c r="T350" s="2"/>
    </row>
    <row r="351" spans="1:20" ht="41.25" customHeight="1" x14ac:dyDescent="0.25">
      <c r="A351" s="176" t="s">
        <v>127</v>
      </c>
      <c r="B351" s="22" t="s">
        <v>128</v>
      </c>
      <c r="C351" s="68">
        <v>2017</v>
      </c>
      <c r="D351" s="69">
        <v>5839.1</v>
      </c>
      <c r="E351" s="69">
        <v>5839.1</v>
      </c>
      <c r="F351" s="69">
        <v>0</v>
      </c>
      <c r="G351" s="69">
        <v>0</v>
      </c>
      <c r="H351" s="69">
        <v>0</v>
      </c>
      <c r="I351" s="69">
        <v>0</v>
      </c>
      <c r="J351" s="69">
        <v>5839.1</v>
      </c>
      <c r="K351" s="69">
        <v>5839.1</v>
      </c>
      <c r="L351" s="69">
        <v>0</v>
      </c>
      <c r="M351" s="69">
        <v>0</v>
      </c>
      <c r="N351" s="69">
        <v>100</v>
      </c>
      <c r="O351" s="69">
        <v>100</v>
      </c>
      <c r="P351" s="184" t="s">
        <v>137</v>
      </c>
      <c r="Q351" s="181" t="s">
        <v>562</v>
      </c>
      <c r="R351" s="181" t="s">
        <v>562</v>
      </c>
      <c r="S351" s="181" t="s">
        <v>486</v>
      </c>
      <c r="T351" s="2"/>
    </row>
    <row r="352" spans="1:20" ht="41.25" customHeight="1" x14ac:dyDescent="0.25">
      <c r="A352" s="176" t="s">
        <v>129</v>
      </c>
      <c r="B352" s="22" t="s">
        <v>130</v>
      </c>
      <c r="C352" s="68">
        <v>2017</v>
      </c>
      <c r="D352" s="69">
        <v>464.7</v>
      </c>
      <c r="E352" s="69">
        <v>464.7</v>
      </c>
      <c r="F352" s="69">
        <v>0</v>
      </c>
      <c r="G352" s="69">
        <v>0</v>
      </c>
      <c r="H352" s="69">
        <v>0</v>
      </c>
      <c r="I352" s="69">
        <v>0</v>
      </c>
      <c r="J352" s="69">
        <v>464.7</v>
      </c>
      <c r="K352" s="69">
        <v>464.7</v>
      </c>
      <c r="L352" s="69">
        <v>0</v>
      </c>
      <c r="M352" s="69">
        <v>0</v>
      </c>
      <c r="N352" s="69">
        <v>100</v>
      </c>
      <c r="O352" s="69">
        <v>100</v>
      </c>
      <c r="P352" s="185"/>
      <c r="Q352" s="182"/>
      <c r="R352" s="182"/>
      <c r="S352" s="182"/>
      <c r="T352" s="2"/>
    </row>
    <row r="353" spans="1:20" ht="41.25" customHeight="1" x14ac:dyDescent="0.25">
      <c r="A353" s="176" t="s">
        <v>131</v>
      </c>
      <c r="B353" s="22" t="s">
        <v>132</v>
      </c>
      <c r="C353" s="68">
        <v>2017</v>
      </c>
      <c r="D353" s="69">
        <v>1584.6</v>
      </c>
      <c r="E353" s="69">
        <v>1584.6</v>
      </c>
      <c r="F353" s="69">
        <v>0</v>
      </c>
      <c r="G353" s="69">
        <v>0</v>
      </c>
      <c r="H353" s="69">
        <v>0</v>
      </c>
      <c r="I353" s="69">
        <v>0</v>
      </c>
      <c r="J353" s="69">
        <v>1584.6</v>
      </c>
      <c r="K353" s="69">
        <v>1584.6</v>
      </c>
      <c r="L353" s="69">
        <v>0</v>
      </c>
      <c r="M353" s="69">
        <v>0</v>
      </c>
      <c r="N353" s="69">
        <v>100</v>
      </c>
      <c r="O353" s="69">
        <v>100</v>
      </c>
      <c r="P353" s="185"/>
      <c r="Q353" s="182"/>
      <c r="R353" s="182"/>
      <c r="S353" s="182"/>
      <c r="T353" s="2"/>
    </row>
    <row r="354" spans="1:20" ht="41.25" customHeight="1" x14ac:dyDescent="0.25">
      <c r="A354" s="176" t="s">
        <v>133</v>
      </c>
      <c r="B354" s="22" t="s">
        <v>134</v>
      </c>
      <c r="C354" s="68">
        <v>2017</v>
      </c>
      <c r="D354" s="69">
        <v>1873</v>
      </c>
      <c r="E354" s="69">
        <v>1873</v>
      </c>
      <c r="F354" s="69">
        <v>0</v>
      </c>
      <c r="G354" s="69">
        <v>0</v>
      </c>
      <c r="H354" s="69">
        <v>0</v>
      </c>
      <c r="I354" s="69">
        <v>0</v>
      </c>
      <c r="J354" s="69">
        <v>1873</v>
      </c>
      <c r="K354" s="69">
        <v>1873</v>
      </c>
      <c r="L354" s="69">
        <v>0</v>
      </c>
      <c r="M354" s="69">
        <v>0</v>
      </c>
      <c r="N354" s="69">
        <v>100</v>
      </c>
      <c r="O354" s="69">
        <v>100</v>
      </c>
      <c r="P354" s="185"/>
      <c r="Q354" s="182"/>
      <c r="R354" s="182"/>
      <c r="S354" s="182"/>
      <c r="T354" s="2"/>
    </row>
    <row r="355" spans="1:20" ht="39" customHeight="1" x14ac:dyDescent="0.25">
      <c r="A355" s="176" t="s">
        <v>135</v>
      </c>
      <c r="B355" s="22" t="s">
        <v>136</v>
      </c>
      <c r="C355" s="68">
        <v>2017</v>
      </c>
      <c r="D355" s="69">
        <v>234</v>
      </c>
      <c r="E355" s="69">
        <v>234</v>
      </c>
      <c r="F355" s="69">
        <v>0</v>
      </c>
      <c r="G355" s="69">
        <v>0</v>
      </c>
      <c r="H355" s="69">
        <v>0</v>
      </c>
      <c r="I355" s="69">
        <v>0</v>
      </c>
      <c r="J355" s="69">
        <v>234</v>
      </c>
      <c r="K355" s="69">
        <v>234</v>
      </c>
      <c r="L355" s="69">
        <v>0</v>
      </c>
      <c r="M355" s="69">
        <v>0</v>
      </c>
      <c r="N355" s="69">
        <v>100</v>
      </c>
      <c r="O355" s="69">
        <v>100</v>
      </c>
      <c r="P355" s="186"/>
      <c r="Q355" s="183"/>
      <c r="R355" s="183"/>
      <c r="S355" s="183"/>
      <c r="T355" s="2"/>
    </row>
    <row r="356" spans="1:20" ht="18" customHeight="1" x14ac:dyDescent="0.25">
      <c r="A356" s="198" t="s">
        <v>139</v>
      </c>
      <c r="B356" s="201" t="s">
        <v>140</v>
      </c>
      <c r="C356" s="153" t="s">
        <v>551</v>
      </c>
      <c r="D356" s="55">
        <f>SUM(D357:D360)</f>
        <v>3294.3199999999997</v>
      </c>
      <c r="E356" s="55">
        <f t="shared" ref="E356:M356" si="105">SUM(E357:E360)</f>
        <v>2837.9399999999996</v>
      </c>
      <c r="F356" s="55">
        <f t="shared" si="105"/>
        <v>0</v>
      </c>
      <c r="G356" s="55">
        <f t="shared" si="105"/>
        <v>0</v>
      </c>
      <c r="H356" s="55">
        <f t="shared" si="105"/>
        <v>0</v>
      </c>
      <c r="I356" s="55">
        <f t="shared" si="105"/>
        <v>0</v>
      </c>
      <c r="J356" s="55">
        <f t="shared" si="105"/>
        <v>3294.3199999999997</v>
      </c>
      <c r="K356" s="55">
        <f t="shared" si="105"/>
        <v>2837.9399999999996</v>
      </c>
      <c r="L356" s="55">
        <f t="shared" si="105"/>
        <v>0</v>
      </c>
      <c r="M356" s="55">
        <f t="shared" si="105"/>
        <v>0</v>
      </c>
      <c r="N356" s="55">
        <v>100</v>
      </c>
      <c r="O356" s="55">
        <v>86.15</v>
      </c>
      <c r="P356" s="233" t="s">
        <v>22</v>
      </c>
      <c r="Q356" s="204" t="s">
        <v>22</v>
      </c>
      <c r="R356" s="204" t="s">
        <v>22</v>
      </c>
      <c r="S356" s="204" t="s">
        <v>22</v>
      </c>
      <c r="T356" s="2"/>
    </row>
    <row r="357" spans="1:20" ht="19.5" customHeight="1" x14ac:dyDescent="0.25">
      <c r="A357" s="199"/>
      <c r="B357" s="202"/>
      <c r="C357" s="58">
        <v>2014</v>
      </c>
      <c r="D357" s="55">
        <f>SUM(D361)</f>
        <v>736</v>
      </c>
      <c r="E357" s="55">
        <f t="shared" ref="E357:M357" si="106">SUM(E361)</f>
        <v>643.5</v>
      </c>
      <c r="F357" s="55">
        <f t="shared" si="106"/>
        <v>0</v>
      </c>
      <c r="G357" s="55">
        <f t="shared" si="106"/>
        <v>0</v>
      </c>
      <c r="H357" s="55">
        <f t="shared" si="106"/>
        <v>0</v>
      </c>
      <c r="I357" s="55">
        <f t="shared" si="106"/>
        <v>0</v>
      </c>
      <c r="J357" s="55">
        <f t="shared" si="106"/>
        <v>736</v>
      </c>
      <c r="K357" s="55">
        <f t="shared" si="106"/>
        <v>643.5</v>
      </c>
      <c r="L357" s="55">
        <f t="shared" si="106"/>
        <v>0</v>
      </c>
      <c r="M357" s="55">
        <f t="shared" si="106"/>
        <v>0</v>
      </c>
      <c r="N357" s="55">
        <v>100</v>
      </c>
      <c r="O357" s="55">
        <v>87.43</v>
      </c>
      <c r="P357" s="234"/>
      <c r="Q357" s="205"/>
      <c r="R357" s="205"/>
      <c r="S357" s="205"/>
      <c r="T357" s="2"/>
    </row>
    <row r="358" spans="1:20" ht="18.75" customHeight="1" x14ac:dyDescent="0.25">
      <c r="A358" s="199"/>
      <c r="B358" s="202"/>
      <c r="C358" s="58">
        <v>2015</v>
      </c>
      <c r="D358" s="55">
        <f>SUM(D366)</f>
        <v>773</v>
      </c>
      <c r="E358" s="55">
        <f t="shared" ref="E358:M358" si="107">SUM(E366)</f>
        <v>409.12</v>
      </c>
      <c r="F358" s="55">
        <f t="shared" si="107"/>
        <v>0</v>
      </c>
      <c r="G358" s="55">
        <f t="shared" si="107"/>
        <v>0</v>
      </c>
      <c r="H358" s="55">
        <f t="shared" si="107"/>
        <v>0</v>
      </c>
      <c r="I358" s="55">
        <f t="shared" si="107"/>
        <v>0</v>
      </c>
      <c r="J358" s="55">
        <f t="shared" si="107"/>
        <v>773</v>
      </c>
      <c r="K358" s="55">
        <f t="shared" si="107"/>
        <v>409.12</v>
      </c>
      <c r="L358" s="55">
        <f t="shared" si="107"/>
        <v>0</v>
      </c>
      <c r="M358" s="55">
        <f t="shared" si="107"/>
        <v>0</v>
      </c>
      <c r="N358" s="55">
        <v>100</v>
      </c>
      <c r="O358" s="55">
        <v>52.93</v>
      </c>
      <c r="P358" s="234"/>
      <c r="Q358" s="205"/>
      <c r="R358" s="205"/>
      <c r="S358" s="205"/>
      <c r="T358" s="2"/>
    </row>
    <row r="359" spans="1:20" ht="18.75" customHeight="1" x14ac:dyDescent="0.25">
      <c r="A359" s="199"/>
      <c r="B359" s="202"/>
      <c r="C359" s="134">
        <v>2016</v>
      </c>
      <c r="D359" s="55">
        <f>SUM(D371)</f>
        <v>1234.7</v>
      </c>
      <c r="E359" s="55">
        <f t="shared" ref="E359:M359" si="108">SUM(E371)</f>
        <v>1234.7</v>
      </c>
      <c r="F359" s="55">
        <f t="shared" si="108"/>
        <v>0</v>
      </c>
      <c r="G359" s="55">
        <f t="shared" si="108"/>
        <v>0</v>
      </c>
      <c r="H359" s="55">
        <f t="shared" si="108"/>
        <v>0</v>
      </c>
      <c r="I359" s="55">
        <f t="shared" si="108"/>
        <v>0</v>
      </c>
      <c r="J359" s="55">
        <f t="shared" si="108"/>
        <v>1234.7</v>
      </c>
      <c r="K359" s="55">
        <f t="shared" si="108"/>
        <v>1234.7</v>
      </c>
      <c r="L359" s="55">
        <f t="shared" si="108"/>
        <v>0</v>
      </c>
      <c r="M359" s="55">
        <f t="shared" si="108"/>
        <v>0</v>
      </c>
      <c r="N359" s="55">
        <v>100</v>
      </c>
      <c r="O359" s="55">
        <v>100</v>
      </c>
      <c r="P359" s="234"/>
      <c r="Q359" s="205"/>
      <c r="R359" s="205"/>
      <c r="S359" s="205"/>
      <c r="T359" s="2"/>
    </row>
    <row r="360" spans="1:20" ht="18.75" customHeight="1" x14ac:dyDescent="0.25">
      <c r="A360" s="200"/>
      <c r="B360" s="203"/>
      <c r="C360" s="178">
        <v>2017</v>
      </c>
      <c r="D360" s="55">
        <f>SUM(D376)</f>
        <v>550.62</v>
      </c>
      <c r="E360" s="55">
        <f t="shared" ref="E360:M360" si="109">SUM(E376)</f>
        <v>550.62</v>
      </c>
      <c r="F360" s="55">
        <f t="shared" si="109"/>
        <v>0</v>
      </c>
      <c r="G360" s="55">
        <f t="shared" si="109"/>
        <v>0</v>
      </c>
      <c r="H360" s="55">
        <f t="shared" si="109"/>
        <v>0</v>
      </c>
      <c r="I360" s="55">
        <f t="shared" si="109"/>
        <v>0</v>
      </c>
      <c r="J360" s="55">
        <f t="shared" si="109"/>
        <v>550.62</v>
      </c>
      <c r="K360" s="55">
        <f t="shared" si="109"/>
        <v>550.62</v>
      </c>
      <c r="L360" s="55">
        <f t="shared" si="109"/>
        <v>0</v>
      </c>
      <c r="M360" s="55">
        <f t="shared" si="109"/>
        <v>0</v>
      </c>
      <c r="N360" s="55">
        <v>100</v>
      </c>
      <c r="O360" s="55">
        <v>100</v>
      </c>
      <c r="P360" s="235"/>
      <c r="Q360" s="206"/>
      <c r="R360" s="206"/>
      <c r="S360" s="206"/>
      <c r="T360" s="2"/>
    </row>
    <row r="361" spans="1:20" ht="57.75" customHeight="1" x14ac:dyDescent="0.25">
      <c r="A361" s="236"/>
      <c r="B361" s="239" t="s">
        <v>367</v>
      </c>
      <c r="C361" s="239">
        <v>2014</v>
      </c>
      <c r="D361" s="242">
        <v>736</v>
      </c>
      <c r="E361" s="242">
        <v>643.5</v>
      </c>
      <c r="F361" s="242">
        <v>0</v>
      </c>
      <c r="G361" s="242">
        <v>0</v>
      </c>
      <c r="H361" s="242">
        <v>0</v>
      </c>
      <c r="I361" s="242">
        <v>0</v>
      </c>
      <c r="J361" s="242">
        <v>736</v>
      </c>
      <c r="K361" s="242">
        <v>643.5</v>
      </c>
      <c r="L361" s="242">
        <v>0</v>
      </c>
      <c r="M361" s="242">
        <v>0</v>
      </c>
      <c r="N361" s="242">
        <v>100</v>
      </c>
      <c r="O361" s="242">
        <v>87.43</v>
      </c>
      <c r="P361" s="82" t="s">
        <v>141</v>
      </c>
      <c r="Q361" s="81">
        <v>103.1</v>
      </c>
      <c r="R361" s="81">
        <v>172.6</v>
      </c>
      <c r="S361" s="81">
        <v>167.41</v>
      </c>
      <c r="T361" s="2"/>
    </row>
    <row r="362" spans="1:20" ht="70.5" customHeight="1" x14ac:dyDescent="0.25">
      <c r="A362" s="237"/>
      <c r="B362" s="240"/>
      <c r="C362" s="240"/>
      <c r="D362" s="243"/>
      <c r="E362" s="243"/>
      <c r="F362" s="243"/>
      <c r="G362" s="243"/>
      <c r="H362" s="243"/>
      <c r="I362" s="243"/>
      <c r="J362" s="243"/>
      <c r="K362" s="243"/>
      <c r="L362" s="243"/>
      <c r="M362" s="243"/>
      <c r="N362" s="243"/>
      <c r="O362" s="243"/>
      <c r="P362" s="80" t="s">
        <v>142</v>
      </c>
      <c r="Q362" s="81">
        <v>45</v>
      </c>
      <c r="R362" s="81">
        <v>55</v>
      </c>
      <c r="S362" s="81">
        <v>122.22</v>
      </c>
      <c r="T362" s="2"/>
    </row>
    <row r="363" spans="1:20" ht="54.75" customHeight="1" x14ac:dyDescent="0.25">
      <c r="A363" s="237"/>
      <c r="B363" s="240"/>
      <c r="C363" s="240"/>
      <c r="D363" s="243"/>
      <c r="E363" s="243"/>
      <c r="F363" s="243"/>
      <c r="G363" s="243"/>
      <c r="H363" s="243"/>
      <c r="I363" s="243"/>
      <c r="J363" s="243"/>
      <c r="K363" s="243"/>
      <c r="L363" s="243"/>
      <c r="M363" s="243"/>
      <c r="N363" s="243"/>
      <c r="O363" s="243"/>
      <c r="P363" s="80" t="s">
        <v>143</v>
      </c>
      <c r="Q363" s="81">
        <v>60</v>
      </c>
      <c r="R363" s="81">
        <v>70</v>
      </c>
      <c r="S363" s="81">
        <v>116.67</v>
      </c>
      <c r="T363" s="2"/>
    </row>
    <row r="364" spans="1:20" ht="55.5" customHeight="1" x14ac:dyDescent="0.25">
      <c r="A364" s="237"/>
      <c r="B364" s="240"/>
      <c r="C364" s="240"/>
      <c r="D364" s="243"/>
      <c r="E364" s="243"/>
      <c r="F364" s="243"/>
      <c r="G364" s="243"/>
      <c r="H364" s="243"/>
      <c r="I364" s="243"/>
      <c r="J364" s="243"/>
      <c r="K364" s="243"/>
      <c r="L364" s="243"/>
      <c r="M364" s="243"/>
      <c r="N364" s="243"/>
      <c r="O364" s="243"/>
      <c r="P364" s="80" t="s">
        <v>144</v>
      </c>
      <c r="Q364" s="81">
        <v>2</v>
      </c>
      <c r="R364" s="81">
        <v>2</v>
      </c>
      <c r="S364" s="81">
        <v>100</v>
      </c>
      <c r="T364" s="2"/>
    </row>
    <row r="365" spans="1:20" ht="91.5" customHeight="1" x14ac:dyDescent="0.25">
      <c r="A365" s="237"/>
      <c r="B365" s="240"/>
      <c r="C365" s="241"/>
      <c r="D365" s="244"/>
      <c r="E365" s="244"/>
      <c r="F365" s="244"/>
      <c r="G365" s="244"/>
      <c r="H365" s="244"/>
      <c r="I365" s="244"/>
      <c r="J365" s="244"/>
      <c r="K365" s="244"/>
      <c r="L365" s="244"/>
      <c r="M365" s="244"/>
      <c r="N365" s="244"/>
      <c r="O365" s="244"/>
      <c r="P365" s="80" t="s">
        <v>145</v>
      </c>
      <c r="Q365" s="81">
        <v>100</v>
      </c>
      <c r="R365" s="81">
        <v>100</v>
      </c>
      <c r="S365" s="81">
        <v>100</v>
      </c>
      <c r="T365" s="2"/>
    </row>
    <row r="366" spans="1:20" ht="52.5" customHeight="1" x14ac:dyDescent="0.25">
      <c r="A366" s="237"/>
      <c r="B366" s="240"/>
      <c r="C366" s="236">
        <v>2015</v>
      </c>
      <c r="D366" s="242">
        <v>773</v>
      </c>
      <c r="E366" s="242">
        <v>409.12</v>
      </c>
      <c r="F366" s="242">
        <f>SUM(F367+F368+F369+F370+F396)</f>
        <v>0</v>
      </c>
      <c r="G366" s="242">
        <f>SUM(G367+G368+G369+G370+G396)</f>
        <v>0</v>
      </c>
      <c r="H366" s="242">
        <f>SUM(H367+H368+H369+H370+H396)</f>
        <v>0</v>
      </c>
      <c r="I366" s="242">
        <f>SUM(I367+I368+I369+I370+I396)</f>
        <v>0</v>
      </c>
      <c r="J366" s="242">
        <v>773</v>
      </c>
      <c r="K366" s="242">
        <v>409.12</v>
      </c>
      <c r="L366" s="242">
        <f>SUM(L367+L368+L369+L370+L396)</f>
        <v>0</v>
      </c>
      <c r="M366" s="242">
        <f>SUM(M367+M368+M369+M370+M396)</f>
        <v>0</v>
      </c>
      <c r="N366" s="242">
        <v>100</v>
      </c>
      <c r="O366" s="242">
        <v>52.9</v>
      </c>
      <c r="P366" s="82" t="s">
        <v>141</v>
      </c>
      <c r="Q366" s="81">
        <v>108.2</v>
      </c>
      <c r="R366" s="81">
        <v>125.20099999999999</v>
      </c>
      <c r="S366" s="81">
        <v>115.71</v>
      </c>
      <c r="T366" s="2"/>
    </row>
    <row r="367" spans="1:20" ht="62.25" customHeight="1" x14ac:dyDescent="0.25">
      <c r="A367" s="237"/>
      <c r="B367" s="240"/>
      <c r="C367" s="237"/>
      <c r="D367" s="243"/>
      <c r="E367" s="243"/>
      <c r="F367" s="243"/>
      <c r="G367" s="243"/>
      <c r="H367" s="243"/>
      <c r="I367" s="243"/>
      <c r="J367" s="243"/>
      <c r="K367" s="243"/>
      <c r="L367" s="243"/>
      <c r="M367" s="243"/>
      <c r="N367" s="243"/>
      <c r="O367" s="243"/>
      <c r="P367" s="80" t="s">
        <v>142</v>
      </c>
      <c r="Q367" s="81">
        <v>60</v>
      </c>
      <c r="R367" s="81">
        <v>60</v>
      </c>
      <c r="S367" s="81">
        <v>100</v>
      </c>
      <c r="T367" s="2"/>
    </row>
    <row r="368" spans="1:20" ht="50.25" customHeight="1" x14ac:dyDescent="0.25">
      <c r="A368" s="237"/>
      <c r="B368" s="240"/>
      <c r="C368" s="237"/>
      <c r="D368" s="243"/>
      <c r="E368" s="243"/>
      <c r="F368" s="243"/>
      <c r="G368" s="243"/>
      <c r="H368" s="243"/>
      <c r="I368" s="243"/>
      <c r="J368" s="243"/>
      <c r="K368" s="243"/>
      <c r="L368" s="243"/>
      <c r="M368" s="243"/>
      <c r="N368" s="243"/>
      <c r="O368" s="243"/>
      <c r="P368" s="80" t="s">
        <v>143</v>
      </c>
      <c r="Q368" s="81">
        <v>40</v>
      </c>
      <c r="R368" s="81">
        <v>75</v>
      </c>
      <c r="S368" s="81">
        <v>187.5</v>
      </c>
      <c r="T368" s="2"/>
    </row>
    <row r="369" spans="1:20" ht="51.75" customHeight="1" x14ac:dyDescent="0.25">
      <c r="A369" s="237"/>
      <c r="B369" s="240"/>
      <c r="C369" s="237"/>
      <c r="D369" s="243"/>
      <c r="E369" s="243"/>
      <c r="F369" s="243"/>
      <c r="G369" s="243"/>
      <c r="H369" s="243"/>
      <c r="I369" s="243"/>
      <c r="J369" s="243"/>
      <c r="K369" s="243"/>
      <c r="L369" s="243"/>
      <c r="M369" s="243"/>
      <c r="N369" s="243"/>
      <c r="O369" s="243"/>
      <c r="P369" s="80" t="s">
        <v>144</v>
      </c>
      <c r="Q369" s="81">
        <v>2</v>
      </c>
      <c r="R369" s="81">
        <v>2</v>
      </c>
      <c r="S369" s="81">
        <v>100</v>
      </c>
      <c r="T369" s="2"/>
    </row>
    <row r="370" spans="1:20" ht="83.25" customHeight="1" x14ac:dyDescent="0.25">
      <c r="A370" s="237"/>
      <c r="B370" s="240"/>
      <c r="C370" s="238"/>
      <c r="D370" s="244"/>
      <c r="E370" s="244"/>
      <c r="F370" s="244"/>
      <c r="G370" s="244"/>
      <c r="H370" s="244"/>
      <c r="I370" s="244"/>
      <c r="J370" s="244"/>
      <c r="K370" s="244"/>
      <c r="L370" s="244"/>
      <c r="M370" s="244"/>
      <c r="N370" s="244"/>
      <c r="O370" s="244"/>
      <c r="P370" s="80" t="s">
        <v>145</v>
      </c>
      <c r="Q370" s="81">
        <v>100</v>
      </c>
      <c r="R370" s="81">
        <v>100</v>
      </c>
      <c r="S370" s="81">
        <v>100</v>
      </c>
      <c r="T370" s="2"/>
    </row>
    <row r="371" spans="1:20" ht="51.75" customHeight="1" x14ac:dyDescent="0.25">
      <c r="A371" s="237"/>
      <c r="B371" s="240"/>
      <c r="C371" s="236">
        <v>2016</v>
      </c>
      <c r="D371" s="242">
        <v>1234.7</v>
      </c>
      <c r="E371" s="242">
        <v>1234.7</v>
      </c>
      <c r="F371" s="242">
        <f>SUM(F372+F373+F374+F375+F403)</f>
        <v>0</v>
      </c>
      <c r="G371" s="242">
        <f>SUM(G372+G373+G374+G375+G403)</f>
        <v>0</v>
      </c>
      <c r="H371" s="242">
        <f>SUM(H372+H373+H374+H375+H403)</f>
        <v>0</v>
      </c>
      <c r="I371" s="242">
        <f>SUM(I372+I373+I374+I375+I403)</f>
        <v>0</v>
      </c>
      <c r="J371" s="242">
        <v>1234.7</v>
      </c>
      <c r="K371" s="242">
        <v>1234.7</v>
      </c>
      <c r="L371" s="242">
        <f>SUM(L372+L373+L374+L375+L403)</f>
        <v>0</v>
      </c>
      <c r="M371" s="242">
        <f>SUM(M372+M373+M374+M375+M403)</f>
        <v>0</v>
      </c>
      <c r="N371" s="242">
        <v>100</v>
      </c>
      <c r="O371" s="242">
        <v>100</v>
      </c>
      <c r="P371" s="154" t="s">
        <v>141</v>
      </c>
      <c r="Q371" s="81">
        <v>113.6</v>
      </c>
      <c r="R371" s="81">
        <v>98.3</v>
      </c>
      <c r="S371" s="81">
        <v>87</v>
      </c>
      <c r="T371" s="2"/>
    </row>
    <row r="372" spans="1:20" ht="64.5" customHeight="1" x14ac:dyDescent="0.25">
      <c r="A372" s="237"/>
      <c r="B372" s="240"/>
      <c r="C372" s="237"/>
      <c r="D372" s="243"/>
      <c r="E372" s="243"/>
      <c r="F372" s="243"/>
      <c r="G372" s="243"/>
      <c r="H372" s="243"/>
      <c r="I372" s="243"/>
      <c r="J372" s="243"/>
      <c r="K372" s="243"/>
      <c r="L372" s="243"/>
      <c r="M372" s="243"/>
      <c r="N372" s="243"/>
      <c r="O372" s="243"/>
      <c r="P372" s="155" t="s">
        <v>142</v>
      </c>
      <c r="Q372" s="81">
        <v>75</v>
      </c>
      <c r="R372" s="81">
        <v>75</v>
      </c>
      <c r="S372" s="81">
        <v>100</v>
      </c>
      <c r="T372" s="2"/>
    </row>
    <row r="373" spans="1:20" ht="49.5" customHeight="1" x14ac:dyDescent="0.25">
      <c r="A373" s="237"/>
      <c r="B373" s="240"/>
      <c r="C373" s="237"/>
      <c r="D373" s="243"/>
      <c r="E373" s="243"/>
      <c r="F373" s="243"/>
      <c r="G373" s="243"/>
      <c r="H373" s="243"/>
      <c r="I373" s="243"/>
      <c r="J373" s="243"/>
      <c r="K373" s="243"/>
      <c r="L373" s="243"/>
      <c r="M373" s="243"/>
      <c r="N373" s="243"/>
      <c r="O373" s="243"/>
      <c r="P373" s="155" t="s">
        <v>143</v>
      </c>
      <c r="Q373" s="81">
        <v>100</v>
      </c>
      <c r="R373" s="81">
        <v>100</v>
      </c>
      <c r="S373" s="81">
        <v>100</v>
      </c>
      <c r="T373" s="2"/>
    </row>
    <row r="374" spans="1:20" ht="51.75" customHeight="1" x14ac:dyDescent="0.25">
      <c r="A374" s="237"/>
      <c r="B374" s="240"/>
      <c r="C374" s="237"/>
      <c r="D374" s="243"/>
      <c r="E374" s="243"/>
      <c r="F374" s="243"/>
      <c r="G374" s="243"/>
      <c r="H374" s="243"/>
      <c r="I374" s="243"/>
      <c r="J374" s="243"/>
      <c r="K374" s="243"/>
      <c r="L374" s="243"/>
      <c r="M374" s="243"/>
      <c r="N374" s="243"/>
      <c r="O374" s="243"/>
      <c r="P374" s="155" t="s">
        <v>144</v>
      </c>
      <c r="Q374" s="81">
        <v>2</v>
      </c>
      <c r="R374" s="81">
        <v>2</v>
      </c>
      <c r="S374" s="81">
        <v>100</v>
      </c>
      <c r="T374" s="2"/>
    </row>
    <row r="375" spans="1:20" ht="83.25" customHeight="1" x14ac:dyDescent="0.25">
      <c r="A375" s="237"/>
      <c r="B375" s="240"/>
      <c r="C375" s="238"/>
      <c r="D375" s="244"/>
      <c r="E375" s="244"/>
      <c r="F375" s="244"/>
      <c r="G375" s="244"/>
      <c r="H375" s="244"/>
      <c r="I375" s="244"/>
      <c r="J375" s="244"/>
      <c r="K375" s="244"/>
      <c r="L375" s="244"/>
      <c r="M375" s="244"/>
      <c r="N375" s="244"/>
      <c r="O375" s="244"/>
      <c r="P375" s="155" t="s">
        <v>145</v>
      </c>
      <c r="Q375" s="81">
        <v>100</v>
      </c>
      <c r="R375" s="81">
        <v>100</v>
      </c>
      <c r="S375" s="81">
        <v>100</v>
      </c>
      <c r="T375" s="2"/>
    </row>
    <row r="376" spans="1:20" ht="51.75" customHeight="1" x14ac:dyDescent="0.25">
      <c r="A376" s="237"/>
      <c r="B376" s="240"/>
      <c r="C376" s="236">
        <v>2017</v>
      </c>
      <c r="D376" s="242">
        <v>550.62</v>
      </c>
      <c r="E376" s="242">
        <v>550.62</v>
      </c>
      <c r="F376" s="242">
        <f>SUM(F377+F378+F379+F380+F408)</f>
        <v>0</v>
      </c>
      <c r="G376" s="242">
        <f>SUM(G377+G378+G379+G380+G408)</f>
        <v>0</v>
      </c>
      <c r="H376" s="242">
        <f>SUM(H377+H378+H379+H380+H408)</f>
        <v>0</v>
      </c>
      <c r="I376" s="242">
        <f>SUM(I377+I378+I379+I380+I408)</f>
        <v>0</v>
      </c>
      <c r="J376" s="242">
        <v>550.62</v>
      </c>
      <c r="K376" s="242">
        <v>550.62</v>
      </c>
      <c r="L376" s="242">
        <f>SUM(L377+L378+L379+L380+L408)</f>
        <v>0</v>
      </c>
      <c r="M376" s="242">
        <f>SUM(M377+M378+M379+M380+M408)</f>
        <v>0</v>
      </c>
      <c r="N376" s="242">
        <v>100</v>
      </c>
      <c r="O376" s="242">
        <v>100</v>
      </c>
      <c r="P376" s="154" t="s">
        <v>141</v>
      </c>
      <c r="Q376" s="81">
        <v>119.3</v>
      </c>
      <c r="R376" s="81">
        <v>285.89999999999998</v>
      </c>
      <c r="S376" s="81">
        <v>240</v>
      </c>
      <c r="T376" s="2"/>
    </row>
    <row r="377" spans="1:20" ht="62.25" customHeight="1" x14ac:dyDescent="0.25">
      <c r="A377" s="237"/>
      <c r="B377" s="240"/>
      <c r="C377" s="237"/>
      <c r="D377" s="243"/>
      <c r="E377" s="243"/>
      <c r="F377" s="243"/>
      <c r="G377" s="243"/>
      <c r="H377" s="243"/>
      <c r="I377" s="243"/>
      <c r="J377" s="243"/>
      <c r="K377" s="243"/>
      <c r="L377" s="243"/>
      <c r="M377" s="243"/>
      <c r="N377" s="243"/>
      <c r="O377" s="243"/>
      <c r="P377" s="155" t="s">
        <v>142</v>
      </c>
      <c r="Q377" s="81">
        <v>90</v>
      </c>
      <c r="R377" s="81">
        <v>90</v>
      </c>
      <c r="S377" s="81">
        <v>100</v>
      </c>
      <c r="T377" s="2"/>
    </row>
    <row r="378" spans="1:20" ht="51.75" customHeight="1" x14ac:dyDescent="0.25">
      <c r="A378" s="237"/>
      <c r="B378" s="240"/>
      <c r="C378" s="237"/>
      <c r="D378" s="243"/>
      <c r="E378" s="243"/>
      <c r="F378" s="243"/>
      <c r="G378" s="243"/>
      <c r="H378" s="243"/>
      <c r="I378" s="243"/>
      <c r="J378" s="243"/>
      <c r="K378" s="243"/>
      <c r="L378" s="243"/>
      <c r="M378" s="243"/>
      <c r="N378" s="243"/>
      <c r="O378" s="243"/>
      <c r="P378" s="155" t="s">
        <v>143</v>
      </c>
      <c r="Q378" s="81">
        <v>100</v>
      </c>
      <c r="R378" s="81">
        <v>100</v>
      </c>
      <c r="S378" s="81">
        <v>100</v>
      </c>
      <c r="T378" s="2"/>
    </row>
    <row r="379" spans="1:20" ht="49.5" customHeight="1" x14ac:dyDescent="0.25">
      <c r="A379" s="237"/>
      <c r="B379" s="240"/>
      <c r="C379" s="237"/>
      <c r="D379" s="243"/>
      <c r="E379" s="243"/>
      <c r="F379" s="243"/>
      <c r="G379" s="243"/>
      <c r="H379" s="243"/>
      <c r="I379" s="243"/>
      <c r="J379" s="243"/>
      <c r="K379" s="243"/>
      <c r="L379" s="243"/>
      <c r="M379" s="243"/>
      <c r="N379" s="243"/>
      <c r="O379" s="243"/>
      <c r="P379" s="155" t="s">
        <v>144</v>
      </c>
      <c r="Q379" s="81">
        <v>1</v>
      </c>
      <c r="R379" s="81">
        <v>1</v>
      </c>
      <c r="S379" s="81">
        <v>100</v>
      </c>
      <c r="T379" s="2"/>
    </row>
    <row r="380" spans="1:20" ht="83.25" customHeight="1" x14ac:dyDescent="0.25">
      <c r="A380" s="238"/>
      <c r="B380" s="241"/>
      <c r="C380" s="238"/>
      <c r="D380" s="244"/>
      <c r="E380" s="244"/>
      <c r="F380" s="244"/>
      <c r="G380" s="244"/>
      <c r="H380" s="244"/>
      <c r="I380" s="244"/>
      <c r="J380" s="244"/>
      <c r="K380" s="244"/>
      <c r="L380" s="244"/>
      <c r="M380" s="244"/>
      <c r="N380" s="244"/>
      <c r="O380" s="244"/>
      <c r="P380" s="155" t="s">
        <v>145</v>
      </c>
      <c r="Q380" s="81">
        <v>100</v>
      </c>
      <c r="R380" s="81">
        <v>100</v>
      </c>
      <c r="S380" s="81">
        <v>100</v>
      </c>
      <c r="T380" s="2"/>
    </row>
    <row r="381" spans="1:20" ht="27.75" customHeight="1" x14ac:dyDescent="0.25">
      <c r="A381" s="198" t="s">
        <v>146</v>
      </c>
      <c r="B381" s="201" t="s">
        <v>149</v>
      </c>
      <c r="C381" s="13" t="s">
        <v>551</v>
      </c>
      <c r="D381" s="14">
        <f>SUM(D382:D385)</f>
        <v>4391575.01</v>
      </c>
      <c r="E381" s="14">
        <f t="shared" ref="E381:M381" si="110">SUM(E382:E385)</f>
        <v>5517840.5199999996</v>
      </c>
      <c r="F381" s="14">
        <f t="shared" si="110"/>
        <v>3051143.73</v>
      </c>
      <c r="G381" s="14">
        <f t="shared" si="110"/>
        <v>3936850.0000000005</v>
      </c>
      <c r="H381" s="14">
        <f t="shared" si="110"/>
        <v>1131447.53</v>
      </c>
      <c r="I381" s="14">
        <f t="shared" si="110"/>
        <v>1399496.9</v>
      </c>
      <c r="J381" s="14">
        <f t="shared" si="110"/>
        <v>110293.3</v>
      </c>
      <c r="K381" s="14">
        <f t="shared" si="110"/>
        <v>102110.46000000002</v>
      </c>
      <c r="L381" s="14">
        <f t="shared" si="110"/>
        <v>98690.45</v>
      </c>
      <c r="M381" s="14">
        <f t="shared" si="110"/>
        <v>79383.16</v>
      </c>
      <c r="N381" s="14">
        <v>100</v>
      </c>
      <c r="O381" s="14">
        <v>125.65</v>
      </c>
      <c r="P381" s="204" t="s">
        <v>22</v>
      </c>
      <c r="Q381" s="204" t="s">
        <v>22</v>
      </c>
      <c r="R381" s="204" t="s">
        <v>22</v>
      </c>
      <c r="S381" s="204" t="s">
        <v>22</v>
      </c>
      <c r="T381" s="2"/>
    </row>
    <row r="382" spans="1:20" ht="19.5" customHeight="1" x14ac:dyDescent="0.25">
      <c r="A382" s="199"/>
      <c r="B382" s="202"/>
      <c r="C382" s="12">
        <v>2014</v>
      </c>
      <c r="D382" s="14">
        <f>SUM(D387+D459)</f>
        <v>1484564.44</v>
      </c>
      <c r="E382" s="14">
        <f>SUM(E387+E459)</f>
        <v>1484564.44</v>
      </c>
      <c r="F382" s="14">
        <f>SUM(F387+F459)</f>
        <v>988496.09</v>
      </c>
      <c r="G382" s="14">
        <f>SUM(G387+G459)</f>
        <v>988496.09</v>
      </c>
      <c r="H382" s="14">
        <f>SUM(H387+H459)</f>
        <v>449957.1</v>
      </c>
      <c r="I382" s="14">
        <f>SUM(I387+I459)</f>
        <v>449957.1</v>
      </c>
      <c r="J382" s="14">
        <f>SUM(J387+J459)</f>
        <v>12731.83</v>
      </c>
      <c r="K382" s="14">
        <f>SUM(K387+K459)</f>
        <v>12731.83</v>
      </c>
      <c r="L382" s="14">
        <f>SUM(L387+L459)</f>
        <v>33379.42</v>
      </c>
      <c r="M382" s="14">
        <f>SUM(M387+M459)</f>
        <v>33379.42</v>
      </c>
      <c r="N382" s="14">
        <v>100</v>
      </c>
      <c r="O382" s="14">
        <v>100</v>
      </c>
      <c r="P382" s="205"/>
      <c r="Q382" s="205"/>
      <c r="R382" s="205"/>
      <c r="S382" s="205"/>
      <c r="T382" s="2"/>
    </row>
    <row r="383" spans="1:20" ht="23.25" customHeight="1" x14ac:dyDescent="0.25">
      <c r="A383" s="199"/>
      <c r="B383" s="202"/>
      <c r="C383" s="12">
        <v>2015</v>
      </c>
      <c r="D383" s="14">
        <f>SUM(D388+D460)</f>
        <v>324480</v>
      </c>
      <c r="E383" s="14">
        <f>SUM(E388+E460)</f>
        <v>1450744.4</v>
      </c>
      <c r="F383" s="14">
        <f>SUM(F388+F460)</f>
        <v>97395</v>
      </c>
      <c r="G383" s="14">
        <f>SUM(G388+G460)</f>
        <v>983101.22</v>
      </c>
      <c r="H383" s="14">
        <f>SUM(H388+H460)</f>
        <v>159017</v>
      </c>
      <c r="I383" s="14">
        <f>SUM(I388+I460)</f>
        <v>427066.76</v>
      </c>
      <c r="J383" s="14">
        <f>SUM(J388+J460)</f>
        <v>27215</v>
      </c>
      <c r="K383" s="14">
        <f>SUM(K388+K460)</f>
        <v>19030.79</v>
      </c>
      <c r="L383" s="14">
        <f>SUM(L388+L460)</f>
        <v>40853</v>
      </c>
      <c r="M383" s="14">
        <f>SUM(M388+M460)</f>
        <v>21545.629999999997</v>
      </c>
      <c r="N383" s="14">
        <v>100</v>
      </c>
      <c r="O383" s="14">
        <v>446</v>
      </c>
      <c r="P383" s="205"/>
      <c r="Q383" s="205"/>
      <c r="R383" s="205"/>
      <c r="S383" s="205"/>
      <c r="T383" s="2"/>
    </row>
    <row r="384" spans="1:20" ht="21.75" customHeight="1" x14ac:dyDescent="0.25">
      <c r="A384" s="199"/>
      <c r="B384" s="202"/>
      <c r="C384" s="12">
        <v>2016</v>
      </c>
      <c r="D384" s="14">
        <f>SUM(D389+D461)</f>
        <v>967584.14999999991</v>
      </c>
      <c r="E384" s="14">
        <f>SUM(E389+E461)</f>
        <v>967585.26</v>
      </c>
      <c r="F384" s="14">
        <f>SUM(F389+F461)</f>
        <v>638479.5</v>
      </c>
      <c r="G384" s="14">
        <f>SUM(G389+G461)</f>
        <v>638479.55000000005</v>
      </c>
      <c r="H384" s="14">
        <f>SUM(H389+H461)</f>
        <v>268311.40000000002</v>
      </c>
      <c r="I384" s="14">
        <f>SUM(I389+I461)</f>
        <v>268311.41000000003</v>
      </c>
      <c r="J384" s="14">
        <f>SUM(J389+J461)</f>
        <v>44893.3</v>
      </c>
      <c r="K384" s="14">
        <f>SUM(K389+K461)</f>
        <v>44894.270000000004</v>
      </c>
      <c r="L384" s="14">
        <f>SUM(L389+L461)</f>
        <v>15899.95</v>
      </c>
      <c r="M384" s="14">
        <f>SUM(M389+M461)</f>
        <v>15900.03</v>
      </c>
      <c r="N384" s="14">
        <v>100</v>
      </c>
      <c r="O384" s="14">
        <v>100</v>
      </c>
      <c r="P384" s="205"/>
      <c r="Q384" s="205"/>
      <c r="R384" s="205"/>
      <c r="S384" s="205"/>
      <c r="T384" s="2"/>
    </row>
    <row r="385" spans="1:20" ht="21.75" customHeight="1" x14ac:dyDescent="0.25">
      <c r="A385" s="200"/>
      <c r="B385" s="203"/>
      <c r="C385" s="12">
        <v>2017</v>
      </c>
      <c r="D385" s="14">
        <f>SUM(D390+D462)</f>
        <v>1614946.4200000002</v>
      </c>
      <c r="E385" s="14">
        <f t="shared" ref="E385:M385" si="111">SUM(E390+E462)</f>
        <v>1614946.4200000002</v>
      </c>
      <c r="F385" s="14">
        <f t="shared" si="111"/>
        <v>1326773.1400000001</v>
      </c>
      <c r="G385" s="14">
        <f t="shared" si="111"/>
        <v>1326773.1400000001</v>
      </c>
      <c r="H385" s="14">
        <f t="shared" si="111"/>
        <v>254162.03</v>
      </c>
      <c r="I385" s="14">
        <f t="shared" si="111"/>
        <v>254161.63</v>
      </c>
      <c r="J385" s="14">
        <f t="shared" si="111"/>
        <v>25453.17</v>
      </c>
      <c r="K385" s="14">
        <f t="shared" si="111"/>
        <v>25453.57</v>
      </c>
      <c r="L385" s="14">
        <f t="shared" si="111"/>
        <v>8558.08</v>
      </c>
      <c r="M385" s="14">
        <f t="shared" si="111"/>
        <v>8558.08</v>
      </c>
      <c r="N385" s="14">
        <v>100</v>
      </c>
      <c r="O385" s="14">
        <v>100</v>
      </c>
      <c r="P385" s="206"/>
      <c r="Q385" s="206"/>
      <c r="R385" s="206"/>
      <c r="S385" s="206"/>
      <c r="T385" s="2"/>
    </row>
    <row r="386" spans="1:20" ht="26.25" customHeight="1" x14ac:dyDescent="0.25">
      <c r="A386" s="187" t="s">
        <v>147</v>
      </c>
      <c r="B386" s="190" t="s">
        <v>151</v>
      </c>
      <c r="C386" s="17" t="s">
        <v>551</v>
      </c>
      <c r="D386" s="18">
        <f>SUM(D387:D390)</f>
        <v>3720033.2800000003</v>
      </c>
      <c r="E386" s="18">
        <f t="shared" ref="E386:M386" si="112">SUM(E387:E390)</f>
        <v>4971030.4800000004</v>
      </c>
      <c r="F386" s="18">
        <f t="shared" si="112"/>
        <v>2887115.0700000003</v>
      </c>
      <c r="G386" s="18">
        <f t="shared" si="112"/>
        <v>3824507.07</v>
      </c>
      <c r="H386" s="18">
        <f t="shared" si="112"/>
        <v>814924.31</v>
      </c>
      <c r="I386" s="18">
        <f t="shared" si="112"/>
        <v>1127390.31</v>
      </c>
      <c r="J386" s="18">
        <f t="shared" si="112"/>
        <v>17993.900000000001</v>
      </c>
      <c r="K386" s="18">
        <f t="shared" si="112"/>
        <v>19133.099999999999</v>
      </c>
      <c r="L386" s="18">
        <f t="shared" si="112"/>
        <v>0</v>
      </c>
      <c r="M386" s="18">
        <f t="shared" si="112"/>
        <v>0</v>
      </c>
      <c r="N386" s="18">
        <v>100</v>
      </c>
      <c r="O386" s="18">
        <v>133.63</v>
      </c>
      <c r="P386" s="193" t="s">
        <v>22</v>
      </c>
      <c r="Q386" s="193" t="s">
        <v>22</v>
      </c>
      <c r="R386" s="193" t="s">
        <v>22</v>
      </c>
      <c r="S386" s="193" t="s">
        <v>22</v>
      </c>
      <c r="T386" s="2"/>
    </row>
    <row r="387" spans="1:20" ht="18.75" customHeight="1" x14ac:dyDescent="0.25">
      <c r="A387" s="188"/>
      <c r="B387" s="191"/>
      <c r="C387" s="16">
        <v>2014</v>
      </c>
      <c r="D387" s="18">
        <f>SUM(D392+D401+D434)</f>
        <v>1372098</v>
      </c>
      <c r="E387" s="18">
        <f>SUM(E392+E401+E434)</f>
        <v>1372098</v>
      </c>
      <c r="F387" s="18">
        <f>SUM(F392+F401+F434)</f>
        <v>961239</v>
      </c>
      <c r="G387" s="18">
        <f>SUM(G392+G401+G434)</f>
        <v>961239</v>
      </c>
      <c r="H387" s="18">
        <f>SUM(H392+H401+H434)</f>
        <v>406836</v>
      </c>
      <c r="I387" s="18">
        <f>SUM(I392+I401+I434)</f>
        <v>406836</v>
      </c>
      <c r="J387" s="18">
        <f>SUM(J392+J401+J434)</f>
        <v>4023</v>
      </c>
      <c r="K387" s="18">
        <f>SUM(K392+K401+K434)</f>
        <v>4023</v>
      </c>
      <c r="L387" s="18">
        <f>SUM(L392+L401+L434)</f>
        <v>0</v>
      </c>
      <c r="M387" s="18">
        <f>SUM(M392+M401+M434)</f>
        <v>0</v>
      </c>
      <c r="N387" s="18">
        <v>100</v>
      </c>
      <c r="O387" s="18">
        <v>100</v>
      </c>
      <c r="P387" s="194"/>
      <c r="Q387" s="194"/>
      <c r="R387" s="194"/>
      <c r="S387" s="194"/>
      <c r="T387" s="2"/>
    </row>
    <row r="388" spans="1:20" ht="24.75" customHeight="1" x14ac:dyDescent="0.25">
      <c r="A388" s="188"/>
      <c r="B388" s="191"/>
      <c r="C388" s="16">
        <v>2015</v>
      </c>
      <c r="D388" s="18">
        <f>SUM(D393+D409+D440)</f>
        <v>3332</v>
      </c>
      <c r="E388" s="18">
        <f>SUM(E393+E409+E440)</f>
        <v>1254329.3999999999</v>
      </c>
      <c r="F388" s="18">
        <f>SUM(F393+F409+F440)</f>
        <v>0</v>
      </c>
      <c r="G388" s="18">
        <f>SUM(G393+G409+G440)</f>
        <v>937392</v>
      </c>
      <c r="H388" s="18">
        <f>SUM(H393+H409+H440)</f>
        <v>0</v>
      </c>
      <c r="I388" s="18">
        <f>SUM(I393+I409+I440)</f>
        <v>312466</v>
      </c>
      <c r="J388" s="18">
        <f>SUM(J393+J409+J440)</f>
        <v>3332</v>
      </c>
      <c r="K388" s="18">
        <f>SUM(K393+K409+K440)</f>
        <v>4471.3999999999996</v>
      </c>
      <c r="L388" s="18">
        <f>SUM(L393+L409+L440)</f>
        <v>0</v>
      </c>
      <c r="M388" s="18">
        <f>SUM(M393+M409+M440)</f>
        <v>0</v>
      </c>
      <c r="N388" s="18">
        <v>100</v>
      </c>
      <c r="O388" s="18" t="s">
        <v>371</v>
      </c>
      <c r="P388" s="194"/>
      <c r="Q388" s="194"/>
      <c r="R388" s="194"/>
      <c r="S388" s="194"/>
      <c r="T388" s="2"/>
    </row>
    <row r="389" spans="1:20" ht="22.5" customHeight="1" x14ac:dyDescent="0.25">
      <c r="A389" s="188"/>
      <c r="B389" s="191"/>
      <c r="C389" s="16">
        <v>2016</v>
      </c>
      <c r="D389" s="18">
        <f>SUM(D394+D417+D446)</f>
        <v>781182.7</v>
      </c>
      <c r="E389" s="18">
        <f>SUM(E394+E417+E446)</f>
        <v>781182.5</v>
      </c>
      <c r="F389" s="18">
        <f>SUM(F394+F417+F446)</f>
        <v>605892.30000000005</v>
      </c>
      <c r="G389" s="18">
        <f>SUM(G394+G417+G446)</f>
        <v>605892.30000000005</v>
      </c>
      <c r="H389" s="18">
        <f>SUM(H394+H417+H446)</f>
        <v>170503.4</v>
      </c>
      <c r="I389" s="18">
        <f>SUM(I394+I417+I446)</f>
        <v>170503.4</v>
      </c>
      <c r="J389" s="18">
        <f>SUM(J394+J417+J446)</f>
        <v>4787</v>
      </c>
      <c r="K389" s="18">
        <f>SUM(K394+K417+K446)</f>
        <v>4786.8</v>
      </c>
      <c r="L389" s="18">
        <f>SUM(L394+L417+L446)</f>
        <v>0</v>
      </c>
      <c r="M389" s="18">
        <f>SUM(M394+M417+M446)</f>
        <v>0</v>
      </c>
      <c r="N389" s="18">
        <v>100</v>
      </c>
      <c r="O389" s="18">
        <v>100</v>
      </c>
      <c r="P389" s="194"/>
      <c r="Q389" s="194"/>
      <c r="R389" s="194"/>
      <c r="S389" s="194"/>
      <c r="T389" s="2"/>
    </row>
    <row r="390" spans="1:20" ht="22.5" customHeight="1" x14ac:dyDescent="0.25">
      <c r="A390" s="189"/>
      <c r="B390" s="192"/>
      <c r="C390" s="16">
        <v>2017</v>
      </c>
      <c r="D390" s="18">
        <f>SUM(D395+D425+D452)</f>
        <v>1563420.58</v>
      </c>
      <c r="E390" s="18">
        <f t="shared" ref="E390:M390" si="113">SUM(E395+E425+E452)</f>
        <v>1563420.58</v>
      </c>
      <c r="F390" s="18">
        <f t="shared" si="113"/>
        <v>1319983.77</v>
      </c>
      <c r="G390" s="18">
        <f t="shared" si="113"/>
        <v>1319983.77</v>
      </c>
      <c r="H390" s="18">
        <f t="shared" si="113"/>
        <v>237584.91</v>
      </c>
      <c r="I390" s="18">
        <f t="shared" si="113"/>
        <v>237584.91</v>
      </c>
      <c r="J390" s="18">
        <f t="shared" si="113"/>
        <v>5851.9</v>
      </c>
      <c r="K390" s="18">
        <f t="shared" si="113"/>
        <v>5851.9</v>
      </c>
      <c r="L390" s="18">
        <f t="shared" si="113"/>
        <v>0</v>
      </c>
      <c r="M390" s="18">
        <f t="shared" si="113"/>
        <v>0</v>
      </c>
      <c r="N390" s="18">
        <v>100</v>
      </c>
      <c r="O390" s="18">
        <v>100</v>
      </c>
      <c r="P390" s="195"/>
      <c r="Q390" s="195"/>
      <c r="R390" s="195"/>
      <c r="S390" s="195"/>
      <c r="T390" s="2"/>
    </row>
    <row r="391" spans="1:20" ht="20.25" customHeight="1" x14ac:dyDescent="0.25">
      <c r="A391" s="211" t="s">
        <v>368</v>
      </c>
      <c r="B391" s="213" t="s">
        <v>152</v>
      </c>
      <c r="C391" s="20" t="s">
        <v>551</v>
      </c>
      <c r="D391" s="21">
        <f>SUM(D392:D395)</f>
        <v>17993.900000000001</v>
      </c>
      <c r="E391" s="21">
        <f t="shared" ref="E391:M391" si="114">SUM(E392:E395)</f>
        <v>19133.099999999999</v>
      </c>
      <c r="F391" s="21">
        <f t="shared" si="114"/>
        <v>0</v>
      </c>
      <c r="G391" s="21">
        <f t="shared" si="114"/>
        <v>0</v>
      </c>
      <c r="H391" s="21">
        <f t="shared" si="114"/>
        <v>0</v>
      </c>
      <c r="I391" s="21">
        <f t="shared" si="114"/>
        <v>0</v>
      </c>
      <c r="J391" s="21">
        <f t="shared" si="114"/>
        <v>17993.900000000001</v>
      </c>
      <c r="K391" s="21">
        <f t="shared" si="114"/>
        <v>19133.099999999999</v>
      </c>
      <c r="L391" s="21">
        <f t="shared" si="114"/>
        <v>0</v>
      </c>
      <c r="M391" s="21">
        <f t="shared" si="114"/>
        <v>0</v>
      </c>
      <c r="N391" s="21">
        <v>100</v>
      </c>
      <c r="O391" s="21">
        <v>106.33</v>
      </c>
      <c r="P391" s="218" t="s">
        <v>22</v>
      </c>
      <c r="Q391" s="218" t="s">
        <v>22</v>
      </c>
      <c r="R391" s="218" t="s">
        <v>22</v>
      </c>
      <c r="S391" s="218" t="s">
        <v>22</v>
      </c>
      <c r="T391" s="2"/>
    </row>
    <row r="392" spans="1:20" ht="18.75" customHeight="1" x14ac:dyDescent="0.25">
      <c r="A392" s="217"/>
      <c r="B392" s="215"/>
      <c r="C392" s="20">
        <v>2014</v>
      </c>
      <c r="D392" s="21">
        <f>SUM(D396)</f>
        <v>4023</v>
      </c>
      <c r="E392" s="21">
        <f t="shared" ref="E392:M392" si="115">SUM(E396)</f>
        <v>4023</v>
      </c>
      <c r="F392" s="21">
        <f t="shared" si="115"/>
        <v>0</v>
      </c>
      <c r="G392" s="21">
        <f t="shared" si="115"/>
        <v>0</v>
      </c>
      <c r="H392" s="21">
        <f t="shared" si="115"/>
        <v>0</v>
      </c>
      <c r="I392" s="21">
        <f t="shared" si="115"/>
        <v>0</v>
      </c>
      <c r="J392" s="21">
        <f t="shared" si="115"/>
        <v>4023</v>
      </c>
      <c r="K392" s="21">
        <f t="shared" si="115"/>
        <v>4023</v>
      </c>
      <c r="L392" s="21">
        <f t="shared" si="115"/>
        <v>0</v>
      </c>
      <c r="M392" s="21">
        <f t="shared" si="115"/>
        <v>0</v>
      </c>
      <c r="N392" s="21">
        <v>100</v>
      </c>
      <c r="O392" s="21">
        <v>100</v>
      </c>
      <c r="P392" s="219"/>
      <c r="Q392" s="219"/>
      <c r="R392" s="219"/>
      <c r="S392" s="219"/>
      <c r="T392" s="2"/>
    </row>
    <row r="393" spans="1:20" ht="21.75" customHeight="1" x14ac:dyDescent="0.25">
      <c r="A393" s="217"/>
      <c r="B393" s="215"/>
      <c r="C393" s="20">
        <v>2015</v>
      </c>
      <c r="D393" s="21">
        <f>SUM(D397)</f>
        <v>3332</v>
      </c>
      <c r="E393" s="21">
        <f t="shared" ref="E393:M393" si="116">SUM(E397)</f>
        <v>4471.3999999999996</v>
      </c>
      <c r="F393" s="21">
        <f t="shared" si="116"/>
        <v>0</v>
      </c>
      <c r="G393" s="21">
        <f t="shared" si="116"/>
        <v>0</v>
      </c>
      <c r="H393" s="21">
        <f t="shared" si="116"/>
        <v>0</v>
      </c>
      <c r="I393" s="21">
        <f t="shared" si="116"/>
        <v>0</v>
      </c>
      <c r="J393" s="21">
        <f t="shared" si="116"/>
        <v>3332</v>
      </c>
      <c r="K393" s="21">
        <f t="shared" si="116"/>
        <v>4471.3999999999996</v>
      </c>
      <c r="L393" s="21">
        <f t="shared" si="116"/>
        <v>0</v>
      </c>
      <c r="M393" s="21">
        <f t="shared" si="116"/>
        <v>0</v>
      </c>
      <c r="N393" s="21">
        <v>100</v>
      </c>
      <c r="O393" s="21">
        <v>134.19999999999999</v>
      </c>
      <c r="P393" s="219"/>
      <c r="Q393" s="219"/>
      <c r="R393" s="219"/>
      <c r="S393" s="219"/>
      <c r="T393" s="2"/>
    </row>
    <row r="394" spans="1:20" ht="21.75" customHeight="1" x14ac:dyDescent="0.25">
      <c r="A394" s="217"/>
      <c r="B394" s="215"/>
      <c r="C394" s="20">
        <v>2016</v>
      </c>
      <c r="D394" s="21">
        <f>SUM(D398)</f>
        <v>4787</v>
      </c>
      <c r="E394" s="21">
        <f t="shared" ref="E394:M394" si="117">SUM(E398)</f>
        <v>4786.8</v>
      </c>
      <c r="F394" s="21">
        <f t="shared" si="117"/>
        <v>0</v>
      </c>
      <c r="G394" s="21">
        <f t="shared" si="117"/>
        <v>0</v>
      </c>
      <c r="H394" s="21">
        <f t="shared" si="117"/>
        <v>0</v>
      </c>
      <c r="I394" s="21">
        <f t="shared" si="117"/>
        <v>0</v>
      </c>
      <c r="J394" s="21">
        <f t="shared" si="117"/>
        <v>4787</v>
      </c>
      <c r="K394" s="21">
        <f t="shared" si="117"/>
        <v>4786.8</v>
      </c>
      <c r="L394" s="21">
        <f t="shared" si="117"/>
        <v>0</v>
      </c>
      <c r="M394" s="21">
        <f t="shared" si="117"/>
        <v>0</v>
      </c>
      <c r="N394" s="21">
        <v>100</v>
      </c>
      <c r="O394" s="21">
        <v>100</v>
      </c>
      <c r="P394" s="219"/>
      <c r="Q394" s="219"/>
      <c r="R394" s="219"/>
      <c r="S394" s="219"/>
      <c r="T394" s="2"/>
    </row>
    <row r="395" spans="1:20" ht="21.75" customHeight="1" x14ac:dyDescent="0.25">
      <c r="A395" s="212"/>
      <c r="B395" s="214"/>
      <c r="C395" s="20">
        <v>2017</v>
      </c>
      <c r="D395" s="21">
        <f>SUM(D399)</f>
        <v>5851.9</v>
      </c>
      <c r="E395" s="21">
        <f t="shared" ref="E395:M395" si="118">SUM(E399)</f>
        <v>5851.9</v>
      </c>
      <c r="F395" s="21">
        <f t="shared" si="118"/>
        <v>0</v>
      </c>
      <c r="G395" s="21">
        <f t="shared" si="118"/>
        <v>0</v>
      </c>
      <c r="H395" s="21">
        <f t="shared" si="118"/>
        <v>0</v>
      </c>
      <c r="I395" s="21">
        <f t="shared" si="118"/>
        <v>0</v>
      </c>
      <c r="J395" s="21">
        <f t="shared" si="118"/>
        <v>5851.9</v>
      </c>
      <c r="K395" s="21">
        <f t="shared" si="118"/>
        <v>5851.9</v>
      </c>
      <c r="L395" s="21">
        <f t="shared" si="118"/>
        <v>0</v>
      </c>
      <c r="M395" s="21">
        <f t="shared" si="118"/>
        <v>0</v>
      </c>
      <c r="N395" s="21">
        <v>100</v>
      </c>
      <c r="O395" s="21">
        <v>100</v>
      </c>
      <c r="P395" s="220"/>
      <c r="Q395" s="220"/>
      <c r="R395" s="220"/>
      <c r="S395" s="220"/>
      <c r="T395" s="2"/>
    </row>
    <row r="396" spans="1:20" ht="22.5" customHeight="1" x14ac:dyDescent="0.25">
      <c r="A396" s="221"/>
      <c r="B396" s="184" t="s">
        <v>153</v>
      </c>
      <c r="C396" s="8">
        <v>2014</v>
      </c>
      <c r="D396" s="90">
        <v>4023</v>
      </c>
      <c r="E396" s="90">
        <v>4023</v>
      </c>
      <c r="F396" s="90">
        <v>0</v>
      </c>
      <c r="G396" s="90">
        <v>0</v>
      </c>
      <c r="H396" s="90">
        <v>0</v>
      </c>
      <c r="I396" s="90">
        <v>0</v>
      </c>
      <c r="J396" s="90">
        <v>4023</v>
      </c>
      <c r="K396" s="90">
        <v>4023</v>
      </c>
      <c r="L396" s="90">
        <v>0</v>
      </c>
      <c r="M396" s="90">
        <v>0</v>
      </c>
      <c r="N396" s="90">
        <v>100</v>
      </c>
      <c r="O396" s="90">
        <v>100</v>
      </c>
      <c r="P396" s="184" t="s">
        <v>333</v>
      </c>
      <c r="Q396" s="10">
        <v>4023</v>
      </c>
      <c r="R396" s="10">
        <v>4023</v>
      </c>
      <c r="S396" s="10">
        <v>100</v>
      </c>
      <c r="T396" s="2"/>
    </row>
    <row r="397" spans="1:20" ht="21.75" customHeight="1" x14ac:dyDescent="0.25">
      <c r="A397" s="222"/>
      <c r="B397" s="185"/>
      <c r="C397" s="56">
        <v>2015</v>
      </c>
      <c r="D397" s="60">
        <v>3332</v>
      </c>
      <c r="E397" s="60">
        <v>4471.3999999999996</v>
      </c>
      <c r="F397" s="60">
        <v>0</v>
      </c>
      <c r="G397" s="60">
        <v>0</v>
      </c>
      <c r="H397" s="60">
        <v>0</v>
      </c>
      <c r="I397" s="60">
        <v>0</v>
      </c>
      <c r="J397" s="60">
        <v>3332</v>
      </c>
      <c r="K397" s="60">
        <v>4471.3999999999996</v>
      </c>
      <c r="L397" s="60">
        <v>0</v>
      </c>
      <c r="M397" s="60">
        <v>0</v>
      </c>
      <c r="N397" s="60">
        <v>100</v>
      </c>
      <c r="O397" s="60">
        <v>134.19999999999999</v>
      </c>
      <c r="P397" s="185"/>
      <c r="Q397" s="59">
        <v>3332</v>
      </c>
      <c r="R397" s="59">
        <v>4471.3999999999996</v>
      </c>
      <c r="S397" s="59">
        <v>134.19999999999999</v>
      </c>
      <c r="T397" s="2"/>
    </row>
    <row r="398" spans="1:20" ht="20.25" customHeight="1" x14ac:dyDescent="0.25">
      <c r="A398" s="222"/>
      <c r="B398" s="185"/>
      <c r="C398" s="124">
        <v>2016</v>
      </c>
      <c r="D398" s="145">
        <v>4787</v>
      </c>
      <c r="E398" s="145">
        <v>4786.8</v>
      </c>
      <c r="F398" s="145">
        <v>0</v>
      </c>
      <c r="G398" s="145">
        <v>0</v>
      </c>
      <c r="H398" s="145">
        <v>0</v>
      </c>
      <c r="I398" s="145">
        <v>0</v>
      </c>
      <c r="J398" s="145">
        <v>4787</v>
      </c>
      <c r="K398" s="145">
        <v>4786.8</v>
      </c>
      <c r="L398" s="145">
        <v>0</v>
      </c>
      <c r="M398" s="145">
        <v>0</v>
      </c>
      <c r="N398" s="145">
        <v>100</v>
      </c>
      <c r="O398" s="145">
        <v>100</v>
      </c>
      <c r="P398" s="185"/>
      <c r="Q398" s="146">
        <v>4787</v>
      </c>
      <c r="R398" s="146">
        <v>4786.8</v>
      </c>
      <c r="S398" s="146">
        <v>100</v>
      </c>
      <c r="T398" s="2"/>
    </row>
    <row r="399" spans="1:20" ht="20.25" customHeight="1" x14ac:dyDescent="0.25">
      <c r="A399" s="223"/>
      <c r="B399" s="186"/>
      <c r="C399" s="164">
        <v>2017</v>
      </c>
      <c r="D399" s="167">
        <v>5851.9</v>
      </c>
      <c r="E399" s="167">
        <v>5851.9</v>
      </c>
      <c r="F399" s="167">
        <v>0</v>
      </c>
      <c r="G399" s="167">
        <v>0</v>
      </c>
      <c r="H399" s="167">
        <v>0</v>
      </c>
      <c r="I399" s="167">
        <v>0</v>
      </c>
      <c r="J399" s="167">
        <v>5851.9</v>
      </c>
      <c r="K399" s="167">
        <v>5851.9</v>
      </c>
      <c r="L399" s="167">
        <v>0</v>
      </c>
      <c r="M399" s="167">
        <v>0</v>
      </c>
      <c r="N399" s="167">
        <v>100</v>
      </c>
      <c r="O399" s="167">
        <v>100</v>
      </c>
      <c r="P399" s="186"/>
      <c r="Q399" s="176">
        <v>5851.9</v>
      </c>
      <c r="R399" s="176">
        <v>5851.9</v>
      </c>
      <c r="S399" s="176">
        <v>100</v>
      </c>
      <c r="T399" s="2"/>
    </row>
    <row r="400" spans="1:20" ht="24" customHeight="1" x14ac:dyDescent="0.25">
      <c r="A400" s="211" t="s">
        <v>487</v>
      </c>
      <c r="B400" s="213" t="s">
        <v>334</v>
      </c>
      <c r="C400" s="62" t="s">
        <v>551</v>
      </c>
      <c r="D400" s="91">
        <f>SUM(D401+D409+D417+D425)</f>
        <v>755262.91999999993</v>
      </c>
      <c r="E400" s="91">
        <f t="shared" ref="E400:M400" si="119">SUM(E401+E409+E417+E425)</f>
        <v>1078517.92</v>
      </c>
      <c r="F400" s="91">
        <f t="shared" si="119"/>
        <v>601073.04</v>
      </c>
      <c r="G400" s="91">
        <f t="shared" si="119"/>
        <v>830435.04</v>
      </c>
      <c r="H400" s="91">
        <f t="shared" si="119"/>
        <v>154189.88</v>
      </c>
      <c r="I400" s="91">
        <f t="shared" si="119"/>
        <v>248082.88</v>
      </c>
      <c r="J400" s="91">
        <f t="shared" si="119"/>
        <v>0</v>
      </c>
      <c r="K400" s="91">
        <f t="shared" si="119"/>
        <v>0</v>
      </c>
      <c r="L400" s="91">
        <f t="shared" si="119"/>
        <v>0</v>
      </c>
      <c r="M400" s="91">
        <f t="shared" si="119"/>
        <v>0</v>
      </c>
      <c r="N400" s="91">
        <v>100</v>
      </c>
      <c r="O400" s="91">
        <v>142.80000000000001</v>
      </c>
      <c r="P400" s="20" t="s">
        <v>22</v>
      </c>
      <c r="Q400" s="19" t="s">
        <v>22</v>
      </c>
      <c r="R400" s="19" t="s">
        <v>22</v>
      </c>
      <c r="S400" s="19" t="s">
        <v>22</v>
      </c>
      <c r="T400" s="2"/>
    </row>
    <row r="401" spans="1:20" ht="28.5" customHeight="1" x14ac:dyDescent="0.25">
      <c r="A401" s="217"/>
      <c r="B401" s="215"/>
      <c r="C401" s="229">
        <v>2014</v>
      </c>
      <c r="D401" s="227">
        <v>429912</v>
      </c>
      <c r="E401" s="227">
        <v>429912</v>
      </c>
      <c r="F401" s="227">
        <v>340520</v>
      </c>
      <c r="G401" s="227">
        <v>340520</v>
      </c>
      <c r="H401" s="227">
        <v>89392</v>
      </c>
      <c r="I401" s="227">
        <v>89392</v>
      </c>
      <c r="J401" s="227">
        <f t="shared" ref="J401:M401" si="120">SUM(J402)</f>
        <v>0</v>
      </c>
      <c r="K401" s="227">
        <f t="shared" si="120"/>
        <v>0</v>
      </c>
      <c r="L401" s="227">
        <f t="shared" si="120"/>
        <v>0</v>
      </c>
      <c r="M401" s="227">
        <f t="shared" si="120"/>
        <v>0</v>
      </c>
      <c r="N401" s="227">
        <v>100</v>
      </c>
      <c r="O401" s="227">
        <v>100</v>
      </c>
      <c r="P401" s="23" t="s">
        <v>335</v>
      </c>
      <c r="Q401" s="36">
        <v>133211</v>
      </c>
      <c r="R401" s="36">
        <v>118507</v>
      </c>
      <c r="S401" s="176">
        <v>89</v>
      </c>
      <c r="T401" s="2"/>
    </row>
    <row r="402" spans="1:20" ht="29.25" customHeight="1" x14ac:dyDescent="0.25">
      <c r="A402" s="217"/>
      <c r="B402" s="215"/>
      <c r="C402" s="230"/>
      <c r="D402" s="232"/>
      <c r="E402" s="232"/>
      <c r="F402" s="232"/>
      <c r="G402" s="232"/>
      <c r="H402" s="232"/>
      <c r="I402" s="232"/>
      <c r="J402" s="232"/>
      <c r="K402" s="232"/>
      <c r="L402" s="232"/>
      <c r="M402" s="232"/>
      <c r="N402" s="232"/>
      <c r="O402" s="232"/>
      <c r="P402" s="23" t="s">
        <v>336</v>
      </c>
      <c r="Q402" s="36">
        <v>184074</v>
      </c>
      <c r="R402" s="36">
        <v>71578</v>
      </c>
      <c r="S402" s="36">
        <v>38.9</v>
      </c>
      <c r="T402" s="2"/>
    </row>
    <row r="403" spans="1:20" ht="29.25" customHeight="1" x14ac:dyDescent="0.25">
      <c r="A403" s="217"/>
      <c r="B403" s="215"/>
      <c r="C403" s="230"/>
      <c r="D403" s="232"/>
      <c r="E403" s="232"/>
      <c r="F403" s="232"/>
      <c r="G403" s="232"/>
      <c r="H403" s="232"/>
      <c r="I403" s="232"/>
      <c r="J403" s="232"/>
      <c r="K403" s="232"/>
      <c r="L403" s="232"/>
      <c r="M403" s="232"/>
      <c r="N403" s="232"/>
      <c r="O403" s="232"/>
      <c r="P403" s="23" t="s">
        <v>337</v>
      </c>
      <c r="Q403" s="36">
        <v>14884</v>
      </c>
      <c r="R403" s="36">
        <v>14021</v>
      </c>
      <c r="S403" s="36">
        <v>94.2</v>
      </c>
      <c r="T403" s="2"/>
    </row>
    <row r="404" spans="1:20" ht="24" customHeight="1" x14ac:dyDescent="0.25">
      <c r="A404" s="217"/>
      <c r="B404" s="215"/>
      <c r="C404" s="230"/>
      <c r="D404" s="232"/>
      <c r="E404" s="232"/>
      <c r="F404" s="232"/>
      <c r="G404" s="232"/>
      <c r="H404" s="232"/>
      <c r="I404" s="232"/>
      <c r="J404" s="232"/>
      <c r="K404" s="232"/>
      <c r="L404" s="232"/>
      <c r="M404" s="232"/>
      <c r="N404" s="232"/>
      <c r="O404" s="232"/>
      <c r="P404" s="23" t="s">
        <v>338</v>
      </c>
      <c r="Q404" s="36">
        <v>39800</v>
      </c>
      <c r="R404" s="36">
        <v>39800</v>
      </c>
      <c r="S404" s="36">
        <v>100</v>
      </c>
      <c r="T404" s="2"/>
    </row>
    <row r="405" spans="1:20" ht="38.25" customHeight="1" x14ac:dyDescent="0.25">
      <c r="A405" s="217"/>
      <c r="B405" s="215"/>
      <c r="C405" s="230"/>
      <c r="D405" s="232"/>
      <c r="E405" s="232"/>
      <c r="F405" s="232"/>
      <c r="G405" s="232"/>
      <c r="H405" s="232"/>
      <c r="I405" s="232"/>
      <c r="J405" s="232"/>
      <c r="K405" s="232"/>
      <c r="L405" s="232"/>
      <c r="M405" s="232"/>
      <c r="N405" s="232"/>
      <c r="O405" s="232"/>
      <c r="P405" s="41" t="s">
        <v>339</v>
      </c>
      <c r="Q405" s="36">
        <v>55535</v>
      </c>
      <c r="R405" s="36">
        <v>38303</v>
      </c>
      <c r="S405" s="36">
        <v>69</v>
      </c>
      <c r="T405" s="2"/>
    </row>
    <row r="406" spans="1:20" ht="38.25" customHeight="1" x14ac:dyDescent="0.25">
      <c r="A406" s="217"/>
      <c r="B406" s="215"/>
      <c r="C406" s="230"/>
      <c r="D406" s="232"/>
      <c r="E406" s="232"/>
      <c r="F406" s="232"/>
      <c r="G406" s="232"/>
      <c r="H406" s="232"/>
      <c r="I406" s="232"/>
      <c r="J406" s="232"/>
      <c r="K406" s="232"/>
      <c r="L406" s="232"/>
      <c r="M406" s="232"/>
      <c r="N406" s="232"/>
      <c r="O406" s="232"/>
      <c r="P406" s="41" t="s">
        <v>340</v>
      </c>
      <c r="Q406" s="36">
        <v>73400</v>
      </c>
      <c r="R406" s="36">
        <v>64167</v>
      </c>
      <c r="S406" s="36">
        <v>87.4</v>
      </c>
      <c r="T406" s="2"/>
    </row>
    <row r="407" spans="1:20" ht="24" customHeight="1" x14ac:dyDescent="0.25">
      <c r="A407" s="217"/>
      <c r="B407" s="215"/>
      <c r="C407" s="230"/>
      <c r="D407" s="232"/>
      <c r="E407" s="232"/>
      <c r="F407" s="232"/>
      <c r="G407" s="232"/>
      <c r="H407" s="232"/>
      <c r="I407" s="232"/>
      <c r="J407" s="232"/>
      <c r="K407" s="232"/>
      <c r="L407" s="232"/>
      <c r="M407" s="232"/>
      <c r="N407" s="232"/>
      <c r="O407" s="232"/>
      <c r="P407" s="41" t="s">
        <v>341</v>
      </c>
      <c r="Q407" s="36">
        <v>18677</v>
      </c>
      <c r="R407" s="36">
        <v>18791</v>
      </c>
      <c r="S407" s="36">
        <v>100.6</v>
      </c>
      <c r="T407" s="2"/>
    </row>
    <row r="408" spans="1:20" ht="15" customHeight="1" x14ac:dyDescent="0.25">
      <c r="A408" s="217"/>
      <c r="B408" s="215"/>
      <c r="C408" s="231"/>
      <c r="D408" s="228"/>
      <c r="E408" s="228"/>
      <c r="F408" s="228"/>
      <c r="G408" s="228"/>
      <c r="H408" s="228"/>
      <c r="I408" s="228"/>
      <c r="J408" s="228"/>
      <c r="K408" s="228"/>
      <c r="L408" s="228"/>
      <c r="M408" s="228"/>
      <c r="N408" s="228"/>
      <c r="O408" s="228"/>
      <c r="P408" s="41" t="s">
        <v>342</v>
      </c>
      <c r="Q408" s="36">
        <v>429912</v>
      </c>
      <c r="R408" s="36">
        <v>429912</v>
      </c>
      <c r="S408" s="36">
        <v>100</v>
      </c>
      <c r="T408" s="2"/>
    </row>
    <row r="409" spans="1:20" ht="28.5" customHeight="1" x14ac:dyDescent="0.25">
      <c r="A409" s="217"/>
      <c r="B409" s="215"/>
      <c r="C409" s="229">
        <v>2015</v>
      </c>
      <c r="D409" s="227">
        <v>0</v>
      </c>
      <c r="E409" s="227">
        <v>323255</v>
      </c>
      <c r="F409" s="227">
        <v>0</v>
      </c>
      <c r="G409" s="227">
        <v>229362</v>
      </c>
      <c r="H409" s="227">
        <v>0</v>
      </c>
      <c r="I409" s="227">
        <v>93893</v>
      </c>
      <c r="J409" s="227">
        <v>0</v>
      </c>
      <c r="K409" s="227">
        <v>0</v>
      </c>
      <c r="L409" s="227">
        <f t="shared" ref="L409:M409" si="121">SUM(L410)</f>
        <v>0</v>
      </c>
      <c r="M409" s="227">
        <f t="shared" si="121"/>
        <v>0</v>
      </c>
      <c r="N409" s="227">
        <v>0</v>
      </c>
      <c r="O409" s="227">
        <v>100</v>
      </c>
      <c r="P409" s="8" t="s">
        <v>335</v>
      </c>
      <c r="Q409" s="59">
        <v>134686</v>
      </c>
      <c r="R409" s="59">
        <v>140287</v>
      </c>
      <c r="S409" s="59">
        <v>104.2</v>
      </c>
      <c r="T409" s="2"/>
    </row>
    <row r="410" spans="1:20" ht="25.5" customHeight="1" x14ac:dyDescent="0.25">
      <c r="A410" s="217"/>
      <c r="B410" s="215"/>
      <c r="C410" s="230"/>
      <c r="D410" s="232"/>
      <c r="E410" s="232"/>
      <c r="F410" s="232"/>
      <c r="G410" s="232"/>
      <c r="H410" s="232"/>
      <c r="I410" s="232"/>
      <c r="J410" s="232"/>
      <c r="K410" s="232"/>
      <c r="L410" s="232"/>
      <c r="M410" s="232"/>
      <c r="N410" s="232"/>
      <c r="O410" s="232"/>
      <c r="P410" s="8" t="s">
        <v>336</v>
      </c>
      <c r="Q410" s="59">
        <v>208900</v>
      </c>
      <c r="R410" s="59">
        <v>191426</v>
      </c>
      <c r="S410" s="59">
        <v>91.6</v>
      </c>
      <c r="T410" s="2"/>
    </row>
    <row r="411" spans="1:20" ht="27.75" customHeight="1" x14ac:dyDescent="0.25">
      <c r="A411" s="217"/>
      <c r="B411" s="215"/>
      <c r="C411" s="230"/>
      <c r="D411" s="232"/>
      <c r="E411" s="232"/>
      <c r="F411" s="232"/>
      <c r="G411" s="232"/>
      <c r="H411" s="232"/>
      <c r="I411" s="232"/>
      <c r="J411" s="232"/>
      <c r="K411" s="232"/>
      <c r="L411" s="232"/>
      <c r="M411" s="232"/>
      <c r="N411" s="232"/>
      <c r="O411" s="232"/>
      <c r="P411" s="8" t="s">
        <v>337</v>
      </c>
      <c r="Q411" s="59">
        <v>14940</v>
      </c>
      <c r="R411" s="59">
        <v>15878</v>
      </c>
      <c r="S411" s="59">
        <v>106.3</v>
      </c>
      <c r="T411" s="2"/>
    </row>
    <row r="412" spans="1:20" ht="15.75" customHeight="1" x14ac:dyDescent="0.25">
      <c r="A412" s="217"/>
      <c r="B412" s="215"/>
      <c r="C412" s="230"/>
      <c r="D412" s="232"/>
      <c r="E412" s="232"/>
      <c r="F412" s="232"/>
      <c r="G412" s="232"/>
      <c r="H412" s="232"/>
      <c r="I412" s="232"/>
      <c r="J412" s="232"/>
      <c r="K412" s="232"/>
      <c r="L412" s="232"/>
      <c r="M412" s="232"/>
      <c r="N412" s="232"/>
      <c r="O412" s="232"/>
      <c r="P412" s="8" t="s">
        <v>338</v>
      </c>
      <c r="Q412" s="59">
        <v>40000</v>
      </c>
      <c r="R412" s="59">
        <v>40000</v>
      </c>
      <c r="S412" s="59">
        <v>100</v>
      </c>
      <c r="T412" s="2"/>
    </row>
    <row r="413" spans="1:20" ht="37.5" customHeight="1" x14ac:dyDescent="0.25">
      <c r="A413" s="217"/>
      <c r="B413" s="215"/>
      <c r="C413" s="230"/>
      <c r="D413" s="232"/>
      <c r="E413" s="232"/>
      <c r="F413" s="232"/>
      <c r="G413" s="232"/>
      <c r="H413" s="232"/>
      <c r="I413" s="232"/>
      <c r="J413" s="232"/>
      <c r="K413" s="232"/>
      <c r="L413" s="232"/>
      <c r="M413" s="232"/>
      <c r="N413" s="232"/>
      <c r="O413" s="232"/>
      <c r="P413" s="41" t="s">
        <v>339</v>
      </c>
      <c r="Q413" s="59">
        <v>55535</v>
      </c>
      <c r="R413" s="59">
        <v>46917</v>
      </c>
      <c r="S413" s="59">
        <v>84.4</v>
      </c>
      <c r="T413" s="2"/>
    </row>
    <row r="414" spans="1:20" ht="35.25" customHeight="1" x14ac:dyDescent="0.25">
      <c r="A414" s="217"/>
      <c r="B414" s="215"/>
      <c r="C414" s="230"/>
      <c r="D414" s="232"/>
      <c r="E414" s="232"/>
      <c r="F414" s="232"/>
      <c r="G414" s="232"/>
      <c r="H414" s="232"/>
      <c r="I414" s="232"/>
      <c r="J414" s="232"/>
      <c r="K414" s="232"/>
      <c r="L414" s="232"/>
      <c r="M414" s="232"/>
      <c r="N414" s="232"/>
      <c r="O414" s="232"/>
      <c r="P414" s="41" t="s">
        <v>340</v>
      </c>
      <c r="Q414" s="59">
        <v>79000</v>
      </c>
      <c r="R414" s="59">
        <v>58008</v>
      </c>
      <c r="S414" s="59">
        <v>73.400000000000006</v>
      </c>
      <c r="T414" s="2"/>
    </row>
    <row r="415" spans="1:20" ht="26.25" customHeight="1" x14ac:dyDescent="0.25">
      <c r="A415" s="217"/>
      <c r="B415" s="215"/>
      <c r="C415" s="230"/>
      <c r="D415" s="232"/>
      <c r="E415" s="232"/>
      <c r="F415" s="232"/>
      <c r="G415" s="232"/>
      <c r="H415" s="232"/>
      <c r="I415" s="232"/>
      <c r="J415" s="232"/>
      <c r="K415" s="232"/>
      <c r="L415" s="232"/>
      <c r="M415" s="232"/>
      <c r="N415" s="232"/>
      <c r="O415" s="232"/>
      <c r="P415" s="41" t="s">
        <v>341</v>
      </c>
      <c r="Q415" s="59">
        <v>19773</v>
      </c>
      <c r="R415" s="59">
        <v>22335</v>
      </c>
      <c r="S415" s="59">
        <v>113</v>
      </c>
      <c r="T415" s="2"/>
    </row>
    <row r="416" spans="1:20" ht="15" customHeight="1" x14ac:dyDescent="0.25">
      <c r="A416" s="217"/>
      <c r="B416" s="215"/>
      <c r="C416" s="231"/>
      <c r="D416" s="228"/>
      <c r="E416" s="228"/>
      <c r="F416" s="228"/>
      <c r="G416" s="228"/>
      <c r="H416" s="228"/>
      <c r="I416" s="228"/>
      <c r="J416" s="228"/>
      <c r="K416" s="228"/>
      <c r="L416" s="228"/>
      <c r="M416" s="228"/>
      <c r="N416" s="228"/>
      <c r="O416" s="228"/>
      <c r="P416" s="41" t="s">
        <v>342</v>
      </c>
      <c r="Q416" s="59">
        <v>0</v>
      </c>
      <c r="R416" s="59">
        <v>323255</v>
      </c>
      <c r="S416" s="59">
        <v>100</v>
      </c>
      <c r="T416" s="2"/>
    </row>
    <row r="417" spans="1:20" ht="27" customHeight="1" x14ac:dyDescent="0.25">
      <c r="A417" s="217"/>
      <c r="B417" s="215"/>
      <c r="C417" s="229">
        <v>2016</v>
      </c>
      <c r="D417" s="227">
        <v>272557.2</v>
      </c>
      <c r="E417" s="227">
        <v>272557.2</v>
      </c>
      <c r="F417" s="227">
        <v>221896.3</v>
      </c>
      <c r="G417" s="227">
        <v>221896.3</v>
      </c>
      <c r="H417" s="227">
        <v>50660.9</v>
      </c>
      <c r="I417" s="227">
        <v>50660.9</v>
      </c>
      <c r="J417" s="227">
        <v>0</v>
      </c>
      <c r="K417" s="227">
        <v>0</v>
      </c>
      <c r="L417" s="227">
        <f t="shared" ref="L417:M417" si="122">SUM(L418)</f>
        <v>0</v>
      </c>
      <c r="M417" s="227">
        <f t="shared" si="122"/>
        <v>0</v>
      </c>
      <c r="N417" s="227">
        <v>100</v>
      </c>
      <c r="O417" s="227">
        <v>100</v>
      </c>
      <c r="P417" s="8" t="s">
        <v>335</v>
      </c>
      <c r="Q417" s="146">
        <v>136571</v>
      </c>
      <c r="R417" s="146">
        <v>138382</v>
      </c>
      <c r="S417" s="146">
        <v>101.3</v>
      </c>
      <c r="T417" s="2"/>
    </row>
    <row r="418" spans="1:20" ht="26.25" customHeight="1" x14ac:dyDescent="0.25">
      <c r="A418" s="217"/>
      <c r="B418" s="215"/>
      <c r="C418" s="230"/>
      <c r="D418" s="232"/>
      <c r="E418" s="232"/>
      <c r="F418" s="232"/>
      <c r="G418" s="232"/>
      <c r="H418" s="232"/>
      <c r="I418" s="232"/>
      <c r="J418" s="232"/>
      <c r="K418" s="232"/>
      <c r="L418" s="232"/>
      <c r="M418" s="232"/>
      <c r="N418" s="232"/>
      <c r="O418" s="232"/>
      <c r="P418" s="8" t="s">
        <v>336</v>
      </c>
      <c r="Q418" s="146">
        <v>165135</v>
      </c>
      <c r="R418" s="146">
        <v>252245</v>
      </c>
      <c r="S418" s="146">
        <v>152.80000000000001</v>
      </c>
      <c r="T418" s="2"/>
    </row>
    <row r="419" spans="1:20" ht="25.5" customHeight="1" x14ac:dyDescent="0.25">
      <c r="A419" s="217"/>
      <c r="B419" s="215"/>
      <c r="C419" s="230"/>
      <c r="D419" s="232"/>
      <c r="E419" s="232"/>
      <c r="F419" s="232"/>
      <c r="G419" s="232"/>
      <c r="H419" s="232"/>
      <c r="I419" s="232"/>
      <c r="J419" s="232"/>
      <c r="K419" s="232"/>
      <c r="L419" s="232"/>
      <c r="M419" s="232"/>
      <c r="N419" s="232"/>
      <c r="O419" s="232"/>
      <c r="P419" s="8" t="s">
        <v>337</v>
      </c>
      <c r="Q419" s="146">
        <v>15080</v>
      </c>
      <c r="R419" s="146">
        <v>18823</v>
      </c>
      <c r="S419" s="146">
        <v>124.8</v>
      </c>
      <c r="T419" s="2"/>
    </row>
    <row r="420" spans="1:20" ht="18" customHeight="1" x14ac:dyDescent="0.25">
      <c r="A420" s="217"/>
      <c r="B420" s="215"/>
      <c r="C420" s="230"/>
      <c r="D420" s="232"/>
      <c r="E420" s="232"/>
      <c r="F420" s="232"/>
      <c r="G420" s="232"/>
      <c r="H420" s="232"/>
      <c r="I420" s="232"/>
      <c r="J420" s="232"/>
      <c r="K420" s="232"/>
      <c r="L420" s="232"/>
      <c r="M420" s="232"/>
      <c r="N420" s="232"/>
      <c r="O420" s="232"/>
      <c r="P420" s="8" t="s">
        <v>338</v>
      </c>
      <c r="Q420" s="146">
        <v>40200</v>
      </c>
      <c r="R420" s="146">
        <v>40200</v>
      </c>
      <c r="S420" s="146">
        <v>100</v>
      </c>
      <c r="T420" s="2"/>
    </row>
    <row r="421" spans="1:20" ht="34.5" customHeight="1" x14ac:dyDescent="0.25">
      <c r="A421" s="217"/>
      <c r="B421" s="215"/>
      <c r="C421" s="230"/>
      <c r="D421" s="232"/>
      <c r="E421" s="232"/>
      <c r="F421" s="232"/>
      <c r="G421" s="232"/>
      <c r="H421" s="232"/>
      <c r="I421" s="232"/>
      <c r="J421" s="232"/>
      <c r="K421" s="232"/>
      <c r="L421" s="232"/>
      <c r="M421" s="232"/>
      <c r="N421" s="232"/>
      <c r="O421" s="232"/>
      <c r="P421" s="41" t="s">
        <v>339</v>
      </c>
      <c r="Q421" s="146">
        <v>55535</v>
      </c>
      <c r="R421" s="146">
        <v>55608</v>
      </c>
      <c r="S421" s="146">
        <v>100.1</v>
      </c>
      <c r="T421" s="2"/>
    </row>
    <row r="422" spans="1:20" ht="37.5" customHeight="1" x14ac:dyDescent="0.25">
      <c r="A422" s="217"/>
      <c r="B422" s="215"/>
      <c r="C422" s="230"/>
      <c r="D422" s="232"/>
      <c r="E422" s="232"/>
      <c r="F422" s="232"/>
      <c r="G422" s="232"/>
      <c r="H422" s="232"/>
      <c r="I422" s="232"/>
      <c r="J422" s="232"/>
      <c r="K422" s="232"/>
      <c r="L422" s="232"/>
      <c r="M422" s="232"/>
      <c r="N422" s="232"/>
      <c r="O422" s="232"/>
      <c r="P422" s="41" t="s">
        <v>340</v>
      </c>
      <c r="Q422" s="146">
        <v>79000</v>
      </c>
      <c r="R422" s="146">
        <v>87721</v>
      </c>
      <c r="S422" s="146">
        <v>111</v>
      </c>
      <c r="T422" s="2"/>
    </row>
    <row r="423" spans="1:20" ht="25.5" customHeight="1" x14ac:dyDescent="0.25">
      <c r="A423" s="217"/>
      <c r="B423" s="215"/>
      <c r="C423" s="230"/>
      <c r="D423" s="232"/>
      <c r="E423" s="232"/>
      <c r="F423" s="232"/>
      <c r="G423" s="232"/>
      <c r="H423" s="232"/>
      <c r="I423" s="232"/>
      <c r="J423" s="232"/>
      <c r="K423" s="232"/>
      <c r="L423" s="232"/>
      <c r="M423" s="232"/>
      <c r="N423" s="232"/>
      <c r="O423" s="232"/>
      <c r="P423" s="41" t="s">
        <v>341</v>
      </c>
      <c r="Q423" s="146">
        <v>20937</v>
      </c>
      <c r="R423" s="146">
        <v>12967</v>
      </c>
      <c r="S423" s="146">
        <v>61.9</v>
      </c>
      <c r="T423" s="2"/>
    </row>
    <row r="424" spans="1:20" ht="15" customHeight="1" x14ac:dyDescent="0.25">
      <c r="A424" s="217"/>
      <c r="B424" s="215"/>
      <c r="C424" s="231"/>
      <c r="D424" s="228"/>
      <c r="E424" s="228"/>
      <c r="F424" s="228"/>
      <c r="G424" s="228"/>
      <c r="H424" s="228"/>
      <c r="I424" s="228"/>
      <c r="J424" s="228"/>
      <c r="K424" s="228"/>
      <c r="L424" s="228"/>
      <c r="M424" s="228"/>
      <c r="N424" s="228"/>
      <c r="O424" s="228"/>
      <c r="P424" s="41" t="s">
        <v>342</v>
      </c>
      <c r="Q424" s="146">
        <v>272557.2</v>
      </c>
      <c r="R424" s="146">
        <v>272557.2</v>
      </c>
      <c r="S424" s="146">
        <v>100</v>
      </c>
      <c r="T424" s="2"/>
    </row>
    <row r="425" spans="1:20" ht="29.25" customHeight="1" x14ac:dyDescent="0.25">
      <c r="A425" s="217"/>
      <c r="B425" s="215"/>
      <c r="C425" s="229">
        <v>2017</v>
      </c>
      <c r="D425" s="227">
        <v>52793.72</v>
      </c>
      <c r="E425" s="227">
        <v>52793.72</v>
      </c>
      <c r="F425" s="227">
        <v>38656.74</v>
      </c>
      <c r="G425" s="227">
        <v>38656.74</v>
      </c>
      <c r="H425" s="227">
        <v>14136.98</v>
      </c>
      <c r="I425" s="227">
        <v>14136.98</v>
      </c>
      <c r="J425" s="227">
        <v>0</v>
      </c>
      <c r="K425" s="227">
        <v>0</v>
      </c>
      <c r="L425" s="227">
        <f t="shared" ref="L425:M425" si="123">SUM(L426)</f>
        <v>0</v>
      </c>
      <c r="M425" s="227">
        <f t="shared" si="123"/>
        <v>0</v>
      </c>
      <c r="N425" s="227">
        <v>100</v>
      </c>
      <c r="O425" s="227">
        <v>100</v>
      </c>
      <c r="P425" s="8" t="s">
        <v>335</v>
      </c>
      <c r="Q425" s="176">
        <v>137890</v>
      </c>
      <c r="R425" s="176">
        <v>155954</v>
      </c>
      <c r="S425" s="176">
        <v>113.1</v>
      </c>
      <c r="T425" s="2"/>
    </row>
    <row r="426" spans="1:20" ht="26.25" customHeight="1" x14ac:dyDescent="0.25">
      <c r="A426" s="217"/>
      <c r="B426" s="215"/>
      <c r="C426" s="230"/>
      <c r="D426" s="232"/>
      <c r="E426" s="232"/>
      <c r="F426" s="232"/>
      <c r="G426" s="232"/>
      <c r="H426" s="232"/>
      <c r="I426" s="232"/>
      <c r="J426" s="232"/>
      <c r="K426" s="232"/>
      <c r="L426" s="232"/>
      <c r="M426" s="232"/>
      <c r="N426" s="232"/>
      <c r="O426" s="232"/>
      <c r="P426" s="8" t="s">
        <v>336</v>
      </c>
      <c r="Q426" s="176">
        <v>217200</v>
      </c>
      <c r="R426" s="176">
        <v>321424</v>
      </c>
      <c r="S426" s="176">
        <v>148</v>
      </c>
      <c r="T426" s="2"/>
    </row>
    <row r="427" spans="1:20" ht="25.5" customHeight="1" x14ac:dyDescent="0.25">
      <c r="A427" s="217"/>
      <c r="B427" s="215"/>
      <c r="C427" s="230"/>
      <c r="D427" s="232"/>
      <c r="E427" s="232"/>
      <c r="F427" s="232"/>
      <c r="G427" s="232"/>
      <c r="H427" s="232"/>
      <c r="I427" s="232"/>
      <c r="J427" s="232"/>
      <c r="K427" s="232"/>
      <c r="L427" s="232"/>
      <c r="M427" s="232"/>
      <c r="N427" s="232"/>
      <c r="O427" s="232"/>
      <c r="P427" s="8" t="s">
        <v>337</v>
      </c>
      <c r="Q427" s="176">
        <v>15148</v>
      </c>
      <c r="R427" s="176">
        <v>14746</v>
      </c>
      <c r="S427" s="176">
        <v>97.3</v>
      </c>
      <c r="T427" s="2"/>
    </row>
    <row r="428" spans="1:20" ht="17.25" customHeight="1" x14ac:dyDescent="0.25">
      <c r="A428" s="217"/>
      <c r="B428" s="215"/>
      <c r="C428" s="230"/>
      <c r="D428" s="232"/>
      <c r="E428" s="232"/>
      <c r="F428" s="232"/>
      <c r="G428" s="232"/>
      <c r="H428" s="232"/>
      <c r="I428" s="232"/>
      <c r="J428" s="232"/>
      <c r="K428" s="232"/>
      <c r="L428" s="232"/>
      <c r="M428" s="232"/>
      <c r="N428" s="232"/>
      <c r="O428" s="232"/>
      <c r="P428" s="8" t="s">
        <v>338</v>
      </c>
      <c r="Q428" s="176">
        <v>40300</v>
      </c>
      <c r="R428" s="176">
        <v>41704</v>
      </c>
      <c r="S428" s="176">
        <v>103.4</v>
      </c>
      <c r="T428" s="2"/>
    </row>
    <row r="429" spans="1:20" ht="36" customHeight="1" x14ac:dyDescent="0.25">
      <c r="A429" s="217"/>
      <c r="B429" s="215"/>
      <c r="C429" s="230"/>
      <c r="D429" s="232"/>
      <c r="E429" s="232"/>
      <c r="F429" s="232"/>
      <c r="G429" s="232"/>
      <c r="H429" s="232"/>
      <c r="I429" s="232"/>
      <c r="J429" s="232"/>
      <c r="K429" s="232"/>
      <c r="L429" s="232"/>
      <c r="M429" s="232"/>
      <c r="N429" s="232"/>
      <c r="O429" s="232"/>
      <c r="P429" s="41" t="s">
        <v>339</v>
      </c>
      <c r="Q429" s="176">
        <v>55535</v>
      </c>
      <c r="R429" s="176">
        <v>42033</v>
      </c>
      <c r="S429" s="176">
        <v>75.7</v>
      </c>
      <c r="T429" s="2"/>
    </row>
    <row r="430" spans="1:20" ht="38.25" customHeight="1" x14ac:dyDescent="0.25">
      <c r="A430" s="217"/>
      <c r="B430" s="215"/>
      <c r="C430" s="230"/>
      <c r="D430" s="232"/>
      <c r="E430" s="232"/>
      <c r="F430" s="232"/>
      <c r="G430" s="232"/>
      <c r="H430" s="232"/>
      <c r="I430" s="232"/>
      <c r="J430" s="232"/>
      <c r="K430" s="232"/>
      <c r="L430" s="232"/>
      <c r="M430" s="232"/>
      <c r="N430" s="232"/>
      <c r="O430" s="232"/>
      <c r="P430" s="41" t="s">
        <v>340</v>
      </c>
      <c r="Q430" s="176">
        <v>80000</v>
      </c>
      <c r="R430" s="176">
        <v>95945</v>
      </c>
      <c r="S430" s="176">
        <v>119.6</v>
      </c>
      <c r="T430" s="2"/>
    </row>
    <row r="431" spans="1:20" ht="27" customHeight="1" x14ac:dyDescent="0.25">
      <c r="A431" s="217"/>
      <c r="B431" s="215"/>
      <c r="C431" s="230"/>
      <c r="D431" s="232"/>
      <c r="E431" s="232"/>
      <c r="F431" s="232"/>
      <c r="G431" s="232"/>
      <c r="H431" s="232"/>
      <c r="I431" s="232"/>
      <c r="J431" s="232"/>
      <c r="K431" s="232"/>
      <c r="L431" s="232"/>
      <c r="M431" s="232"/>
      <c r="N431" s="232"/>
      <c r="O431" s="232"/>
      <c r="P431" s="41" t="s">
        <v>341</v>
      </c>
      <c r="Q431" s="176">
        <v>22115</v>
      </c>
      <c r="R431" s="176">
        <v>12010</v>
      </c>
      <c r="S431" s="176">
        <v>54.4</v>
      </c>
      <c r="T431" s="2"/>
    </row>
    <row r="432" spans="1:20" ht="15" customHeight="1" x14ac:dyDescent="0.25">
      <c r="A432" s="212"/>
      <c r="B432" s="214"/>
      <c r="C432" s="231"/>
      <c r="D432" s="228"/>
      <c r="E432" s="228"/>
      <c r="F432" s="228"/>
      <c r="G432" s="228"/>
      <c r="H432" s="228"/>
      <c r="I432" s="228"/>
      <c r="J432" s="228"/>
      <c r="K432" s="228"/>
      <c r="L432" s="228"/>
      <c r="M432" s="228"/>
      <c r="N432" s="228"/>
      <c r="O432" s="228"/>
      <c r="P432" s="41" t="s">
        <v>342</v>
      </c>
      <c r="Q432" s="176">
        <v>52793.72</v>
      </c>
      <c r="R432" s="176">
        <v>52793.72</v>
      </c>
      <c r="S432" s="176">
        <v>100</v>
      </c>
      <c r="T432" s="2"/>
    </row>
    <row r="433" spans="1:20" ht="15" customHeight="1" x14ac:dyDescent="0.25">
      <c r="A433" s="211" t="s">
        <v>488</v>
      </c>
      <c r="B433" s="213" t="s">
        <v>344</v>
      </c>
      <c r="C433" s="63" t="s">
        <v>551</v>
      </c>
      <c r="D433" s="61">
        <f>SUM(D434+D440+D446+D452)</f>
        <v>2946776.46</v>
      </c>
      <c r="E433" s="170">
        <f t="shared" ref="E433:M433" si="124">SUM(E434+E440+E446+E452)</f>
        <v>3873379.46</v>
      </c>
      <c r="F433" s="170">
        <f t="shared" si="124"/>
        <v>2286042.0300000003</v>
      </c>
      <c r="G433" s="170">
        <f t="shared" si="124"/>
        <v>2994072.0300000003</v>
      </c>
      <c r="H433" s="170">
        <f t="shared" si="124"/>
        <v>660734.42999999993</v>
      </c>
      <c r="I433" s="170">
        <f t="shared" si="124"/>
        <v>879307.42999999993</v>
      </c>
      <c r="J433" s="170">
        <f t="shared" si="124"/>
        <v>0</v>
      </c>
      <c r="K433" s="170">
        <f t="shared" si="124"/>
        <v>0</v>
      </c>
      <c r="L433" s="170">
        <f t="shared" si="124"/>
        <v>0</v>
      </c>
      <c r="M433" s="170">
        <f t="shared" si="124"/>
        <v>0</v>
      </c>
      <c r="N433" s="61">
        <v>100</v>
      </c>
      <c r="O433" s="61">
        <v>131.44</v>
      </c>
      <c r="P433" s="92" t="s">
        <v>22</v>
      </c>
      <c r="Q433" s="59" t="s">
        <v>22</v>
      </c>
      <c r="R433" s="59" t="s">
        <v>22</v>
      </c>
      <c r="S433" s="59" t="s">
        <v>22</v>
      </c>
      <c r="T433" s="2"/>
    </row>
    <row r="434" spans="1:20" ht="41.25" customHeight="1" x14ac:dyDescent="0.25">
      <c r="A434" s="217"/>
      <c r="B434" s="215"/>
      <c r="C434" s="229">
        <v>2014</v>
      </c>
      <c r="D434" s="227">
        <v>938163</v>
      </c>
      <c r="E434" s="227">
        <v>938163</v>
      </c>
      <c r="F434" s="227">
        <v>620719</v>
      </c>
      <c r="G434" s="227">
        <v>620719</v>
      </c>
      <c r="H434" s="227">
        <v>317444</v>
      </c>
      <c r="I434" s="227">
        <v>317444</v>
      </c>
      <c r="J434" s="227">
        <v>0</v>
      </c>
      <c r="K434" s="227">
        <v>0</v>
      </c>
      <c r="L434" s="227">
        <v>0</v>
      </c>
      <c r="M434" s="227">
        <v>0</v>
      </c>
      <c r="N434" s="227">
        <v>100</v>
      </c>
      <c r="O434" s="227">
        <v>100</v>
      </c>
      <c r="P434" s="51" t="s">
        <v>345</v>
      </c>
      <c r="Q434" s="50">
        <v>109542</v>
      </c>
      <c r="R434" s="50">
        <v>106161</v>
      </c>
      <c r="S434" s="50">
        <v>96.9</v>
      </c>
      <c r="T434" s="2"/>
    </row>
    <row r="435" spans="1:20" ht="24" customHeight="1" x14ac:dyDescent="0.25">
      <c r="A435" s="217"/>
      <c r="B435" s="215"/>
      <c r="C435" s="230"/>
      <c r="D435" s="232"/>
      <c r="E435" s="232"/>
      <c r="F435" s="232"/>
      <c r="G435" s="232"/>
      <c r="H435" s="232"/>
      <c r="I435" s="232"/>
      <c r="J435" s="232"/>
      <c r="K435" s="232"/>
      <c r="L435" s="232"/>
      <c r="M435" s="232"/>
      <c r="N435" s="232"/>
      <c r="O435" s="232"/>
      <c r="P435" s="42" t="s">
        <v>346</v>
      </c>
      <c r="Q435" s="50">
        <v>107422</v>
      </c>
      <c r="R435" s="50">
        <v>115601</v>
      </c>
      <c r="S435" s="50">
        <v>107.6</v>
      </c>
      <c r="T435" s="2"/>
    </row>
    <row r="436" spans="1:20" ht="27" customHeight="1" x14ac:dyDescent="0.25">
      <c r="A436" s="217"/>
      <c r="B436" s="215"/>
      <c r="C436" s="230"/>
      <c r="D436" s="232"/>
      <c r="E436" s="232"/>
      <c r="F436" s="232"/>
      <c r="G436" s="232"/>
      <c r="H436" s="232"/>
      <c r="I436" s="232"/>
      <c r="J436" s="232"/>
      <c r="K436" s="232"/>
      <c r="L436" s="232"/>
      <c r="M436" s="232"/>
      <c r="N436" s="232"/>
      <c r="O436" s="232"/>
      <c r="P436" s="42" t="s">
        <v>347</v>
      </c>
      <c r="Q436" s="50">
        <v>6850</v>
      </c>
      <c r="R436" s="50">
        <v>6233</v>
      </c>
      <c r="S436" s="50">
        <v>91</v>
      </c>
      <c r="T436" s="2"/>
    </row>
    <row r="437" spans="1:20" ht="26.25" customHeight="1" x14ac:dyDescent="0.25">
      <c r="A437" s="217"/>
      <c r="B437" s="215"/>
      <c r="C437" s="230"/>
      <c r="D437" s="232"/>
      <c r="E437" s="232"/>
      <c r="F437" s="232"/>
      <c r="G437" s="232"/>
      <c r="H437" s="232"/>
      <c r="I437" s="232"/>
      <c r="J437" s="232"/>
      <c r="K437" s="232"/>
      <c r="L437" s="232"/>
      <c r="M437" s="232"/>
      <c r="N437" s="232"/>
      <c r="O437" s="232"/>
      <c r="P437" s="42" t="s">
        <v>348</v>
      </c>
      <c r="Q437" s="50">
        <v>299</v>
      </c>
      <c r="R437" s="50">
        <v>137</v>
      </c>
      <c r="S437" s="50">
        <v>45.8</v>
      </c>
      <c r="T437" s="2"/>
    </row>
    <row r="438" spans="1:20" ht="73.5" customHeight="1" x14ac:dyDescent="0.25">
      <c r="A438" s="217"/>
      <c r="B438" s="215"/>
      <c r="C438" s="230"/>
      <c r="D438" s="232"/>
      <c r="E438" s="232"/>
      <c r="F438" s="232"/>
      <c r="G438" s="232"/>
      <c r="H438" s="232"/>
      <c r="I438" s="232"/>
      <c r="J438" s="232"/>
      <c r="K438" s="232"/>
      <c r="L438" s="232"/>
      <c r="M438" s="232"/>
      <c r="N438" s="232"/>
      <c r="O438" s="232"/>
      <c r="P438" s="42" t="s">
        <v>349</v>
      </c>
      <c r="Q438" s="50">
        <v>350</v>
      </c>
      <c r="R438" s="50">
        <v>1490</v>
      </c>
      <c r="S438" s="50" t="s">
        <v>350</v>
      </c>
      <c r="T438" s="2"/>
    </row>
    <row r="439" spans="1:20" ht="15" customHeight="1" x14ac:dyDescent="0.25">
      <c r="A439" s="217"/>
      <c r="B439" s="215"/>
      <c r="C439" s="231"/>
      <c r="D439" s="228"/>
      <c r="E439" s="228"/>
      <c r="F439" s="228"/>
      <c r="G439" s="228"/>
      <c r="H439" s="228"/>
      <c r="I439" s="228"/>
      <c r="J439" s="228"/>
      <c r="K439" s="228"/>
      <c r="L439" s="228"/>
      <c r="M439" s="228"/>
      <c r="N439" s="228"/>
      <c r="O439" s="228"/>
      <c r="P439" s="41" t="s">
        <v>342</v>
      </c>
      <c r="Q439" s="36">
        <v>938163</v>
      </c>
      <c r="R439" s="36">
        <v>938163</v>
      </c>
      <c r="S439" s="36">
        <v>100</v>
      </c>
      <c r="T439" s="2"/>
    </row>
    <row r="440" spans="1:20" ht="40.5" customHeight="1" x14ac:dyDescent="0.25">
      <c r="A440" s="217"/>
      <c r="B440" s="215"/>
      <c r="C440" s="229">
        <v>2015</v>
      </c>
      <c r="D440" s="227">
        <v>0</v>
      </c>
      <c r="E440" s="227">
        <v>926603</v>
      </c>
      <c r="F440" s="227">
        <v>0</v>
      </c>
      <c r="G440" s="227">
        <v>708030</v>
      </c>
      <c r="H440" s="227">
        <v>0</v>
      </c>
      <c r="I440" s="227">
        <v>218573</v>
      </c>
      <c r="J440" s="227">
        <v>0</v>
      </c>
      <c r="K440" s="227">
        <v>0</v>
      </c>
      <c r="L440" s="227">
        <v>0</v>
      </c>
      <c r="M440" s="227">
        <v>0</v>
      </c>
      <c r="N440" s="227">
        <v>0</v>
      </c>
      <c r="O440" s="227">
        <v>100</v>
      </c>
      <c r="P440" s="51" t="s">
        <v>345</v>
      </c>
      <c r="Q440" s="59">
        <v>110181</v>
      </c>
      <c r="R440" s="59">
        <v>113961</v>
      </c>
      <c r="S440" s="59">
        <v>103.4</v>
      </c>
      <c r="T440" s="2"/>
    </row>
    <row r="441" spans="1:20" ht="24.75" customHeight="1" x14ac:dyDescent="0.25">
      <c r="A441" s="217"/>
      <c r="B441" s="215"/>
      <c r="C441" s="230"/>
      <c r="D441" s="232"/>
      <c r="E441" s="232"/>
      <c r="F441" s="232"/>
      <c r="G441" s="232"/>
      <c r="H441" s="232"/>
      <c r="I441" s="232"/>
      <c r="J441" s="232"/>
      <c r="K441" s="232"/>
      <c r="L441" s="232"/>
      <c r="M441" s="232"/>
      <c r="N441" s="232"/>
      <c r="O441" s="232"/>
      <c r="P441" s="42" t="s">
        <v>346</v>
      </c>
      <c r="Q441" s="59">
        <v>116999</v>
      </c>
      <c r="R441" s="59">
        <v>121618</v>
      </c>
      <c r="S441" s="59">
        <v>103.9</v>
      </c>
      <c r="T441" s="2"/>
    </row>
    <row r="442" spans="1:20" ht="27.75" customHeight="1" x14ac:dyDescent="0.25">
      <c r="A442" s="217"/>
      <c r="B442" s="215"/>
      <c r="C442" s="230"/>
      <c r="D442" s="232"/>
      <c r="E442" s="232"/>
      <c r="F442" s="232"/>
      <c r="G442" s="232"/>
      <c r="H442" s="232"/>
      <c r="I442" s="232"/>
      <c r="J442" s="232"/>
      <c r="K442" s="232"/>
      <c r="L442" s="232"/>
      <c r="M442" s="232"/>
      <c r="N442" s="232"/>
      <c r="O442" s="232"/>
      <c r="P442" s="42" t="s">
        <v>347</v>
      </c>
      <c r="Q442" s="59">
        <v>6900</v>
      </c>
      <c r="R442" s="59">
        <v>6676</v>
      </c>
      <c r="S442" s="59">
        <v>96.8</v>
      </c>
      <c r="T442" s="2"/>
    </row>
    <row r="443" spans="1:20" ht="27" customHeight="1" x14ac:dyDescent="0.25">
      <c r="A443" s="217"/>
      <c r="B443" s="215"/>
      <c r="C443" s="230"/>
      <c r="D443" s="232"/>
      <c r="E443" s="232"/>
      <c r="F443" s="232"/>
      <c r="G443" s="232"/>
      <c r="H443" s="232"/>
      <c r="I443" s="232"/>
      <c r="J443" s="232"/>
      <c r="K443" s="232"/>
      <c r="L443" s="232"/>
      <c r="M443" s="232"/>
      <c r="N443" s="232"/>
      <c r="O443" s="232"/>
      <c r="P443" s="42" t="s">
        <v>348</v>
      </c>
      <c r="Q443" s="59">
        <v>635</v>
      </c>
      <c r="R443" s="59">
        <v>346</v>
      </c>
      <c r="S443" s="59">
        <v>54.5</v>
      </c>
      <c r="T443" s="2"/>
    </row>
    <row r="444" spans="1:20" ht="60.75" customHeight="1" x14ac:dyDescent="0.25">
      <c r="A444" s="217"/>
      <c r="B444" s="215"/>
      <c r="C444" s="230"/>
      <c r="D444" s="232"/>
      <c r="E444" s="232"/>
      <c r="F444" s="232"/>
      <c r="G444" s="232"/>
      <c r="H444" s="232"/>
      <c r="I444" s="232"/>
      <c r="J444" s="232"/>
      <c r="K444" s="232"/>
      <c r="L444" s="232"/>
      <c r="M444" s="232"/>
      <c r="N444" s="232"/>
      <c r="O444" s="232"/>
      <c r="P444" s="42" t="s">
        <v>349</v>
      </c>
      <c r="Q444" s="59">
        <v>370</v>
      </c>
      <c r="R444" s="59">
        <v>1973</v>
      </c>
      <c r="S444" s="59" t="s">
        <v>370</v>
      </c>
      <c r="T444" s="2"/>
    </row>
    <row r="445" spans="1:20" ht="15" customHeight="1" x14ac:dyDescent="0.25">
      <c r="A445" s="217"/>
      <c r="B445" s="215"/>
      <c r="C445" s="231"/>
      <c r="D445" s="228"/>
      <c r="E445" s="228"/>
      <c r="F445" s="228"/>
      <c r="G445" s="228"/>
      <c r="H445" s="228"/>
      <c r="I445" s="228"/>
      <c r="J445" s="228"/>
      <c r="K445" s="228"/>
      <c r="L445" s="228"/>
      <c r="M445" s="228"/>
      <c r="N445" s="228"/>
      <c r="O445" s="228"/>
      <c r="P445" s="41" t="s">
        <v>342</v>
      </c>
      <c r="Q445" s="59">
        <v>0</v>
      </c>
      <c r="R445" s="59">
        <v>926603</v>
      </c>
      <c r="S445" s="59">
        <v>100</v>
      </c>
      <c r="T445" s="2"/>
    </row>
    <row r="446" spans="1:20" ht="39" customHeight="1" x14ac:dyDescent="0.25">
      <c r="A446" s="217"/>
      <c r="B446" s="215"/>
      <c r="C446" s="229">
        <v>2016</v>
      </c>
      <c r="D446" s="227">
        <v>503838.5</v>
      </c>
      <c r="E446" s="227">
        <v>503838.5</v>
      </c>
      <c r="F446" s="227">
        <v>383996</v>
      </c>
      <c r="G446" s="227">
        <v>383996</v>
      </c>
      <c r="H446" s="227">
        <v>119842.5</v>
      </c>
      <c r="I446" s="227">
        <v>119842.5</v>
      </c>
      <c r="J446" s="227">
        <v>0</v>
      </c>
      <c r="K446" s="227">
        <v>0</v>
      </c>
      <c r="L446" s="227">
        <v>0</v>
      </c>
      <c r="M446" s="227">
        <v>0</v>
      </c>
      <c r="N446" s="227">
        <v>100</v>
      </c>
      <c r="O446" s="227">
        <v>100</v>
      </c>
      <c r="P446" s="51" t="s">
        <v>345</v>
      </c>
      <c r="Q446" s="146">
        <v>110206</v>
      </c>
      <c r="R446" s="146">
        <v>116968</v>
      </c>
      <c r="S446" s="146">
        <v>106.1</v>
      </c>
      <c r="T446" s="2"/>
    </row>
    <row r="447" spans="1:20" ht="26.25" customHeight="1" x14ac:dyDescent="0.25">
      <c r="A447" s="217"/>
      <c r="B447" s="215"/>
      <c r="C447" s="230"/>
      <c r="D447" s="232"/>
      <c r="E447" s="232"/>
      <c r="F447" s="232"/>
      <c r="G447" s="232"/>
      <c r="H447" s="232"/>
      <c r="I447" s="232"/>
      <c r="J447" s="232"/>
      <c r="K447" s="232"/>
      <c r="L447" s="232"/>
      <c r="M447" s="232"/>
      <c r="N447" s="232"/>
      <c r="O447" s="232"/>
      <c r="P447" s="41" t="s">
        <v>346</v>
      </c>
      <c r="Q447" s="146">
        <v>121766</v>
      </c>
      <c r="R447" s="146">
        <v>133325</v>
      </c>
      <c r="S447" s="146">
        <v>109.5</v>
      </c>
      <c r="T447" s="2"/>
    </row>
    <row r="448" spans="1:20" ht="25.5" customHeight="1" x14ac:dyDescent="0.25">
      <c r="A448" s="217"/>
      <c r="B448" s="215"/>
      <c r="C448" s="230"/>
      <c r="D448" s="232"/>
      <c r="E448" s="232"/>
      <c r="F448" s="232"/>
      <c r="G448" s="232"/>
      <c r="H448" s="232"/>
      <c r="I448" s="232"/>
      <c r="J448" s="232"/>
      <c r="K448" s="232"/>
      <c r="L448" s="232"/>
      <c r="M448" s="232"/>
      <c r="N448" s="232"/>
      <c r="O448" s="232"/>
      <c r="P448" s="41" t="s">
        <v>347</v>
      </c>
      <c r="Q448" s="146">
        <v>6950</v>
      </c>
      <c r="R448" s="146">
        <v>6820</v>
      </c>
      <c r="S448" s="146">
        <v>98.1</v>
      </c>
      <c r="T448" s="2"/>
    </row>
    <row r="449" spans="1:20" ht="27.75" customHeight="1" x14ac:dyDescent="0.25">
      <c r="A449" s="217"/>
      <c r="B449" s="215"/>
      <c r="C449" s="230"/>
      <c r="D449" s="232"/>
      <c r="E449" s="232"/>
      <c r="F449" s="232"/>
      <c r="G449" s="232"/>
      <c r="H449" s="232"/>
      <c r="I449" s="232"/>
      <c r="J449" s="232"/>
      <c r="K449" s="232"/>
      <c r="L449" s="232"/>
      <c r="M449" s="232"/>
      <c r="N449" s="232"/>
      <c r="O449" s="232"/>
      <c r="P449" s="41" t="s">
        <v>348</v>
      </c>
      <c r="Q449" s="146">
        <v>304</v>
      </c>
      <c r="R449" s="146">
        <v>273</v>
      </c>
      <c r="S449" s="146">
        <v>89.8</v>
      </c>
      <c r="T449" s="2"/>
    </row>
    <row r="450" spans="1:20" ht="74.25" customHeight="1" x14ac:dyDescent="0.25">
      <c r="A450" s="217"/>
      <c r="B450" s="215"/>
      <c r="C450" s="230"/>
      <c r="D450" s="232"/>
      <c r="E450" s="232"/>
      <c r="F450" s="232"/>
      <c r="G450" s="232"/>
      <c r="H450" s="232"/>
      <c r="I450" s="232"/>
      <c r="J450" s="232"/>
      <c r="K450" s="232"/>
      <c r="L450" s="232"/>
      <c r="M450" s="232"/>
      <c r="N450" s="232"/>
      <c r="O450" s="232"/>
      <c r="P450" s="41" t="s">
        <v>349</v>
      </c>
      <c r="Q450" s="146">
        <v>390</v>
      </c>
      <c r="R450" s="146">
        <v>1646</v>
      </c>
      <c r="S450" s="146" t="s">
        <v>489</v>
      </c>
      <c r="T450" s="2"/>
    </row>
    <row r="451" spans="1:20" ht="15" customHeight="1" x14ac:dyDescent="0.25">
      <c r="A451" s="217"/>
      <c r="B451" s="215"/>
      <c r="C451" s="231"/>
      <c r="D451" s="228"/>
      <c r="E451" s="228"/>
      <c r="F451" s="228"/>
      <c r="G451" s="228"/>
      <c r="H451" s="228"/>
      <c r="I451" s="228"/>
      <c r="J451" s="228"/>
      <c r="K451" s="228"/>
      <c r="L451" s="228"/>
      <c r="M451" s="228"/>
      <c r="N451" s="228"/>
      <c r="O451" s="228"/>
      <c r="P451" s="41" t="s">
        <v>342</v>
      </c>
      <c r="Q451" s="146">
        <v>503838.5</v>
      </c>
      <c r="R451" s="146">
        <v>503838.5</v>
      </c>
      <c r="S451" s="146">
        <v>100</v>
      </c>
      <c r="T451" s="2"/>
    </row>
    <row r="452" spans="1:20" ht="37.5" customHeight="1" x14ac:dyDescent="0.25">
      <c r="A452" s="217"/>
      <c r="B452" s="215"/>
      <c r="C452" s="229">
        <v>2017</v>
      </c>
      <c r="D452" s="227">
        <v>1504774.96</v>
      </c>
      <c r="E452" s="227">
        <v>1504774.96</v>
      </c>
      <c r="F452" s="227">
        <v>1281327.03</v>
      </c>
      <c r="G452" s="227">
        <v>1281327.03</v>
      </c>
      <c r="H452" s="227">
        <v>223447.93</v>
      </c>
      <c r="I452" s="227">
        <v>223447.93</v>
      </c>
      <c r="J452" s="227">
        <v>0</v>
      </c>
      <c r="K452" s="227">
        <v>0</v>
      </c>
      <c r="L452" s="227">
        <v>0</v>
      </c>
      <c r="M452" s="227">
        <v>0</v>
      </c>
      <c r="N452" s="227">
        <v>100</v>
      </c>
      <c r="O452" s="227">
        <v>100</v>
      </c>
      <c r="P452" s="51" t="s">
        <v>345</v>
      </c>
      <c r="Q452" s="176">
        <v>111297</v>
      </c>
      <c r="R452" s="176">
        <v>115896</v>
      </c>
      <c r="S452" s="176">
        <v>104.13</v>
      </c>
      <c r="T452" s="2"/>
    </row>
    <row r="453" spans="1:20" ht="27" customHeight="1" x14ac:dyDescent="0.25">
      <c r="A453" s="217"/>
      <c r="B453" s="215"/>
      <c r="C453" s="230"/>
      <c r="D453" s="232"/>
      <c r="E453" s="232"/>
      <c r="F453" s="232"/>
      <c r="G453" s="232"/>
      <c r="H453" s="232"/>
      <c r="I453" s="232"/>
      <c r="J453" s="232"/>
      <c r="K453" s="232"/>
      <c r="L453" s="232"/>
      <c r="M453" s="232"/>
      <c r="N453" s="232"/>
      <c r="O453" s="232"/>
      <c r="P453" s="41" t="s">
        <v>346</v>
      </c>
      <c r="Q453" s="176">
        <v>133483</v>
      </c>
      <c r="R453" s="176">
        <v>149730</v>
      </c>
      <c r="S453" s="176">
        <v>112.17</v>
      </c>
      <c r="T453" s="2"/>
    </row>
    <row r="454" spans="1:20" ht="25.5" customHeight="1" x14ac:dyDescent="0.25">
      <c r="A454" s="217"/>
      <c r="B454" s="215"/>
      <c r="C454" s="230"/>
      <c r="D454" s="232"/>
      <c r="E454" s="232"/>
      <c r="F454" s="232"/>
      <c r="G454" s="232"/>
      <c r="H454" s="232"/>
      <c r="I454" s="232"/>
      <c r="J454" s="232"/>
      <c r="K454" s="232"/>
      <c r="L454" s="232"/>
      <c r="M454" s="232"/>
      <c r="N454" s="232"/>
      <c r="O454" s="232"/>
      <c r="P454" s="41" t="s">
        <v>347</v>
      </c>
      <c r="Q454" s="176">
        <v>7000</v>
      </c>
      <c r="R454" s="176">
        <v>7848</v>
      </c>
      <c r="S454" s="176">
        <v>112.11</v>
      </c>
      <c r="T454" s="2"/>
    </row>
    <row r="455" spans="1:20" ht="25.5" customHeight="1" x14ac:dyDescent="0.25">
      <c r="A455" s="217"/>
      <c r="B455" s="215"/>
      <c r="C455" s="230"/>
      <c r="D455" s="232"/>
      <c r="E455" s="232"/>
      <c r="F455" s="232"/>
      <c r="G455" s="232"/>
      <c r="H455" s="232"/>
      <c r="I455" s="232"/>
      <c r="J455" s="232"/>
      <c r="K455" s="232"/>
      <c r="L455" s="232"/>
      <c r="M455" s="232"/>
      <c r="N455" s="232"/>
      <c r="O455" s="232"/>
      <c r="P455" s="41" t="s">
        <v>348</v>
      </c>
      <c r="Q455" s="176">
        <v>702</v>
      </c>
      <c r="R455" s="176">
        <v>226</v>
      </c>
      <c r="S455" s="176">
        <v>32.200000000000003</v>
      </c>
      <c r="T455" s="2"/>
    </row>
    <row r="456" spans="1:20" ht="28.5" customHeight="1" x14ac:dyDescent="0.25">
      <c r="A456" s="217"/>
      <c r="B456" s="215"/>
      <c r="C456" s="230"/>
      <c r="D456" s="232"/>
      <c r="E456" s="232"/>
      <c r="F456" s="232"/>
      <c r="G456" s="232"/>
      <c r="H456" s="232"/>
      <c r="I456" s="232"/>
      <c r="J456" s="232"/>
      <c r="K456" s="232"/>
      <c r="L456" s="232"/>
      <c r="M456" s="232"/>
      <c r="N456" s="232"/>
      <c r="O456" s="232"/>
      <c r="P456" s="41" t="s">
        <v>349</v>
      </c>
      <c r="Q456" s="176">
        <v>450</v>
      </c>
      <c r="R456" s="176">
        <v>760</v>
      </c>
      <c r="S456" s="176">
        <v>168.9</v>
      </c>
      <c r="T456" s="2"/>
    </row>
    <row r="457" spans="1:20" ht="15" customHeight="1" x14ac:dyDescent="0.25">
      <c r="A457" s="212"/>
      <c r="B457" s="214"/>
      <c r="C457" s="231"/>
      <c r="D457" s="228"/>
      <c r="E457" s="228"/>
      <c r="F457" s="228"/>
      <c r="G457" s="228"/>
      <c r="H457" s="228"/>
      <c r="I457" s="228"/>
      <c r="J457" s="228"/>
      <c r="K457" s="228"/>
      <c r="L457" s="228"/>
      <c r="M457" s="228"/>
      <c r="N457" s="228"/>
      <c r="O457" s="228"/>
      <c r="P457" s="41" t="s">
        <v>342</v>
      </c>
      <c r="Q457" s="176">
        <v>1504774.96</v>
      </c>
      <c r="R457" s="176">
        <v>1504774.96</v>
      </c>
      <c r="S457" s="176">
        <v>100</v>
      </c>
      <c r="T457" s="2"/>
    </row>
    <row r="458" spans="1:20" ht="22.5" customHeight="1" x14ac:dyDescent="0.25">
      <c r="A458" s="187" t="s">
        <v>490</v>
      </c>
      <c r="B458" s="190" t="s">
        <v>154</v>
      </c>
      <c r="C458" s="17" t="s">
        <v>551</v>
      </c>
      <c r="D458" s="18">
        <f>SUM(D459:D462)</f>
        <v>671541.73</v>
      </c>
      <c r="E458" s="18">
        <f t="shared" ref="E458:M458" si="125">SUM(E459:E462)</f>
        <v>546810.04</v>
      </c>
      <c r="F458" s="18">
        <f t="shared" si="125"/>
        <v>164028.65999999997</v>
      </c>
      <c r="G458" s="18">
        <f t="shared" si="125"/>
        <v>112342.93</v>
      </c>
      <c r="H458" s="18">
        <f t="shared" si="125"/>
        <v>316523.21999999997</v>
      </c>
      <c r="I458" s="18">
        <f t="shared" si="125"/>
        <v>272106.59000000003</v>
      </c>
      <c r="J458" s="18">
        <f t="shared" si="125"/>
        <v>92299.4</v>
      </c>
      <c r="K458" s="18">
        <f t="shared" si="125"/>
        <v>82977.36</v>
      </c>
      <c r="L458" s="18">
        <f t="shared" si="125"/>
        <v>98690.45</v>
      </c>
      <c r="M458" s="18">
        <f t="shared" si="125"/>
        <v>79383.16</v>
      </c>
      <c r="N458" s="18">
        <v>100</v>
      </c>
      <c r="O458" s="18">
        <v>81.430000000000007</v>
      </c>
      <c r="P458" s="193" t="s">
        <v>22</v>
      </c>
      <c r="Q458" s="193" t="s">
        <v>22</v>
      </c>
      <c r="R458" s="193" t="s">
        <v>22</v>
      </c>
      <c r="S458" s="193" t="s">
        <v>22</v>
      </c>
      <c r="T458" s="2"/>
    </row>
    <row r="459" spans="1:20" ht="17.25" customHeight="1" x14ac:dyDescent="0.25">
      <c r="A459" s="188"/>
      <c r="B459" s="191"/>
      <c r="C459" s="16">
        <v>2014</v>
      </c>
      <c r="D459" s="18">
        <f>SUM(D464+D469+D476+D485+D493+D525+D541+D551)</f>
        <v>112466.44</v>
      </c>
      <c r="E459" s="18">
        <f>SUM(E464+E469+E476+E485+E493+E525+E541+E551)</f>
        <v>112466.44</v>
      </c>
      <c r="F459" s="18">
        <f>SUM(F464+F469+F476+F485+F493+F525+F541+F551)</f>
        <v>27257.090000000004</v>
      </c>
      <c r="G459" s="18">
        <f>SUM(G464+G469+G476+G485+G493+G525+G541+G551)</f>
        <v>27257.090000000004</v>
      </c>
      <c r="H459" s="18">
        <f>SUM(H464+H469+H476+H485+H493+H525+H541+H551)</f>
        <v>43121.100000000006</v>
      </c>
      <c r="I459" s="18">
        <f>SUM(I464+I469+I476+I485+I493+I525+I541+I551)</f>
        <v>43121.100000000006</v>
      </c>
      <c r="J459" s="18">
        <f>SUM(J464+J469+J476+J485+J493+J525+J541+J551)</f>
        <v>8708.83</v>
      </c>
      <c r="K459" s="18">
        <f>SUM(K464+K469+K476+K485+K493+K525+K541+K551)</f>
        <v>8708.83</v>
      </c>
      <c r="L459" s="18">
        <f>SUM(L464+L469+L476+L485+L493+L525+L541+L551)</f>
        <v>33379.42</v>
      </c>
      <c r="M459" s="18">
        <f>SUM(M464+M469+M476+M485+M493+M525+M541+M551)</f>
        <v>33379.42</v>
      </c>
      <c r="N459" s="18">
        <v>100</v>
      </c>
      <c r="O459" s="18">
        <v>100</v>
      </c>
      <c r="P459" s="194"/>
      <c r="Q459" s="194"/>
      <c r="R459" s="194"/>
      <c r="S459" s="194"/>
      <c r="T459" s="2"/>
    </row>
    <row r="460" spans="1:20" ht="17.25" customHeight="1" x14ac:dyDescent="0.25">
      <c r="A460" s="188"/>
      <c r="B460" s="191"/>
      <c r="C460" s="16">
        <v>2015</v>
      </c>
      <c r="D460" s="18">
        <f>SUM(D465+D470+D477+D486+D496+D528+D543+D552)</f>
        <v>321148</v>
      </c>
      <c r="E460" s="18">
        <f>SUM(E465+E470+E477+E486+E496+E528+E543+E552)</f>
        <v>196415.00000000003</v>
      </c>
      <c r="F460" s="18">
        <f>SUM(F465+F470+F477+F486+F496+F528+F543+F552)</f>
        <v>97395</v>
      </c>
      <c r="G460" s="18">
        <f>SUM(G465+G470+G477+G486+G496+G528+G543+G552)</f>
        <v>45709.22</v>
      </c>
      <c r="H460" s="18">
        <f>SUM(H465+H470+H477+H486+H496+H528+H543+H552)</f>
        <v>159017</v>
      </c>
      <c r="I460" s="18">
        <f>SUM(I465+I470+I477+I486+I496+I528+I543+I552)</f>
        <v>114600.76000000001</v>
      </c>
      <c r="J460" s="18">
        <f>SUM(J465+J470+J477+J486+J496+J528+J543+J552)</f>
        <v>23883</v>
      </c>
      <c r="K460" s="18">
        <f>SUM(K465+K470+K477+K486+K496+K528+K543+K552)</f>
        <v>14559.390000000001</v>
      </c>
      <c r="L460" s="18">
        <f>SUM(L465+L470+L477+L486+L496+L528+L543+L552)</f>
        <v>40853</v>
      </c>
      <c r="M460" s="18">
        <f>SUM(M465+M470+M477+M486+M496+M528+M543+M552)</f>
        <v>21545.629999999997</v>
      </c>
      <c r="N460" s="18">
        <v>100</v>
      </c>
      <c r="O460" s="18">
        <v>61.03</v>
      </c>
      <c r="P460" s="194"/>
      <c r="Q460" s="194"/>
      <c r="R460" s="194"/>
      <c r="S460" s="194"/>
      <c r="T460" s="2"/>
    </row>
    <row r="461" spans="1:20" ht="17.25" customHeight="1" x14ac:dyDescent="0.25">
      <c r="A461" s="188"/>
      <c r="B461" s="191"/>
      <c r="C461" s="16">
        <v>2016</v>
      </c>
      <c r="D461" s="18">
        <f>SUM(D466+D471+D478+D487+D499+D531+D545+D553)</f>
        <v>186401.45</v>
      </c>
      <c r="E461" s="18">
        <f>SUM(E466+E471+E478+E487+E499+E531+E545+E553)</f>
        <v>186402.76</v>
      </c>
      <c r="F461" s="18">
        <f>SUM(F466+F471+F478+F487+F499+F531+F545+F553)</f>
        <v>32587.199999999997</v>
      </c>
      <c r="G461" s="18">
        <f>SUM(G466+G471+G478+G487+G499+G531+G545+G553)</f>
        <v>32587.25</v>
      </c>
      <c r="H461" s="18">
        <f>SUM(H466+H471+H478+H487+H499+H531+H545+H553)</f>
        <v>97808</v>
      </c>
      <c r="I461" s="18">
        <f>SUM(I466+I471+I478+I487+I499+I531+I545+I553)</f>
        <v>97808.010000000009</v>
      </c>
      <c r="J461" s="18">
        <f>SUM(J466+J471+J478+J487+J499+J531+J545+J553)</f>
        <v>40106.300000000003</v>
      </c>
      <c r="K461" s="18">
        <f>SUM(K466+K471+K478+K487+K499+K531+K545+K553)</f>
        <v>40107.47</v>
      </c>
      <c r="L461" s="18">
        <f>SUM(L466+L471+L478+L487+L499+L531+L545+L553)</f>
        <v>15899.95</v>
      </c>
      <c r="M461" s="18">
        <f>SUM(M466+M471+M478+M487+M499+M531+M545+M553)</f>
        <v>15900.03</v>
      </c>
      <c r="N461" s="18">
        <v>100</v>
      </c>
      <c r="O461" s="18">
        <v>100</v>
      </c>
      <c r="P461" s="194"/>
      <c r="Q461" s="194"/>
      <c r="R461" s="194"/>
      <c r="S461" s="194"/>
      <c r="T461" s="2"/>
    </row>
    <row r="462" spans="1:20" ht="17.25" customHeight="1" x14ac:dyDescent="0.25">
      <c r="A462" s="189"/>
      <c r="B462" s="192"/>
      <c r="C462" s="16">
        <v>2017</v>
      </c>
      <c r="D462" s="18">
        <f>SUM(D467+D472+D479+D488+D502+D534+D546+D554)</f>
        <v>51525.84</v>
      </c>
      <c r="E462" s="18">
        <f t="shared" ref="E462:M462" si="126">SUM(E467+E472+E479+E488+E502+E534+E546+E554)</f>
        <v>51525.84</v>
      </c>
      <c r="F462" s="18">
        <f t="shared" si="126"/>
        <v>6789.3700000000008</v>
      </c>
      <c r="G462" s="18">
        <f t="shared" si="126"/>
        <v>6789.3700000000008</v>
      </c>
      <c r="H462" s="18">
        <f t="shared" si="126"/>
        <v>16577.12</v>
      </c>
      <c r="I462" s="18">
        <f t="shared" si="126"/>
        <v>16576.72</v>
      </c>
      <c r="J462" s="18">
        <f t="shared" si="126"/>
        <v>19601.269999999997</v>
      </c>
      <c r="K462" s="18">
        <f t="shared" si="126"/>
        <v>19601.669999999998</v>
      </c>
      <c r="L462" s="18">
        <f t="shared" si="126"/>
        <v>8558.08</v>
      </c>
      <c r="M462" s="18">
        <f t="shared" si="126"/>
        <v>8558.08</v>
      </c>
      <c r="N462" s="18">
        <v>100</v>
      </c>
      <c r="O462" s="18">
        <v>100</v>
      </c>
      <c r="P462" s="195"/>
      <c r="Q462" s="195"/>
      <c r="R462" s="195"/>
      <c r="S462" s="195"/>
      <c r="T462" s="2"/>
    </row>
    <row r="463" spans="1:20" ht="17.25" customHeight="1" x14ac:dyDescent="0.25">
      <c r="A463" s="211" t="s">
        <v>491</v>
      </c>
      <c r="B463" s="213" t="s">
        <v>156</v>
      </c>
      <c r="C463" s="86" t="s">
        <v>551</v>
      </c>
      <c r="D463" s="87">
        <f>SUM(D464:D467)</f>
        <v>141396.28</v>
      </c>
      <c r="E463" s="87">
        <f t="shared" ref="E463:M463" si="127">SUM(E464:E467)</f>
        <v>128173.13</v>
      </c>
      <c r="F463" s="87">
        <f t="shared" si="127"/>
        <v>31563.760000000002</v>
      </c>
      <c r="G463" s="87">
        <f t="shared" si="127"/>
        <v>30058.53</v>
      </c>
      <c r="H463" s="87">
        <f t="shared" si="127"/>
        <v>28235.620000000003</v>
      </c>
      <c r="I463" s="87">
        <f t="shared" si="127"/>
        <v>24029.47</v>
      </c>
      <c r="J463" s="87">
        <f t="shared" si="127"/>
        <v>3105.3999999999996</v>
      </c>
      <c r="K463" s="87">
        <f t="shared" si="127"/>
        <v>3428.2699999999995</v>
      </c>
      <c r="L463" s="87">
        <f t="shared" si="127"/>
        <v>78491.5</v>
      </c>
      <c r="M463" s="87">
        <f t="shared" si="127"/>
        <v>70656.86</v>
      </c>
      <c r="N463" s="87">
        <v>100</v>
      </c>
      <c r="O463" s="87">
        <v>90.65</v>
      </c>
      <c r="P463" s="79" t="s">
        <v>22</v>
      </c>
      <c r="Q463" s="79" t="s">
        <v>22</v>
      </c>
      <c r="R463" s="79" t="s">
        <v>22</v>
      </c>
      <c r="S463" s="79" t="s">
        <v>22</v>
      </c>
      <c r="T463" s="2"/>
    </row>
    <row r="464" spans="1:20" ht="20.25" customHeight="1" x14ac:dyDescent="0.25">
      <c r="A464" s="217"/>
      <c r="B464" s="215"/>
      <c r="C464" s="20">
        <v>2014</v>
      </c>
      <c r="D464" s="21">
        <v>52259.14</v>
      </c>
      <c r="E464" s="21">
        <v>52259.14</v>
      </c>
      <c r="F464" s="21">
        <v>9023.69</v>
      </c>
      <c r="G464" s="21">
        <v>9023.69</v>
      </c>
      <c r="H464" s="21">
        <v>11484.7</v>
      </c>
      <c r="I464" s="21">
        <v>11484.7</v>
      </c>
      <c r="J464" s="21">
        <v>1304.83</v>
      </c>
      <c r="K464" s="21">
        <v>1304.83</v>
      </c>
      <c r="L464" s="21">
        <v>30445.919999999998</v>
      </c>
      <c r="M464" s="21">
        <v>30445.919999999998</v>
      </c>
      <c r="N464" s="21">
        <v>100</v>
      </c>
      <c r="O464" s="21">
        <v>100</v>
      </c>
      <c r="P464" s="184" t="s">
        <v>157</v>
      </c>
      <c r="Q464" s="59">
        <v>22</v>
      </c>
      <c r="R464" s="59">
        <v>22</v>
      </c>
      <c r="S464" s="59">
        <v>100</v>
      </c>
      <c r="T464" s="2"/>
    </row>
    <row r="465" spans="1:20" ht="23.25" customHeight="1" x14ac:dyDescent="0.25">
      <c r="A465" s="217"/>
      <c r="B465" s="215"/>
      <c r="C465" s="20">
        <v>2015</v>
      </c>
      <c r="D465" s="21">
        <v>44740</v>
      </c>
      <c r="E465" s="21">
        <v>31516.84</v>
      </c>
      <c r="F465" s="21">
        <v>11096</v>
      </c>
      <c r="G465" s="21">
        <v>9590.7199999999993</v>
      </c>
      <c r="H465" s="21">
        <v>9172</v>
      </c>
      <c r="I465" s="21">
        <v>4965.84</v>
      </c>
      <c r="J465" s="21">
        <v>626</v>
      </c>
      <c r="K465" s="21">
        <v>948.95</v>
      </c>
      <c r="L465" s="21">
        <v>23846</v>
      </c>
      <c r="M465" s="21">
        <v>16011.33</v>
      </c>
      <c r="N465" s="21">
        <v>100</v>
      </c>
      <c r="O465" s="21">
        <v>70.44</v>
      </c>
      <c r="P465" s="185"/>
      <c r="Q465" s="59">
        <v>22</v>
      </c>
      <c r="R465" s="59">
        <v>18</v>
      </c>
      <c r="S465" s="59">
        <v>81.8</v>
      </c>
      <c r="T465" s="2"/>
    </row>
    <row r="466" spans="1:20" ht="21.75" customHeight="1" x14ac:dyDescent="0.25">
      <c r="A466" s="217"/>
      <c r="B466" s="215"/>
      <c r="C466" s="20">
        <v>2016</v>
      </c>
      <c r="D466" s="21">
        <v>26045.7</v>
      </c>
      <c r="E466" s="21">
        <v>26045.71</v>
      </c>
      <c r="F466" s="21">
        <v>5895.6</v>
      </c>
      <c r="G466" s="21">
        <v>5895.65</v>
      </c>
      <c r="H466" s="21">
        <v>3878.4</v>
      </c>
      <c r="I466" s="21">
        <v>3878.41</v>
      </c>
      <c r="J466" s="21">
        <v>630.20000000000005</v>
      </c>
      <c r="K466" s="21">
        <v>630.12</v>
      </c>
      <c r="L466" s="21">
        <v>15641.5</v>
      </c>
      <c r="M466" s="21">
        <v>15641.53</v>
      </c>
      <c r="N466" s="21">
        <v>100</v>
      </c>
      <c r="O466" s="21">
        <v>100</v>
      </c>
      <c r="P466" s="185"/>
      <c r="Q466" s="142">
        <v>11</v>
      </c>
      <c r="R466" s="142">
        <v>11</v>
      </c>
      <c r="S466" s="142">
        <v>100</v>
      </c>
      <c r="T466" s="2"/>
    </row>
    <row r="467" spans="1:20" ht="21.75" customHeight="1" x14ac:dyDescent="0.25">
      <c r="A467" s="212"/>
      <c r="B467" s="214"/>
      <c r="C467" s="20">
        <v>2017</v>
      </c>
      <c r="D467" s="21">
        <v>18351.439999999999</v>
      </c>
      <c r="E467" s="21">
        <v>18351.439999999999</v>
      </c>
      <c r="F467" s="21">
        <v>5548.47</v>
      </c>
      <c r="G467" s="21">
        <v>5548.47</v>
      </c>
      <c r="H467" s="21">
        <v>3700.52</v>
      </c>
      <c r="I467" s="21">
        <v>3700.52</v>
      </c>
      <c r="J467" s="21">
        <v>544.37</v>
      </c>
      <c r="K467" s="21">
        <v>544.37</v>
      </c>
      <c r="L467" s="21">
        <v>8558.08</v>
      </c>
      <c r="M467" s="21">
        <v>8558.08</v>
      </c>
      <c r="N467" s="21">
        <v>100</v>
      </c>
      <c r="O467" s="21">
        <v>100</v>
      </c>
      <c r="P467" s="186"/>
      <c r="Q467" s="172">
        <v>10</v>
      </c>
      <c r="R467" s="172">
        <v>10</v>
      </c>
      <c r="S467" s="172">
        <v>100</v>
      </c>
      <c r="T467" s="2"/>
    </row>
    <row r="468" spans="1:20" ht="22.5" customHeight="1" x14ac:dyDescent="0.25">
      <c r="A468" s="211" t="s">
        <v>492</v>
      </c>
      <c r="B468" s="213" t="s">
        <v>493</v>
      </c>
      <c r="C468" s="20" t="s">
        <v>551</v>
      </c>
      <c r="D468" s="21">
        <f>SUM(D469:D472)</f>
        <v>162764.79999999999</v>
      </c>
      <c r="E468" s="21">
        <f t="shared" ref="E468:M468" si="128">SUM(E469:E472)</f>
        <v>153587.33000000002</v>
      </c>
      <c r="F468" s="21">
        <f t="shared" si="128"/>
        <v>35075</v>
      </c>
      <c r="G468" s="21">
        <f t="shared" si="128"/>
        <v>25920</v>
      </c>
      <c r="H468" s="21">
        <f t="shared" si="128"/>
        <v>98726.5</v>
      </c>
      <c r="I468" s="21">
        <f t="shared" si="128"/>
        <v>98592.989999999991</v>
      </c>
      <c r="J468" s="21">
        <f t="shared" si="128"/>
        <v>28963.3</v>
      </c>
      <c r="K468" s="21">
        <f t="shared" si="128"/>
        <v>29074.34</v>
      </c>
      <c r="L468" s="21">
        <f t="shared" si="128"/>
        <v>0</v>
      </c>
      <c r="M468" s="21">
        <f t="shared" si="128"/>
        <v>0</v>
      </c>
      <c r="N468" s="21">
        <v>100</v>
      </c>
      <c r="O468" s="21">
        <v>94.36</v>
      </c>
      <c r="P468" s="221" t="s">
        <v>22</v>
      </c>
      <c r="Q468" s="221" t="s">
        <v>22</v>
      </c>
      <c r="R468" s="221" t="s">
        <v>22</v>
      </c>
      <c r="S468" s="221" t="s">
        <v>22</v>
      </c>
      <c r="T468" s="2"/>
    </row>
    <row r="469" spans="1:20" ht="20.25" customHeight="1" x14ac:dyDescent="0.25">
      <c r="A469" s="217"/>
      <c r="B469" s="215"/>
      <c r="C469" s="20">
        <v>2014</v>
      </c>
      <c r="D469" s="21">
        <v>0</v>
      </c>
      <c r="E469" s="21">
        <v>0</v>
      </c>
      <c r="F469" s="21">
        <v>0</v>
      </c>
      <c r="G469" s="21">
        <v>0</v>
      </c>
      <c r="H469" s="21">
        <v>0</v>
      </c>
      <c r="I469" s="21">
        <v>0</v>
      </c>
      <c r="J469" s="21">
        <v>0</v>
      </c>
      <c r="K469" s="21">
        <v>0</v>
      </c>
      <c r="L469" s="21">
        <v>0</v>
      </c>
      <c r="M469" s="21">
        <v>0</v>
      </c>
      <c r="N469" s="21">
        <v>0</v>
      </c>
      <c r="O469" s="21">
        <v>0</v>
      </c>
      <c r="P469" s="222"/>
      <c r="Q469" s="222"/>
      <c r="R469" s="222"/>
      <c r="S469" s="222"/>
      <c r="T469" s="2"/>
    </row>
    <row r="470" spans="1:20" ht="21" customHeight="1" x14ac:dyDescent="0.25">
      <c r="A470" s="217"/>
      <c r="B470" s="215"/>
      <c r="C470" s="20">
        <v>2015</v>
      </c>
      <c r="D470" s="21">
        <f>SUM(D473)</f>
        <v>73250</v>
      </c>
      <c r="E470" s="21">
        <f t="shared" ref="E470:O471" si="129">SUM(E473)</f>
        <v>64071.26</v>
      </c>
      <c r="F470" s="21">
        <f t="shared" si="129"/>
        <v>21975</v>
      </c>
      <c r="G470" s="21">
        <f t="shared" si="129"/>
        <v>12820</v>
      </c>
      <c r="H470" s="21">
        <f t="shared" si="129"/>
        <v>49077</v>
      </c>
      <c r="I470" s="21">
        <f t="shared" si="129"/>
        <v>48943.49</v>
      </c>
      <c r="J470" s="21">
        <f t="shared" si="129"/>
        <v>2198</v>
      </c>
      <c r="K470" s="21">
        <f t="shared" si="129"/>
        <v>2307.77</v>
      </c>
      <c r="L470" s="21">
        <f t="shared" si="129"/>
        <v>0</v>
      </c>
      <c r="M470" s="21">
        <f t="shared" si="129"/>
        <v>0</v>
      </c>
      <c r="N470" s="21">
        <f t="shared" si="129"/>
        <v>100</v>
      </c>
      <c r="O470" s="21">
        <f t="shared" si="129"/>
        <v>87.47</v>
      </c>
      <c r="P470" s="222"/>
      <c r="Q470" s="222"/>
      <c r="R470" s="222"/>
      <c r="S470" s="222"/>
      <c r="T470" s="2"/>
    </row>
    <row r="471" spans="1:20" ht="21" customHeight="1" x14ac:dyDescent="0.25">
      <c r="A471" s="217"/>
      <c r="B471" s="215"/>
      <c r="C471" s="20">
        <v>2016</v>
      </c>
      <c r="D471" s="21">
        <f>SUM(D474)</f>
        <v>89514.8</v>
      </c>
      <c r="E471" s="21">
        <f t="shared" si="129"/>
        <v>89516.07</v>
      </c>
      <c r="F471" s="21">
        <f t="shared" si="129"/>
        <v>13100</v>
      </c>
      <c r="G471" s="21">
        <f t="shared" si="129"/>
        <v>13100</v>
      </c>
      <c r="H471" s="21">
        <f t="shared" si="129"/>
        <v>49649.5</v>
      </c>
      <c r="I471" s="21">
        <f t="shared" si="129"/>
        <v>49649.5</v>
      </c>
      <c r="J471" s="21">
        <f t="shared" si="129"/>
        <v>26765.3</v>
      </c>
      <c r="K471" s="21">
        <f t="shared" si="129"/>
        <v>26766.57</v>
      </c>
      <c r="L471" s="21">
        <f t="shared" si="129"/>
        <v>0</v>
      </c>
      <c r="M471" s="21">
        <f t="shared" si="129"/>
        <v>0</v>
      </c>
      <c r="N471" s="21">
        <v>100</v>
      </c>
      <c r="O471" s="21">
        <v>100</v>
      </c>
      <c r="P471" s="222"/>
      <c r="Q471" s="222"/>
      <c r="R471" s="222"/>
      <c r="S471" s="222"/>
      <c r="T471" s="2"/>
    </row>
    <row r="472" spans="1:20" ht="21" customHeight="1" x14ac:dyDescent="0.25">
      <c r="A472" s="212"/>
      <c r="B472" s="214"/>
      <c r="C472" s="20">
        <v>2017</v>
      </c>
      <c r="D472" s="21">
        <v>0</v>
      </c>
      <c r="E472" s="21">
        <v>0</v>
      </c>
      <c r="F472" s="21">
        <v>0</v>
      </c>
      <c r="G472" s="21">
        <v>0</v>
      </c>
      <c r="H472" s="21">
        <v>0</v>
      </c>
      <c r="I472" s="21">
        <v>0</v>
      </c>
      <c r="J472" s="21">
        <v>0</v>
      </c>
      <c r="K472" s="21">
        <v>0</v>
      </c>
      <c r="L472" s="21">
        <v>0</v>
      </c>
      <c r="M472" s="21">
        <v>0</v>
      </c>
      <c r="N472" s="21">
        <v>0</v>
      </c>
      <c r="O472" s="21">
        <v>0</v>
      </c>
      <c r="P472" s="223"/>
      <c r="Q472" s="223"/>
      <c r="R472" s="223"/>
      <c r="S472" s="223"/>
      <c r="T472" s="2"/>
    </row>
    <row r="473" spans="1:20" ht="24.75" customHeight="1" x14ac:dyDescent="0.25">
      <c r="A473" s="221"/>
      <c r="B473" s="184" t="s">
        <v>376</v>
      </c>
      <c r="C473" s="23">
        <v>2015</v>
      </c>
      <c r="D473" s="24">
        <v>73250</v>
      </c>
      <c r="E473" s="24">
        <v>64071.26</v>
      </c>
      <c r="F473" s="24">
        <v>21975</v>
      </c>
      <c r="G473" s="24">
        <v>12820</v>
      </c>
      <c r="H473" s="24">
        <v>49077</v>
      </c>
      <c r="I473" s="24">
        <v>48943.49</v>
      </c>
      <c r="J473" s="24">
        <v>2198</v>
      </c>
      <c r="K473" s="24">
        <v>2307.77</v>
      </c>
      <c r="L473" s="24">
        <v>0</v>
      </c>
      <c r="M473" s="24">
        <v>0</v>
      </c>
      <c r="N473" s="24">
        <v>100</v>
      </c>
      <c r="O473" s="24">
        <v>87.47</v>
      </c>
      <c r="P473" s="68" t="s">
        <v>363</v>
      </c>
      <c r="Q473" s="57" t="s">
        <v>363</v>
      </c>
      <c r="R473" s="57" t="s">
        <v>363</v>
      </c>
      <c r="S473" s="57" t="s">
        <v>363</v>
      </c>
      <c r="T473" s="2"/>
    </row>
    <row r="474" spans="1:20" ht="29.25" customHeight="1" x14ac:dyDescent="0.25">
      <c r="A474" s="223"/>
      <c r="B474" s="186"/>
      <c r="C474" s="23">
        <v>2016</v>
      </c>
      <c r="D474" s="24">
        <v>89514.8</v>
      </c>
      <c r="E474" s="24">
        <v>89516.07</v>
      </c>
      <c r="F474" s="24">
        <v>13100</v>
      </c>
      <c r="G474" s="24">
        <v>13100</v>
      </c>
      <c r="H474" s="24">
        <v>49649.5</v>
      </c>
      <c r="I474" s="24">
        <v>49649.5</v>
      </c>
      <c r="J474" s="24">
        <v>26765.3</v>
      </c>
      <c r="K474" s="24">
        <v>26766.57</v>
      </c>
      <c r="L474" s="24">
        <v>0</v>
      </c>
      <c r="M474" s="24">
        <v>0</v>
      </c>
      <c r="N474" s="24">
        <v>100</v>
      </c>
      <c r="O474" s="24">
        <v>100</v>
      </c>
      <c r="P474" s="68" t="s">
        <v>494</v>
      </c>
      <c r="Q474" s="142">
        <v>144</v>
      </c>
      <c r="R474" s="142">
        <v>144</v>
      </c>
      <c r="S474" s="142">
        <v>100</v>
      </c>
      <c r="T474" s="2"/>
    </row>
    <row r="475" spans="1:20" ht="21.75" customHeight="1" x14ac:dyDescent="0.25">
      <c r="A475" s="211" t="s">
        <v>495</v>
      </c>
      <c r="B475" s="213" t="s">
        <v>159</v>
      </c>
      <c r="C475" s="20" t="s">
        <v>551</v>
      </c>
      <c r="D475" s="21">
        <f>SUM(D476:D479)</f>
        <v>13265.8</v>
      </c>
      <c r="E475" s="21">
        <f t="shared" ref="E475:M475" si="130">SUM(E476:E479)</f>
        <v>12654.1</v>
      </c>
      <c r="F475" s="21">
        <f t="shared" si="130"/>
        <v>1963</v>
      </c>
      <c r="G475" s="21">
        <f t="shared" si="130"/>
        <v>1800</v>
      </c>
      <c r="H475" s="21">
        <f t="shared" si="130"/>
        <v>9284</v>
      </c>
      <c r="I475" s="21">
        <f t="shared" si="130"/>
        <v>8689</v>
      </c>
      <c r="J475" s="21">
        <f t="shared" si="130"/>
        <v>2018.8</v>
      </c>
      <c r="K475" s="21">
        <f t="shared" si="130"/>
        <v>2165.1</v>
      </c>
      <c r="L475" s="21">
        <f t="shared" si="130"/>
        <v>0</v>
      </c>
      <c r="M475" s="21">
        <f t="shared" si="130"/>
        <v>0</v>
      </c>
      <c r="N475" s="21">
        <v>100</v>
      </c>
      <c r="O475" s="21">
        <v>95.4</v>
      </c>
      <c r="P475" s="218" t="s">
        <v>22</v>
      </c>
      <c r="Q475" s="218" t="s">
        <v>22</v>
      </c>
      <c r="R475" s="218" t="s">
        <v>22</v>
      </c>
      <c r="S475" s="218" t="s">
        <v>22</v>
      </c>
      <c r="T475" s="2"/>
    </row>
    <row r="476" spans="1:20" ht="20.25" customHeight="1" x14ac:dyDescent="0.25">
      <c r="A476" s="217"/>
      <c r="B476" s="215"/>
      <c r="C476" s="20">
        <v>2014</v>
      </c>
      <c r="D476" s="21">
        <f>SUM(D480)</f>
        <v>5552.8</v>
      </c>
      <c r="E476" s="21">
        <f t="shared" ref="E476:M477" si="131">SUM(E480)</f>
        <v>5552.8</v>
      </c>
      <c r="F476" s="21">
        <f t="shared" si="131"/>
        <v>0</v>
      </c>
      <c r="G476" s="21">
        <f t="shared" si="131"/>
        <v>0</v>
      </c>
      <c r="H476" s="21">
        <f t="shared" si="131"/>
        <v>4900</v>
      </c>
      <c r="I476" s="21">
        <f t="shared" si="131"/>
        <v>4900</v>
      </c>
      <c r="J476" s="21">
        <f t="shared" si="131"/>
        <v>652.79999999999995</v>
      </c>
      <c r="K476" s="21">
        <f t="shared" si="131"/>
        <v>652.79999999999995</v>
      </c>
      <c r="L476" s="21">
        <f t="shared" si="131"/>
        <v>0</v>
      </c>
      <c r="M476" s="21">
        <f t="shared" si="131"/>
        <v>0</v>
      </c>
      <c r="N476" s="21">
        <v>100</v>
      </c>
      <c r="O476" s="21">
        <v>100</v>
      </c>
      <c r="P476" s="219"/>
      <c r="Q476" s="219"/>
      <c r="R476" s="219"/>
      <c r="S476" s="219"/>
      <c r="T476" s="2"/>
    </row>
    <row r="477" spans="1:20" ht="23.25" customHeight="1" x14ac:dyDescent="0.25">
      <c r="A477" s="217"/>
      <c r="B477" s="215"/>
      <c r="C477" s="20">
        <v>2015</v>
      </c>
      <c r="D477" s="21">
        <f>SUM(D481)</f>
        <v>6543</v>
      </c>
      <c r="E477" s="21">
        <f t="shared" si="131"/>
        <v>5931.3</v>
      </c>
      <c r="F477" s="21">
        <f t="shared" si="131"/>
        <v>1963</v>
      </c>
      <c r="G477" s="21">
        <f t="shared" si="131"/>
        <v>1800</v>
      </c>
      <c r="H477" s="21">
        <f t="shared" si="131"/>
        <v>4384</v>
      </c>
      <c r="I477" s="21">
        <f t="shared" si="131"/>
        <v>3789</v>
      </c>
      <c r="J477" s="21">
        <f t="shared" si="131"/>
        <v>196</v>
      </c>
      <c r="K477" s="21">
        <f t="shared" si="131"/>
        <v>342.3</v>
      </c>
      <c r="L477" s="21">
        <f t="shared" si="131"/>
        <v>0</v>
      </c>
      <c r="M477" s="21">
        <f t="shared" si="131"/>
        <v>0</v>
      </c>
      <c r="N477" s="21">
        <v>100</v>
      </c>
      <c r="O477" s="21">
        <v>90.65</v>
      </c>
      <c r="P477" s="219"/>
      <c r="Q477" s="219"/>
      <c r="R477" s="219"/>
      <c r="S477" s="219"/>
      <c r="T477" s="2"/>
    </row>
    <row r="478" spans="1:20" ht="23.25" customHeight="1" x14ac:dyDescent="0.25">
      <c r="A478" s="217"/>
      <c r="B478" s="215"/>
      <c r="C478" s="20">
        <v>2016</v>
      </c>
      <c r="D478" s="21">
        <f>SUM(D483)</f>
        <v>1170</v>
      </c>
      <c r="E478" s="21">
        <f t="shared" ref="E478:M478" si="132">SUM(E483)</f>
        <v>1170</v>
      </c>
      <c r="F478" s="21">
        <f t="shared" si="132"/>
        <v>0</v>
      </c>
      <c r="G478" s="21">
        <f t="shared" si="132"/>
        <v>0</v>
      </c>
      <c r="H478" s="21">
        <f t="shared" si="132"/>
        <v>0</v>
      </c>
      <c r="I478" s="21">
        <f t="shared" si="132"/>
        <v>0</v>
      </c>
      <c r="J478" s="21">
        <f t="shared" si="132"/>
        <v>1170</v>
      </c>
      <c r="K478" s="21">
        <f t="shared" si="132"/>
        <v>1170</v>
      </c>
      <c r="L478" s="21">
        <f t="shared" si="132"/>
        <v>0</v>
      </c>
      <c r="M478" s="21">
        <f t="shared" si="132"/>
        <v>0</v>
      </c>
      <c r="N478" s="21">
        <v>100</v>
      </c>
      <c r="O478" s="21">
        <v>100</v>
      </c>
      <c r="P478" s="219"/>
      <c r="Q478" s="219"/>
      <c r="R478" s="219"/>
      <c r="S478" s="219"/>
      <c r="T478" s="2"/>
    </row>
    <row r="479" spans="1:20" ht="23.25" customHeight="1" x14ac:dyDescent="0.25">
      <c r="A479" s="212"/>
      <c r="B479" s="214"/>
      <c r="C479" s="20">
        <v>2017</v>
      </c>
      <c r="D479" s="21">
        <v>0</v>
      </c>
      <c r="E479" s="21">
        <v>0</v>
      </c>
      <c r="F479" s="21">
        <v>0</v>
      </c>
      <c r="G479" s="21">
        <v>0</v>
      </c>
      <c r="H479" s="21">
        <v>0</v>
      </c>
      <c r="I479" s="21">
        <v>0</v>
      </c>
      <c r="J479" s="21">
        <v>0</v>
      </c>
      <c r="K479" s="21">
        <v>0</v>
      </c>
      <c r="L479" s="21">
        <v>0</v>
      </c>
      <c r="M479" s="21">
        <v>0</v>
      </c>
      <c r="N479" s="21">
        <v>0</v>
      </c>
      <c r="O479" s="21">
        <v>0</v>
      </c>
      <c r="P479" s="220"/>
      <c r="Q479" s="220"/>
      <c r="R479" s="220"/>
      <c r="S479" s="220"/>
      <c r="T479" s="2"/>
    </row>
    <row r="480" spans="1:20" ht="51" customHeight="1" x14ac:dyDescent="0.25">
      <c r="A480" s="26"/>
      <c r="B480" s="23" t="s">
        <v>199</v>
      </c>
      <c r="C480" s="23">
        <v>2014</v>
      </c>
      <c r="D480" s="24">
        <v>5552.8</v>
      </c>
      <c r="E480" s="24">
        <v>5552.8</v>
      </c>
      <c r="F480" s="24">
        <v>0</v>
      </c>
      <c r="G480" s="24">
        <v>0</v>
      </c>
      <c r="H480" s="24">
        <v>4900</v>
      </c>
      <c r="I480" s="24">
        <v>4900</v>
      </c>
      <c r="J480" s="24">
        <v>652.79999999999995</v>
      </c>
      <c r="K480" s="24">
        <v>652.79999999999995</v>
      </c>
      <c r="L480" s="24">
        <v>0</v>
      </c>
      <c r="M480" s="24">
        <v>0</v>
      </c>
      <c r="N480" s="24">
        <v>100</v>
      </c>
      <c r="O480" s="24">
        <v>100</v>
      </c>
      <c r="P480" s="23" t="s">
        <v>158</v>
      </c>
      <c r="Q480" s="26">
        <v>144</v>
      </c>
      <c r="R480" s="26">
        <v>144</v>
      </c>
      <c r="S480" s="26">
        <v>100</v>
      </c>
      <c r="T480" s="2"/>
    </row>
    <row r="481" spans="1:20" ht="63.75" customHeight="1" x14ac:dyDescent="0.25">
      <c r="A481" s="221"/>
      <c r="B481" s="184" t="s">
        <v>372</v>
      </c>
      <c r="C481" s="184">
        <v>2015</v>
      </c>
      <c r="D481" s="196">
        <v>6543</v>
      </c>
      <c r="E481" s="196">
        <v>5931.3</v>
      </c>
      <c r="F481" s="196">
        <v>1963</v>
      </c>
      <c r="G481" s="196">
        <v>1800</v>
      </c>
      <c r="H481" s="196">
        <v>4384</v>
      </c>
      <c r="I481" s="196">
        <v>3789</v>
      </c>
      <c r="J481" s="196">
        <v>196</v>
      </c>
      <c r="K481" s="196">
        <v>342.3</v>
      </c>
      <c r="L481" s="196">
        <v>0</v>
      </c>
      <c r="M481" s="196">
        <v>0</v>
      </c>
      <c r="N481" s="196">
        <v>100</v>
      </c>
      <c r="O481" s="196">
        <v>90.65</v>
      </c>
      <c r="P481" s="23" t="s">
        <v>373</v>
      </c>
      <c r="Q481" s="59">
        <v>25</v>
      </c>
      <c r="R481" s="59">
        <v>25</v>
      </c>
      <c r="S481" s="59">
        <v>100</v>
      </c>
      <c r="T481" s="2"/>
    </row>
    <row r="482" spans="1:20" ht="63.75" customHeight="1" x14ac:dyDescent="0.25">
      <c r="A482" s="223"/>
      <c r="B482" s="186"/>
      <c r="C482" s="186"/>
      <c r="D482" s="197"/>
      <c r="E482" s="197"/>
      <c r="F482" s="197"/>
      <c r="G482" s="197"/>
      <c r="H482" s="197"/>
      <c r="I482" s="197"/>
      <c r="J482" s="197"/>
      <c r="K482" s="197"/>
      <c r="L482" s="197"/>
      <c r="M482" s="197"/>
      <c r="N482" s="197"/>
      <c r="O482" s="197"/>
      <c r="P482" s="23" t="s">
        <v>374</v>
      </c>
      <c r="Q482" s="59" t="s">
        <v>375</v>
      </c>
      <c r="R482" s="59" t="s">
        <v>375</v>
      </c>
      <c r="S482" s="59">
        <v>100</v>
      </c>
      <c r="T482" s="2"/>
    </row>
    <row r="483" spans="1:20" ht="68.25" customHeight="1" x14ac:dyDescent="0.25">
      <c r="A483" s="143"/>
      <c r="B483" s="126" t="s">
        <v>496</v>
      </c>
      <c r="C483" s="125">
        <v>2016</v>
      </c>
      <c r="D483" s="136">
        <v>1170</v>
      </c>
      <c r="E483" s="136">
        <v>1170</v>
      </c>
      <c r="F483" s="136">
        <v>0</v>
      </c>
      <c r="G483" s="136">
        <v>0</v>
      </c>
      <c r="H483" s="136">
        <v>0</v>
      </c>
      <c r="I483" s="136">
        <v>0</v>
      </c>
      <c r="J483" s="136">
        <v>1170</v>
      </c>
      <c r="K483" s="136">
        <v>1170</v>
      </c>
      <c r="L483" s="136">
        <v>0</v>
      </c>
      <c r="M483" s="136">
        <v>0</v>
      </c>
      <c r="N483" s="136">
        <v>100</v>
      </c>
      <c r="O483" s="136">
        <v>100</v>
      </c>
      <c r="P483" s="124" t="s">
        <v>497</v>
      </c>
      <c r="Q483" s="142">
        <v>1</v>
      </c>
      <c r="R483" s="142">
        <v>1</v>
      </c>
      <c r="S483" s="142">
        <v>100</v>
      </c>
      <c r="T483" s="2"/>
    </row>
    <row r="484" spans="1:20" ht="18" customHeight="1" x14ac:dyDescent="0.25">
      <c r="A484" s="211" t="s">
        <v>498</v>
      </c>
      <c r="B484" s="213" t="s">
        <v>377</v>
      </c>
      <c r="C484" s="20" t="s">
        <v>551</v>
      </c>
      <c r="D484" s="94">
        <f>SUM(D485:D488)</f>
        <v>4000</v>
      </c>
      <c r="E484" s="94">
        <f t="shared" ref="E484:M484" si="133">SUM(E485:E488)</f>
        <v>0</v>
      </c>
      <c r="F484" s="94">
        <f t="shared" si="133"/>
        <v>1200</v>
      </c>
      <c r="G484" s="94">
        <f t="shared" si="133"/>
        <v>0</v>
      </c>
      <c r="H484" s="94">
        <f t="shared" si="133"/>
        <v>2680</v>
      </c>
      <c r="I484" s="94">
        <f t="shared" si="133"/>
        <v>0</v>
      </c>
      <c r="J484" s="94">
        <f t="shared" si="133"/>
        <v>120</v>
      </c>
      <c r="K484" s="94">
        <f t="shared" si="133"/>
        <v>0</v>
      </c>
      <c r="L484" s="94">
        <f t="shared" si="133"/>
        <v>0</v>
      </c>
      <c r="M484" s="94">
        <f t="shared" si="133"/>
        <v>0</v>
      </c>
      <c r="N484" s="94">
        <f t="shared" ref="N484:O484" si="134">SUM(N485:N486)</f>
        <v>100</v>
      </c>
      <c r="O484" s="94">
        <f t="shared" si="134"/>
        <v>0</v>
      </c>
      <c r="P484" s="218" t="s">
        <v>22</v>
      </c>
      <c r="Q484" s="218" t="s">
        <v>22</v>
      </c>
      <c r="R484" s="218" t="s">
        <v>22</v>
      </c>
      <c r="S484" s="218" t="s">
        <v>22</v>
      </c>
      <c r="T484" s="2"/>
    </row>
    <row r="485" spans="1:20" ht="18.75" customHeight="1" x14ac:dyDescent="0.25">
      <c r="A485" s="217"/>
      <c r="B485" s="215"/>
      <c r="C485" s="20">
        <v>2014</v>
      </c>
      <c r="D485" s="94">
        <v>0</v>
      </c>
      <c r="E485" s="94">
        <v>0</v>
      </c>
      <c r="F485" s="94">
        <v>0</v>
      </c>
      <c r="G485" s="94">
        <v>0</v>
      </c>
      <c r="H485" s="94">
        <v>0</v>
      </c>
      <c r="I485" s="94">
        <v>0</v>
      </c>
      <c r="J485" s="94">
        <v>0</v>
      </c>
      <c r="K485" s="94">
        <v>0</v>
      </c>
      <c r="L485" s="94">
        <v>0</v>
      </c>
      <c r="M485" s="94">
        <v>0</v>
      </c>
      <c r="N485" s="94">
        <v>0</v>
      </c>
      <c r="O485" s="94">
        <v>0</v>
      </c>
      <c r="P485" s="219"/>
      <c r="Q485" s="219"/>
      <c r="R485" s="219"/>
      <c r="S485" s="219"/>
      <c r="T485" s="2"/>
    </row>
    <row r="486" spans="1:20" ht="20.25" customHeight="1" x14ac:dyDescent="0.25">
      <c r="A486" s="217"/>
      <c r="B486" s="215"/>
      <c r="C486" s="20">
        <v>2015</v>
      </c>
      <c r="D486" s="94">
        <f>SUM(D489)</f>
        <v>4000</v>
      </c>
      <c r="E486" s="94">
        <f t="shared" ref="E486:O486" si="135">SUM(E489)</f>
        <v>0</v>
      </c>
      <c r="F486" s="94">
        <f t="shared" si="135"/>
        <v>1200</v>
      </c>
      <c r="G486" s="94">
        <f t="shared" si="135"/>
        <v>0</v>
      </c>
      <c r="H486" s="94">
        <f t="shared" si="135"/>
        <v>2680</v>
      </c>
      <c r="I486" s="94">
        <f t="shared" si="135"/>
        <v>0</v>
      </c>
      <c r="J486" s="94">
        <f t="shared" si="135"/>
        <v>120</v>
      </c>
      <c r="K486" s="94">
        <f t="shared" si="135"/>
        <v>0</v>
      </c>
      <c r="L486" s="94">
        <f t="shared" si="135"/>
        <v>0</v>
      </c>
      <c r="M486" s="94">
        <f t="shared" si="135"/>
        <v>0</v>
      </c>
      <c r="N486" s="94">
        <f t="shared" si="135"/>
        <v>100</v>
      </c>
      <c r="O486" s="94">
        <f t="shared" si="135"/>
        <v>0</v>
      </c>
      <c r="P486" s="219"/>
      <c r="Q486" s="219"/>
      <c r="R486" s="219"/>
      <c r="S486" s="219"/>
      <c r="T486" s="2"/>
    </row>
    <row r="487" spans="1:20" ht="20.25" customHeight="1" x14ac:dyDescent="0.25">
      <c r="A487" s="217"/>
      <c r="B487" s="215"/>
      <c r="C487" s="65">
        <v>2016</v>
      </c>
      <c r="D487" s="139">
        <v>0</v>
      </c>
      <c r="E487" s="139">
        <v>0</v>
      </c>
      <c r="F487" s="139">
        <v>0</v>
      </c>
      <c r="G487" s="139">
        <v>0</v>
      </c>
      <c r="H487" s="139">
        <v>0</v>
      </c>
      <c r="I487" s="139">
        <v>0</v>
      </c>
      <c r="J487" s="139">
        <v>0</v>
      </c>
      <c r="K487" s="139">
        <v>0</v>
      </c>
      <c r="L487" s="139">
        <v>0</v>
      </c>
      <c r="M487" s="139">
        <v>0</v>
      </c>
      <c r="N487" s="139">
        <v>0</v>
      </c>
      <c r="O487" s="139">
        <v>0</v>
      </c>
      <c r="P487" s="219"/>
      <c r="Q487" s="219"/>
      <c r="R487" s="219"/>
      <c r="S487" s="219"/>
      <c r="T487" s="2"/>
    </row>
    <row r="488" spans="1:20" ht="20.25" customHeight="1" x14ac:dyDescent="0.25">
      <c r="A488" s="212"/>
      <c r="B488" s="214"/>
      <c r="C488" s="65">
        <v>2017</v>
      </c>
      <c r="D488" s="168">
        <v>0</v>
      </c>
      <c r="E488" s="168">
        <v>0</v>
      </c>
      <c r="F488" s="168">
        <v>0</v>
      </c>
      <c r="G488" s="168">
        <v>0</v>
      </c>
      <c r="H488" s="168">
        <v>0</v>
      </c>
      <c r="I488" s="168">
        <v>0</v>
      </c>
      <c r="J488" s="168">
        <v>0</v>
      </c>
      <c r="K488" s="168">
        <v>0</v>
      </c>
      <c r="L488" s="168">
        <v>0</v>
      </c>
      <c r="M488" s="168">
        <v>0</v>
      </c>
      <c r="N488" s="168">
        <v>0</v>
      </c>
      <c r="O488" s="168">
        <v>0</v>
      </c>
      <c r="P488" s="220"/>
      <c r="Q488" s="220"/>
      <c r="R488" s="220"/>
      <c r="S488" s="220"/>
      <c r="T488" s="2"/>
    </row>
    <row r="489" spans="1:20" ht="42" customHeight="1" x14ac:dyDescent="0.25">
      <c r="A489" s="211"/>
      <c r="B489" s="213" t="s">
        <v>378</v>
      </c>
      <c r="C489" s="184">
        <v>2015</v>
      </c>
      <c r="D489" s="196">
        <v>4000</v>
      </c>
      <c r="E489" s="196">
        <v>0</v>
      </c>
      <c r="F489" s="196">
        <v>1200</v>
      </c>
      <c r="G489" s="196">
        <v>0</v>
      </c>
      <c r="H489" s="196">
        <v>2680</v>
      </c>
      <c r="I489" s="196">
        <v>0</v>
      </c>
      <c r="J489" s="196">
        <v>120</v>
      </c>
      <c r="K489" s="196">
        <v>0</v>
      </c>
      <c r="L489" s="196">
        <v>0</v>
      </c>
      <c r="M489" s="196">
        <v>0</v>
      </c>
      <c r="N489" s="196">
        <v>100</v>
      </c>
      <c r="O489" s="196">
        <v>0</v>
      </c>
      <c r="P489" s="23" t="s">
        <v>379</v>
      </c>
      <c r="Q489" s="59">
        <v>228.5</v>
      </c>
      <c r="R489" s="59">
        <v>228.1</v>
      </c>
      <c r="S489" s="59">
        <v>99.82</v>
      </c>
      <c r="T489" s="2"/>
    </row>
    <row r="490" spans="1:20" ht="42" customHeight="1" x14ac:dyDescent="0.25">
      <c r="A490" s="217"/>
      <c r="B490" s="215"/>
      <c r="C490" s="185"/>
      <c r="D490" s="210"/>
      <c r="E490" s="210"/>
      <c r="F490" s="210"/>
      <c r="G490" s="210"/>
      <c r="H490" s="210"/>
      <c r="I490" s="210"/>
      <c r="J490" s="210"/>
      <c r="K490" s="210"/>
      <c r="L490" s="210"/>
      <c r="M490" s="210"/>
      <c r="N490" s="210"/>
      <c r="O490" s="210"/>
      <c r="P490" s="23" t="s">
        <v>380</v>
      </c>
      <c r="Q490" s="59">
        <v>1.8</v>
      </c>
      <c r="R490" s="59">
        <v>1.4</v>
      </c>
      <c r="S490" s="59">
        <v>77.78</v>
      </c>
      <c r="T490" s="2"/>
    </row>
    <row r="491" spans="1:20" ht="54.75" customHeight="1" x14ac:dyDescent="0.25">
      <c r="A491" s="212"/>
      <c r="B491" s="214"/>
      <c r="C491" s="186"/>
      <c r="D491" s="197"/>
      <c r="E491" s="197"/>
      <c r="F491" s="197"/>
      <c r="G491" s="197"/>
      <c r="H491" s="197"/>
      <c r="I491" s="197"/>
      <c r="J491" s="197"/>
      <c r="K491" s="197"/>
      <c r="L491" s="197"/>
      <c r="M491" s="197"/>
      <c r="N491" s="197"/>
      <c r="O491" s="197"/>
      <c r="P491" s="23" t="s">
        <v>381</v>
      </c>
      <c r="Q491" s="59">
        <v>47.5</v>
      </c>
      <c r="R491" s="59">
        <v>48.4</v>
      </c>
      <c r="S491" s="59">
        <v>101.89</v>
      </c>
      <c r="T491" s="2"/>
    </row>
    <row r="492" spans="1:20" ht="22.5" customHeight="1" x14ac:dyDescent="0.25">
      <c r="A492" s="211" t="s">
        <v>499</v>
      </c>
      <c r="B492" s="213" t="s">
        <v>160</v>
      </c>
      <c r="C492" s="63" t="s">
        <v>551</v>
      </c>
      <c r="D492" s="61">
        <f>SUM(D493+D496+D499+D502)</f>
        <v>304593.40000000002</v>
      </c>
      <c r="E492" s="170">
        <f t="shared" ref="E492:M492" si="136">SUM(E493+E496+E499+E502)</f>
        <v>223683.87999999998</v>
      </c>
      <c r="F492" s="170">
        <f t="shared" si="136"/>
        <v>76537.899999999994</v>
      </c>
      <c r="G492" s="170">
        <f t="shared" si="136"/>
        <v>38675.9</v>
      </c>
      <c r="H492" s="170">
        <f t="shared" si="136"/>
        <v>158395.1</v>
      </c>
      <c r="I492" s="170">
        <f t="shared" si="136"/>
        <v>137959.13000000003</v>
      </c>
      <c r="J492" s="170">
        <f t="shared" si="136"/>
        <v>51257.899999999994</v>
      </c>
      <c r="K492" s="170">
        <f t="shared" si="136"/>
        <v>38581.050000000003</v>
      </c>
      <c r="L492" s="170">
        <f t="shared" si="136"/>
        <v>18402.5</v>
      </c>
      <c r="M492" s="170">
        <f t="shared" si="136"/>
        <v>8467.7999999999993</v>
      </c>
      <c r="N492" s="61">
        <v>100</v>
      </c>
      <c r="O492" s="61">
        <v>73.44</v>
      </c>
      <c r="P492" s="59" t="s">
        <v>22</v>
      </c>
      <c r="Q492" s="59" t="s">
        <v>22</v>
      </c>
      <c r="R492" s="59" t="s">
        <v>22</v>
      </c>
      <c r="S492" s="59" t="s">
        <v>22</v>
      </c>
      <c r="T492" s="2"/>
    </row>
    <row r="493" spans="1:20" ht="28.5" customHeight="1" x14ac:dyDescent="0.25">
      <c r="A493" s="217"/>
      <c r="B493" s="215"/>
      <c r="C493" s="229">
        <v>2014</v>
      </c>
      <c r="D493" s="227">
        <f>SUM(D505+D506+D507+D508+D509)</f>
        <v>54654.5</v>
      </c>
      <c r="E493" s="227">
        <f t="shared" ref="E493:M493" si="137">SUM(E505+E506+E507+E508+E509)</f>
        <v>54654.5</v>
      </c>
      <c r="F493" s="227">
        <f t="shared" si="137"/>
        <v>18233.400000000001</v>
      </c>
      <c r="G493" s="227">
        <f t="shared" si="137"/>
        <v>18233.400000000001</v>
      </c>
      <c r="H493" s="227">
        <f t="shared" si="137"/>
        <v>26736.400000000001</v>
      </c>
      <c r="I493" s="227">
        <f t="shared" si="137"/>
        <v>26736.400000000001</v>
      </c>
      <c r="J493" s="227">
        <f t="shared" si="137"/>
        <v>6751.2000000000007</v>
      </c>
      <c r="K493" s="227">
        <f t="shared" si="137"/>
        <v>6751.2000000000007</v>
      </c>
      <c r="L493" s="227">
        <f t="shared" si="137"/>
        <v>2933.5</v>
      </c>
      <c r="M493" s="227">
        <f t="shared" si="137"/>
        <v>2933.5</v>
      </c>
      <c r="N493" s="227">
        <v>100</v>
      </c>
      <c r="O493" s="227">
        <v>100</v>
      </c>
      <c r="P493" s="27" t="s">
        <v>162</v>
      </c>
      <c r="Q493" s="59">
        <v>318.89999999999998</v>
      </c>
      <c r="R493" s="59">
        <v>318.89999999999998</v>
      </c>
      <c r="S493" s="59">
        <v>100</v>
      </c>
      <c r="T493" s="2"/>
    </row>
    <row r="494" spans="1:20" ht="39" customHeight="1" x14ac:dyDescent="0.25">
      <c r="A494" s="217"/>
      <c r="B494" s="215"/>
      <c r="C494" s="230"/>
      <c r="D494" s="232"/>
      <c r="E494" s="232"/>
      <c r="F494" s="232"/>
      <c r="G494" s="232"/>
      <c r="H494" s="232"/>
      <c r="I494" s="232"/>
      <c r="J494" s="232"/>
      <c r="K494" s="232"/>
      <c r="L494" s="232"/>
      <c r="M494" s="232"/>
      <c r="N494" s="232"/>
      <c r="O494" s="232"/>
      <c r="P494" s="27" t="s">
        <v>163</v>
      </c>
      <c r="Q494" s="59">
        <v>6.6</v>
      </c>
      <c r="R494" s="59">
        <v>6.6</v>
      </c>
      <c r="S494" s="59">
        <v>100</v>
      </c>
      <c r="T494" s="2"/>
    </row>
    <row r="495" spans="1:20" ht="27" customHeight="1" x14ac:dyDescent="0.25">
      <c r="A495" s="217"/>
      <c r="B495" s="215"/>
      <c r="C495" s="231"/>
      <c r="D495" s="228"/>
      <c r="E495" s="228"/>
      <c r="F495" s="228"/>
      <c r="G495" s="228"/>
      <c r="H495" s="228"/>
      <c r="I495" s="228"/>
      <c r="J495" s="228"/>
      <c r="K495" s="228"/>
      <c r="L495" s="228"/>
      <c r="M495" s="228"/>
      <c r="N495" s="228"/>
      <c r="O495" s="228"/>
      <c r="P495" s="27" t="s">
        <v>164</v>
      </c>
      <c r="Q495" s="59">
        <v>86.4</v>
      </c>
      <c r="R495" s="59">
        <v>86.4</v>
      </c>
      <c r="S495" s="59">
        <v>100</v>
      </c>
      <c r="T495" s="2"/>
    </row>
    <row r="496" spans="1:20" ht="27" customHeight="1" x14ac:dyDescent="0.25">
      <c r="A496" s="217"/>
      <c r="B496" s="215"/>
      <c r="C496" s="229">
        <v>2015</v>
      </c>
      <c r="D496" s="227">
        <f>SUM(D510:D515)</f>
        <v>154676</v>
      </c>
      <c r="E496" s="227">
        <f t="shared" ref="E496:M496" si="138">SUM(E510:E515)</f>
        <v>73766.5</v>
      </c>
      <c r="F496" s="227">
        <f t="shared" si="138"/>
        <v>46402</v>
      </c>
      <c r="G496" s="227">
        <f t="shared" si="138"/>
        <v>8540</v>
      </c>
      <c r="H496" s="227">
        <f t="shared" si="138"/>
        <v>77338</v>
      </c>
      <c r="I496" s="227">
        <f t="shared" si="138"/>
        <v>56902.430000000008</v>
      </c>
      <c r="J496" s="227">
        <f t="shared" si="138"/>
        <v>15467</v>
      </c>
      <c r="K496" s="227">
        <f t="shared" si="138"/>
        <v>2789.77</v>
      </c>
      <c r="L496" s="227">
        <f t="shared" si="138"/>
        <v>15469</v>
      </c>
      <c r="M496" s="227">
        <f t="shared" si="138"/>
        <v>5534.2999999999993</v>
      </c>
      <c r="N496" s="227">
        <v>100</v>
      </c>
      <c r="O496" s="227">
        <v>47.69</v>
      </c>
      <c r="P496" s="27" t="s">
        <v>162</v>
      </c>
      <c r="Q496" s="59">
        <v>318.89999999999998</v>
      </c>
      <c r="R496" s="59">
        <v>322</v>
      </c>
      <c r="S496" s="59">
        <v>101</v>
      </c>
      <c r="T496" s="2"/>
    </row>
    <row r="497" spans="1:20" ht="40.5" customHeight="1" x14ac:dyDescent="0.25">
      <c r="A497" s="217"/>
      <c r="B497" s="215"/>
      <c r="C497" s="230"/>
      <c r="D497" s="232"/>
      <c r="E497" s="232"/>
      <c r="F497" s="232"/>
      <c r="G497" s="232"/>
      <c r="H497" s="232"/>
      <c r="I497" s="232"/>
      <c r="J497" s="232"/>
      <c r="K497" s="232"/>
      <c r="L497" s="232"/>
      <c r="M497" s="232"/>
      <c r="N497" s="232"/>
      <c r="O497" s="232"/>
      <c r="P497" s="27" t="s">
        <v>163</v>
      </c>
      <c r="Q497" s="59">
        <v>6.7</v>
      </c>
      <c r="R497" s="59">
        <v>6.85</v>
      </c>
      <c r="S497" s="59">
        <v>102.2</v>
      </c>
      <c r="T497" s="2"/>
    </row>
    <row r="498" spans="1:20" ht="27" customHeight="1" x14ac:dyDescent="0.25">
      <c r="A498" s="217"/>
      <c r="B498" s="215"/>
      <c r="C498" s="231"/>
      <c r="D498" s="228"/>
      <c r="E498" s="228"/>
      <c r="F498" s="228"/>
      <c r="G498" s="228"/>
      <c r="H498" s="228"/>
      <c r="I498" s="228"/>
      <c r="J498" s="228"/>
      <c r="K498" s="228"/>
      <c r="L498" s="228"/>
      <c r="M498" s="228"/>
      <c r="N498" s="228"/>
      <c r="O498" s="228"/>
      <c r="P498" s="27" t="s">
        <v>164</v>
      </c>
      <c r="Q498" s="59">
        <v>86.6</v>
      </c>
      <c r="R498" s="59">
        <v>91.1</v>
      </c>
      <c r="S498" s="59">
        <v>105.2</v>
      </c>
      <c r="T498" s="2"/>
    </row>
    <row r="499" spans="1:20" ht="27" customHeight="1" x14ac:dyDescent="0.25">
      <c r="A499" s="217"/>
      <c r="B499" s="215"/>
      <c r="C499" s="229">
        <v>2016</v>
      </c>
      <c r="D499" s="227">
        <f>SUM(D516+D518+D522)</f>
        <v>62088.5</v>
      </c>
      <c r="E499" s="227">
        <f>SUM(E516+E518+E522)</f>
        <v>62088.479999999996</v>
      </c>
      <c r="F499" s="227">
        <f>SUM(F516+F518+F522)</f>
        <v>10661.599999999999</v>
      </c>
      <c r="G499" s="227">
        <f>SUM(G516+G518+G522)</f>
        <v>10661.599999999999</v>
      </c>
      <c r="H499" s="227">
        <f>SUM(H516+H518+H522)</f>
        <v>41444.1</v>
      </c>
      <c r="I499" s="227">
        <f>SUM(I516+I518+I522)</f>
        <v>41444.1</v>
      </c>
      <c r="J499" s="227">
        <f>SUM(J516+J518+J522)</f>
        <v>9982.7999999999993</v>
      </c>
      <c r="K499" s="227">
        <f>SUM(K516+K518+K522)</f>
        <v>9982.7800000000007</v>
      </c>
      <c r="L499" s="227">
        <f>SUM(L516+L518+L522)</f>
        <v>0</v>
      </c>
      <c r="M499" s="227">
        <f>SUM(M516+M518+M522)</f>
        <v>0</v>
      </c>
      <c r="N499" s="227">
        <v>100</v>
      </c>
      <c r="O499" s="227">
        <v>100</v>
      </c>
      <c r="P499" s="27" t="s">
        <v>162</v>
      </c>
      <c r="Q499" s="146">
        <v>332.3</v>
      </c>
      <c r="R499" s="146">
        <v>332.3</v>
      </c>
      <c r="S499" s="146">
        <v>100</v>
      </c>
      <c r="T499" s="2"/>
    </row>
    <row r="500" spans="1:20" ht="42" customHeight="1" x14ac:dyDescent="0.25">
      <c r="A500" s="217"/>
      <c r="B500" s="215"/>
      <c r="C500" s="230"/>
      <c r="D500" s="232"/>
      <c r="E500" s="232"/>
      <c r="F500" s="232"/>
      <c r="G500" s="232"/>
      <c r="H500" s="232"/>
      <c r="I500" s="232"/>
      <c r="J500" s="232"/>
      <c r="K500" s="232"/>
      <c r="L500" s="232"/>
      <c r="M500" s="232"/>
      <c r="N500" s="232"/>
      <c r="O500" s="232"/>
      <c r="P500" s="27" t="s">
        <v>163</v>
      </c>
      <c r="Q500" s="146">
        <v>8.6999999999999993</v>
      </c>
      <c r="R500" s="146">
        <v>8.6999999999999993</v>
      </c>
      <c r="S500" s="146">
        <v>100</v>
      </c>
      <c r="T500" s="2"/>
    </row>
    <row r="501" spans="1:20" ht="27" customHeight="1" x14ac:dyDescent="0.25">
      <c r="A501" s="217"/>
      <c r="B501" s="215"/>
      <c r="C501" s="231"/>
      <c r="D501" s="228"/>
      <c r="E501" s="228"/>
      <c r="F501" s="228"/>
      <c r="G501" s="228"/>
      <c r="H501" s="228"/>
      <c r="I501" s="228"/>
      <c r="J501" s="228"/>
      <c r="K501" s="228"/>
      <c r="L501" s="228"/>
      <c r="M501" s="228"/>
      <c r="N501" s="228"/>
      <c r="O501" s="228"/>
      <c r="P501" s="27" t="s">
        <v>164</v>
      </c>
      <c r="Q501" s="146">
        <v>92.5</v>
      </c>
      <c r="R501" s="146">
        <v>92.5</v>
      </c>
      <c r="S501" s="146">
        <v>100</v>
      </c>
      <c r="T501" s="2"/>
    </row>
    <row r="502" spans="1:20" ht="27" customHeight="1" x14ac:dyDescent="0.25">
      <c r="A502" s="217"/>
      <c r="B502" s="215"/>
      <c r="C502" s="229">
        <v>2017</v>
      </c>
      <c r="D502" s="227">
        <f>SUM(D517+D519+D520+D521+D523)</f>
        <v>33174.400000000001</v>
      </c>
      <c r="E502" s="227">
        <f t="shared" ref="E502:M502" si="139">SUM(E517+E519+E520+E521+E523)</f>
        <v>33174.400000000001</v>
      </c>
      <c r="F502" s="227">
        <f t="shared" si="139"/>
        <v>1240.9000000000001</v>
      </c>
      <c r="G502" s="227">
        <f t="shared" si="139"/>
        <v>1240.9000000000001</v>
      </c>
      <c r="H502" s="227">
        <f t="shared" si="139"/>
        <v>12876.6</v>
      </c>
      <c r="I502" s="227">
        <f t="shared" si="139"/>
        <v>12876.2</v>
      </c>
      <c r="J502" s="227">
        <f t="shared" si="139"/>
        <v>19056.899999999998</v>
      </c>
      <c r="K502" s="227">
        <f t="shared" si="139"/>
        <v>19057.3</v>
      </c>
      <c r="L502" s="227">
        <f t="shared" si="139"/>
        <v>0</v>
      </c>
      <c r="M502" s="227">
        <f t="shared" si="139"/>
        <v>0</v>
      </c>
      <c r="N502" s="227">
        <v>100</v>
      </c>
      <c r="O502" s="227">
        <v>100</v>
      </c>
      <c r="P502" s="27" t="s">
        <v>162</v>
      </c>
      <c r="Q502" s="176">
        <v>337.9</v>
      </c>
      <c r="R502" s="176">
        <v>337.9</v>
      </c>
      <c r="S502" s="176">
        <v>100</v>
      </c>
      <c r="T502" s="2"/>
    </row>
    <row r="503" spans="1:20" ht="39.75" customHeight="1" x14ac:dyDescent="0.25">
      <c r="A503" s="217"/>
      <c r="B503" s="215"/>
      <c r="C503" s="230"/>
      <c r="D503" s="232"/>
      <c r="E503" s="232"/>
      <c r="F503" s="232"/>
      <c r="G503" s="232"/>
      <c r="H503" s="232"/>
      <c r="I503" s="232"/>
      <c r="J503" s="232"/>
      <c r="K503" s="232"/>
      <c r="L503" s="232"/>
      <c r="M503" s="232"/>
      <c r="N503" s="232"/>
      <c r="O503" s="232"/>
      <c r="P503" s="27" t="s">
        <v>163</v>
      </c>
      <c r="Q503" s="176">
        <v>8.8000000000000007</v>
      </c>
      <c r="R503" s="176">
        <v>8.8000000000000007</v>
      </c>
      <c r="S503" s="176">
        <v>100</v>
      </c>
      <c r="T503" s="2"/>
    </row>
    <row r="504" spans="1:20" ht="27" customHeight="1" x14ac:dyDescent="0.25">
      <c r="A504" s="212"/>
      <c r="B504" s="214"/>
      <c r="C504" s="231"/>
      <c r="D504" s="228"/>
      <c r="E504" s="228"/>
      <c r="F504" s="228"/>
      <c r="G504" s="228"/>
      <c r="H504" s="228"/>
      <c r="I504" s="228"/>
      <c r="J504" s="228"/>
      <c r="K504" s="228"/>
      <c r="L504" s="228"/>
      <c r="M504" s="228"/>
      <c r="N504" s="228"/>
      <c r="O504" s="228"/>
      <c r="P504" s="27" t="s">
        <v>164</v>
      </c>
      <c r="Q504" s="176">
        <v>94.3</v>
      </c>
      <c r="R504" s="176">
        <v>94.3</v>
      </c>
      <c r="S504" s="176">
        <v>100</v>
      </c>
      <c r="T504" s="2"/>
    </row>
    <row r="505" spans="1:20" ht="52.5" customHeight="1" x14ac:dyDescent="0.25">
      <c r="A505" s="10"/>
      <c r="B505" s="23" t="s">
        <v>200</v>
      </c>
      <c r="C505" s="23">
        <v>2014</v>
      </c>
      <c r="D505" s="24">
        <v>10444</v>
      </c>
      <c r="E505" s="24">
        <v>10444</v>
      </c>
      <c r="F505" s="24">
        <v>3472.5</v>
      </c>
      <c r="G505" s="24">
        <v>3472.5</v>
      </c>
      <c r="H505" s="24">
        <v>5066.6000000000004</v>
      </c>
      <c r="I505" s="24">
        <v>5066.6000000000004</v>
      </c>
      <c r="J505" s="24">
        <v>1364.3</v>
      </c>
      <c r="K505" s="24">
        <v>1364.3</v>
      </c>
      <c r="L505" s="24">
        <v>540.6</v>
      </c>
      <c r="M505" s="24">
        <v>540.6</v>
      </c>
      <c r="N505" s="24">
        <v>100</v>
      </c>
      <c r="O505" s="24">
        <v>100</v>
      </c>
      <c r="P505" s="5" t="s">
        <v>161</v>
      </c>
      <c r="Q505" s="10">
        <v>7.5119999999999996</v>
      </c>
      <c r="R505" s="10">
        <v>7.5119999999999996</v>
      </c>
      <c r="S505" s="10">
        <v>100</v>
      </c>
      <c r="T505" s="2"/>
    </row>
    <row r="506" spans="1:20" ht="54" customHeight="1" x14ac:dyDescent="0.25">
      <c r="A506" s="10"/>
      <c r="B506" s="23" t="s">
        <v>201</v>
      </c>
      <c r="C506" s="23">
        <v>2014</v>
      </c>
      <c r="D506" s="24">
        <v>16575.7</v>
      </c>
      <c r="E506" s="24">
        <v>16575.7</v>
      </c>
      <c r="F506" s="24">
        <v>5556.6</v>
      </c>
      <c r="G506" s="24">
        <v>5556.6</v>
      </c>
      <c r="H506" s="24">
        <v>8095.4</v>
      </c>
      <c r="I506" s="24">
        <v>8095.4</v>
      </c>
      <c r="J506" s="24">
        <v>2288</v>
      </c>
      <c r="K506" s="24">
        <v>2288</v>
      </c>
      <c r="L506" s="24">
        <v>635.70000000000005</v>
      </c>
      <c r="M506" s="24">
        <v>635.70000000000005</v>
      </c>
      <c r="N506" s="24">
        <v>100</v>
      </c>
      <c r="O506" s="24">
        <v>100</v>
      </c>
      <c r="P506" s="5" t="s">
        <v>161</v>
      </c>
      <c r="Q506" s="10">
        <v>9.8140000000000001</v>
      </c>
      <c r="R506" s="10">
        <v>9.8140000000000001</v>
      </c>
      <c r="S506" s="10">
        <v>100</v>
      </c>
      <c r="T506" s="2"/>
    </row>
    <row r="507" spans="1:20" ht="54" customHeight="1" x14ac:dyDescent="0.25">
      <c r="A507" s="10"/>
      <c r="B507" s="23" t="s">
        <v>202</v>
      </c>
      <c r="C507" s="23">
        <v>2014</v>
      </c>
      <c r="D507" s="24">
        <v>5047.8</v>
      </c>
      <c r="E507" s="24">
        <v>5047.8</v>
      </c>
      <c r="F507" s="24">
        <v>1692</v>
      </c>
      <c r="G507" s="24">
        <v>1692</v>
      </c>
      <c r="H507" s="24">
        <v>2465.4</v>
      </c>
      <c r="I507" s="24">
        <v>2465.4</v>
      </c>
      <c r="J507" s="24">
        <v>716.3</v>
      </c>
      <c r="K507" s="24">
        <v>716.3</v>
      </c>
      <c r="L507" s="24">
        <v>174.1</v>
      </c>
      <c r="M507" s="24">
        <v>174.1</v>
      </c>
      <c r="N507" s="24">
        <v>100</v>
      </c>
      <c r="O507" s="24">
        <v>100</v>
      </c>
      <c r="P507" s="5" t="s">
        <v>161</v>
      </c>
      <c r="Q507" s="10">
        <v>2.323</v>
      </c>
      <c r="R507" s="10">
        <v>2.323</v>
      </c>
      <c r="S507" s="10">
        <v>100</v>
      </c>
      <c r="T507" s="2"/>
    </row>
    <row r="508" spans="1:20" ht="51.75" customHeight="1" x14ac:dyDescent="0.25">
      <c r="A508" s="10"/>
      <c r="B508" s="23" t="s">
        <v>203</v>
      </c>
      <c r="C508" s="23">
        <v>2014</v>
      </c>
      <c r="D508" s="24">
        <v>16715</v>
      </c>
      <c r="E508" s="24">
        <v>16715</v>
      </c>
      <c r="F508" s="24">
        <v>5559.5</v>
      </c>
      <c r="G508" s="24">
        <v>5559.5</v>
      </c>
      <c r="H508" s="24">
        <v>8220.6</v>
      </c>
      <c r="I508" s="24">
        <v>8220.6</v>
      </c>
      <c r="J508" s="24">
        <v>1755.3</v>
      </c>
      <c r="K508" s="24">
        <v>1755.3</v>
      </c>
      <c r="L508" s="24">
        <v>1179.5999999999999</v>
      </c>
      <c r="M508" s="24">
        <v>1179.5999999999999</v>
      </c>
      <c r="N508" s="24">
        <v>100</v>
      </c>
      <c r="O508" s="24">
        <v>100</v>
      </c>
      <c r="P508" s="5" t="s">
        <v>161</v>
      </c>
      <c r="Q508" s="10">
        <v>9.76</v>
      </c>
      <c r="R508" s="10">
        <v>9.76</v>
      </c>
      <c r="S508" s="10">
        <v>100</v>
      </c>
      <c r="T508" s="2"/>
    </row>
    <row r="509" spans="1:20" ht="54" customHeight="1" x14ac:dyDescent="0.25">
      <c r="A509" s="10"/>
      <c r="B509" s="23" t="s">
        <v>204</v>
      </c>
      <c r="C509" s="23">
        <v>2014</v>
      </c>
      <c r="D509" s="24">
        <v>5872</v>
      </c>
      <c r="E509" s="24">
        <v>5872</v>
      </c>
      <c r="F509" s="24">
        <v>1952.8</v>
      </c>
      <c r="G509" s="24">
        <v>1952.8</v>
      </c>
      <c r="H509" s="24">
        <v>2888.4</v>
      </c>
      <c r="I509" s="24">
        <v>2888.4</v>
      </c>
      <c r="J509" s="24">
        <v>627.29999999999995</v>
      </c>
      <c r="K509" s="24">
        <v>627.29999999999995</v>
      </c>
      <c r="L509" s="24">
        <v>403.5</v>
      </c>
      <c r="M509" s="24">
        <v>403.5</v>
      </c>
      <c r="N509" s="24">
        <v>100</v>
      </c>
      <c r="O509" s="24">
        <v>100</v>
      </c>
      <c r="P509" s="5" t="s">
        <v>161</v>
      </c>
      <c r="Q509" s="10">
        <v>1.4379999999999999</v>
      </c>
      <c r="R509" s="10">
        <v>1.4379999999999999</v>
      </c>
      <c r="S509" s="10">
        <v>100</v>
      </c>
      <c r="T509" s="2"/>
    </row>
    <row r="510" spans="1:20" ht="54" customHeight="1" x14ac:dyDescent="0.25">
      <c r="A510" s="59"/>
      <c r="B510" s="23" t="s">
        <v>382</v>
      </c>
      <c r="C510" s="23">
        <v>2015</v>
      </c>
      <c r="D510" s="24">
        <v>54110</v>
      </c>
      <c r="E510" s="24">
        <v>20857.400000000001</v>
      </c>
      <c r="F510" s="24">
        <v>16233</v>
      </c>
      <c r="G510" s="24">
        <v>535</v>
      </c>
      <c r="H510" s="24">
        <v>27055</v>
      </c>
      <c r="I510" s="24">
        <v>19069.93</v>
      </c>
      <c r="J510" s="24">
        <v>5411</v>
      </c>
      <c r="K510" s="24">
        <v>620.97</v>
      </c>
      <c r="L510" s="24">
        <v>5411</v>
      </c>
      <c r="M510" s="24">
        <v>631.5</v>
      </c>
      <c r="N510" s="24">
        <v>100</v>
      </c>
      <c r="O510" s="24">
        <v>38.549999999999997</v>
      </c>
      <c r="P510" s="5" t="s">
        <v>161</v>
      </c>
      <c r="Q510" s="59">
        <v>20.782</v>
      </c>
      <c r="R510" s="59" t="s">
        <v>363</v>
      </c>
      <c r="S510" s="59" t="s">
        <v>383</v>
      </c>
      <c r="T510" s="2"/>
    </row>
    <row r="511" spans="1:20" ht="54" customHeight="1" x14ac:dyDescent="0.25">
      <c r="A511" s="59"/>
      <c r="B511" s="23" t="s">
        <v>384</v>
      </c>
      <c r="C511" s="23">
        <v>2015</v>
      </c>
      <c r="D511" s="24">
        <v>20206</v>
      </c>
      <c r="E511" s="24">
        <v>19507.599999999999</v>
      </c>
      <c r="F511" s="24">
        <v>6062</v>
      </c>
      <c r="G511" s="24">
        <v>2950</v>
      </c>
      <c r="H511" s="24">
        <v>10103</v>
      </c>
      <c r="I511" s="24">
        <v>13820.7</v>
      </c>
      <c r="J511" s="24">
        <v>2020.5</v>
      </c>
      <c r="K511" s="24">
        <v>935.7</v>
      </c>
      <c r="L511" s="24">
        <v>2020.5</v>
      </c>
      <c r="M511" s="24">
        <v>1801.2</v>
      </c>
      <c r="N511" s="24">
        <v>100</v>
      </c>
      <c r="O511" s="24">
        <v>96.54</v>
      </c>
      <c r="P511" s="5" t="s">
        <v>161</v>
      </c>
      <c r="Q511" s="59">
        <v>9.1180000000000003</v>
      </c>
      <c r="R511" s="59">
        <v>9.1180000000000003</v>
      </c>
      <c r="S511" s="59">
        <v>100</v>
      </c>
      <c r="T511" s="2"/>
    </row>
    <row r="512" spans="1:20" ht="54" customHeight="1" x14ac:dyDescent="0.25">
      <c r="A512" s="59"/>
      <c r="B512" s="23" t="s">
        <v>385</v>
      </c>
      <c r="C512" s="23">
        <v>2015</v>
      </c>
      <c r="D512" s="24">
        <v>7154</v>
      </c>
      <c r="E512" s="24">
        <v>7064.7</v>
      </c>
      <c r="F512" s="24">
        <v>2146</v>
      </c>
      <c r="G512" s="24">
        <v>1080</v>
      </c>
      <c r="H512" s="24">
        <v>3577</v>
      </c>
      <c r="I512" s="24">
        <v>5131</v>
      </c>
      <c r="J512" s="24">
        <v>715.5</v>
      </c>
      <c r="K512" s="24">
        <v>213</v>
      </c>
      <c r="L512" s="24">
        <v>715.5</v>
      </c>
      <c r="M512" s="24">
        <v>640.70000000000005</v>
      </c>
      <c r="N512" s="24">
        <v>100</v>
      </c>
      <c r="O512" s="24">
        <v>98.75</v>
      </c>
      <c r="P512" s="5" t="s">
        <v>161</v>
      </c>
      <c r="Q512" s="59">
        <v>2.3559999999999999</v>
      </c>
      <c r="R512" s="59">
        <v>2.3559999999999999</v>
      </c>
      <c r="S512" s="59">
        <v>100</v>
      </c>
      <c r="T512" s="2"/>
    </row>
    <row r="513" spans="1:20" ht="54" customHeight="1" x14ac:dyDescent="0.25">
      <c r="A513" s="59"/>
      <c r="B513" s="23" t="s">
        <v>386</v>
      </c>
      <c r="C513" s="23">
        <v>2015</v>
      </c>
      <c r="D513" s="24">
        <v>26190</v>
      </c>
      <c r="E513" s="24">
        <v>26336.799999999999</v>
      </c>
      <c r="F513" s="24">
        <v>7857</v>
      </c>
      <c r="G513" s="24">
        <v>3975</v>
      </c>
      <c r="H513" s="24">
        <v>13095</v>
      </c>
      <c r="I513" s="24">
        <v>18880.8</v>
      </c>
      <c r="J513" s="24">
        <v>2619</v>
      </c>
      <c r="K513" s="24">
        <v>1020.1</v>
      </c>
      <c r="L513" s="24">
        <v>2619</v>
      </c>
      <c r="M513" s="24">
        <v>2460.9</v>
      </c>
      <c r="N513" s="24">
        <v>100</v>
      </c>
      <c r="O513" s="24">
        <v>100.56</v>
      </c>
      <c r="P513" s="5" t="s">
        <v>161</v>
      </c>
      <c r="Q513" s="59">
        <v>11.378</v>
      </c>
      <c r="R513" s="59">
        <v>11.38</v>
      </c>
      <c r="S513" s="59">
        <v>100</v>
      </c>
      <c r="T513" s="2"/>
    </row>
    <row r="514" spans="1:20" ht="54" customHeight="1" x14ac:dyDescent="0.25">
      <c r="A514" s="59"/>
      <c r="B514" s="23" t="s">
        <v>387</v>
      </c>
      <c r="C514" s="23">
        <v>2015</v>
      </c>
      <c r="D514" s="24">
        <v>15231</v>
      </c>
      <c r="E514" s="24">
        <v>0</v>
      </c>
      <c r="F514" s="24">
        <v>4569</v>
      </c>
      <c r="G514" s="24">
        <v>0</v>
      </c>
      <c r="H514" s="24">
        <v>7615</v>
      </c>
      <c r="I514" s="24">
        <v>0</v>
      </c>
      <c r="J514" s="24">
        <v>1523</v>
      </c>
      <c r="K514" s="24">
        <v>0</v>
      </c>
      <c r="L514" s="24">
        <v>1524</v>
      </c>
      <c r="M514" s="24">
        <v>0</v>
      </c>
      <c r="N514" s="24">
        <v>100</v>
      </c>
      <c r="O514" s="24">
        <v>0</v>
      </c>
      <c r="P514" s="5" t="s">
        <v>161</v>
      </c>
      <c r="Q514" s="59">
        <v>5.9409999999999998</v>
      </c>
      <c r="R514" s="59">
        <v>0</v>
      </c>
      <c r="S514" s="59" t="s">
        <v>369</v>
      </c>
      <c r="T514" s="2"/>
    </row>
    <row r="515" spans="1:20" ht="54" customHeight="1" x14ac:dyDescent="0.25">
      <c r="A515" s="59"/>
      <c r="B515" s="23" t="s">
        <v>388</v>
      </c>
      <c r="C515" s="23">
        <v>2015</v>
      </c>
      <c r="D515" s="24">
        <v>31785</v>
      </c>
      <c r="E515" s="24">
        <v>0</v>
      </c>
      <c r="F515" s="24">
        <v>9535</v>
      </c>
      <c r="G515" s="24">
        <v>0</v>
      </c>
      <c r="H515" s="24">
        <v>15893</v>
      </c>
      <c r="I515" s="24">
        <v>0</v>
      </c>
      <c r="J515" s="24">
        <v>3178</v>
      </c>
      <c r="K515" s="24">
        <v>0</v>
      </c>
      <c r="L515" s="24">
        <v>3179</v>
      </c>
      <c r="M515" s="24">
        <v>0</v>
      </c>
      <c r="N515" s="24">
        <v>100</v>
      </c>
      <c r="O515" s="24">
        <v>0</v>
      </c>
      <c r="P515" s="5" t="s">
        <v>161</v>
      </c>
      <c r="Q515" s="59">
        <v>13.9</v>
      </c>
      <c r="R515" s="59">
        <v>0</v>
      </c>
      <c r="S515" s="59" t="s">
        <v>369</v>
      </c>
      <c r="T515" s="2"/>
    </row>
    <row r="516" spans="1:20" ht="33.75" customHeight="1" x14ac:dyDescent="0.25">
      <c r="A516" s="221"/>
      <c r="B516" s="184" t="s">
        <v>500</v>
      </c>
      <c r="C516" s="23">
        <v>2016</v>
      </c>
      <c r="D516" s="24">
        <v>30604</v>
      </c>
      <c r="E516" s="24">
        <v>30603.96</v>
      </c>
      <c r="F516" s="24">
        <v>5447.9</v>
      </c>
      <c r="G516" s="24">
        <v>5447.9</v>
      </c>
      <c r="H516" s="24">
        <v>21177.599999999999</v>
      </c>
      <c r="I516" s="24">
        <v>21177.599999999999</v>
      </c>
      <c r="J516" s="24">
        <v>3978.5</v>
      </c>
      <c r="K516" s="24">
        <v>3978.46</v>
      </c>
      <c r="L516" s="24">
        <v>0</v>
      </c>
      <c r="M516" s="24">
        <v>0</v>
      </c>
      <c r="N516" s="24">
        <v>100</v>
      </c>
      <c r="O516" s="24">
        <v>100</v>
      </c>
      <c r="P516" s="184" t="s">
        <v>161</v>
      </c>
      <c r="Q516" s="181">
        <v>20.782</v>
      </c>
      <c r="R516" s="181">
        <v>20.782</v>
      </c>
      <c r="S516" s="181">
        <v>100</v>
      </c>
      <c r="T516" s="2"/>
    </row>
    <row r="517" spans="1:20" ht="34.5" customHeight="1" x14ac:dyDescent="0.25">
      <c r="A517" s="223"/>
      <c r="B517" s="186"/>
      <c r="C517" s="23">
        <v>2017</v>
      </c>
      <c r="D517" s="24">
        <v>5233.6000000000004</v>
      </c>
      <c r="E517" s="24">
        <v>5233.6000000000004</v>
      </c>
      <c r="F517" s="24">
        <v>0</v>
      </c>
      <c r="G517" s="24">
        <v>0</v>
      </c>
      <c r="H517" s="24">
        <v>3472.5</v>
      </c>
      <c r="I517" s="24">
        <v>3472.5</v>
      </c>
      <c r="J517" s="24">
        <v>1761.1</v>
      </c>
      <c r="K517" s="24">
        <v>1761.1</v>
      </c>
      <c r="L517" s="24">
        <v>0</v>
      </c>
      <c r="M517" s="24">
        <v>0</v>
      </c>
      <c r="N517" s="24">
        <v>100</v>
      </c>
      <c r="O517" s="24">
        <v>100</v>
      </c>
      <c r="P517" s="186"/>
      <c r="Q517" s="183"/>
      <c r="R517" s="183"/>
      <c r="S517" s="183"/>
      <c r="T517" s="2"/>
    </row>
    <row r="518" spans="1:20" ht="64.5" customHeight="1" x14ac:dyDescent="0.25">
      <c r="A518" s="142"/>
      <c r="B518" s="8" t="s">
        <v>501</v>
      </c>
      <c r="C518" s="23">
        <v>2016</v>
      </c>
      <c r="D518" s="24">
        <v>29287.5</v>
      </c>
      <c r="E518" s="24">
        <v>29287.52</v>
      </c>
      <c r="F518" s="24">
        <v>5213.7</v>
      </c>
      <c r="G518" s="24">
        <v>5213.7</v>
      </c>
      <c r="H518" s="24">
        <v>20266.5</v>
      </c>
      <c r="I518" s="24">
        <v>20266.5</v>
      </c>
      <c r="J518" s="24">
        <v>3807.3</v>
      </c>
      <c r="K518" s="24">
        <v>3807.32</v>
      </c>
      <c r="L518" s="24">
        <v>0</v>
      </c>
      <c r="M518" s="24">
        <v>0</v>
      </c>
      <c r="N518" s="24">
        <v>100</v>
      </c>
      <c r="O518" s="24">
        <v>100</v>
      </c>
      <c r="P518" s="5" t="s">
        <v>161</v>
      </c>
      <c r="Q518" s="146">
        <v>10.3</v>
      </c>
      <c r="R518" s="146">
        <v>10.3</v>
      </c>
      <c r="S518" s="146">
        <v>100</v>
      </c>
      <c r="T518" s="2"/>
    </row>
    <row r="519" spans="1:20" ht="64.5" customHeight="1" x14ac:dyDescent="0.25">
      <c r="A519" s="172"/>
      <c r="B519" s="8" t="s">
        <v>563</v>
      </c>
      <c r="C519" s="23">
        <v>2017</v>
      </c>
      <c r="D519" s="24">
        <v>4729.3999999999996</v>
      </c>
      <c r="E519" s="24">
        <v>4729.3999999999996</v>
      </c>
      <c r="F519" s="24">
        <v>1240.9000000000001</v>
      </c>
      <c r="G519" s="24">
        <v>1240.9000000000001</v>
      </c>
      <c r="H519" s="24">
        <v>2225.1</v>
      </c>
      <c r="I519" s="24">
        <v>2224.6999999999998</v>
      </c>
      <c r="J519" s="24">
        <v>1263.4000000000001</v>
      </c>
      <c r="K519" s="24">
        <v>1263.8</v>
      </c>
      <c r="L519" s="24">
        <v>0</v>
      </c>
      <c r="M519" s="24">
        <v>0</v>
      </c>
      <c r="N519" s="24">
        <v>100</v>
      </c>
      <c r="O519" s="24">
        <v>100</v>
      </c>
      <c r="P519" s="5" t="s">
        <v>161</v>
      </c>
      <c r="Q519" s="176" t="s">
        <v>363</v>
      </c>
      <c r="R519" s="176" t="s">
        <v>363</v>
      </c>
      <c r="S519" s="176">
        <v>100</v>
      </c>
      <c r="T519" s="2"/>
    </row>
    <row r="520" spans="1:20" ht="78.75" customHeight="1" x14ac:dyDescent="0.25">
      <c r="A520" s="172"/>
      <c r="B520" s="8" t="s">
        <v>564</v>
      </c>
      <c r="C520" s="23">
        <v>2017</v>
      </c>
      <c r="D520" s="24">
        <v>12266</v>
      </c>
      <c r="E520" s="24">
        <v>12266</v>
      </c>
      <c r="F520" s="24">
        <v>0</v>
      </c>
      <c r="G520" s="24">
        <v>0</v>
      </c>
      <c r="H520" s="24">
        <v>0</v>
      </c>
      <c r="I520" s="24">
        <v>0</v>
      </c>
      <c r="J520" s="24">
        <v>12266</v>
      </c>
      <c r="K520" s="24">
        <v>12266</v>
      </c>
      <c r="L520" s="24">
        <v>0</v>
      </c>
      <c r="M520" s="24">
        <v>0</v>
      </c>
      <c r="N520" s="24">
        <v>100</v>
      </c>
      <c r="O520" s="24">
        <v>100</v>
      </c>
      <c r="P520" s="5" t="s">
        <v>161</v>
      </c>
      <c r="Q520" s="176">
        <v>6.6</v>
      </c>
      <c r="R520" s="176">
        <v>6.6</v>
      </c>
      <c r="S520" s="176">
        <v>100</v>
      </c>
      <c r="T520" s="2"/>
    </row>
    <row r="521" spans="1:20" ht="68.25" customHeight="1" x14ac:dyDescent="0.25">
      <c r="A521" s="172"/>
      <c r="B521" s="8" t="s">
        <v>565</v>
      </c>
      <c r="C521" s="23">
        <v>2017</v>
      </c>
      <c r="D521" s="24">
        <v>9970.7999999999993</v>
      </c>
      <c r="E521" s="24">
        <v>9970.7999999999993</v>
      </c>
      <c r="F521" s="24">
        <v>0</v>
      </c>
      <c r="G521" s="24">
        <v>0</v>
      </c>
      <c r="H521" s="24">
        <v>7179</v>
      </c>
      <c r="I521" s="24">
        <v>7179</v>
      </c>
      <c r="J521" s="24">
        <v>2791.8</v>
      </c>
      <c r="K521" s="24">
        <v>2791.8</v>
      </c>
      <c r="L521" s="24">
        <v>0</v>
      </c>
      <c r="M521" s="24">
        <v>0</v>
      </c>
      <c r="N521" s="24">
        <v>100</v>
      </c>
      <c r="O521" s="24">
        <v>100</v>
      </c>
      <c r="P521" s="5" t="s">
        <v>566</v>
      </c>
      <c r="Q521" s="176">
        <v>675</v>
      </c>
      <c r="R521" s="176">
        <v>675</v>
      </c>
      <c r="S521" s="176">
        <v>100</v>
      </c>
      <c r="T521" s="2"/>
    </row>
    <row r="522" spans="1:20" ht="18" customHeight="1" x14ac:dyDescent="0.25">
      <c r="A522" s="221"/>
      <c r="B522" s="184" t="s">
        <v>507</v>
      </c>
      <c r="C522" s="23">
        <v>2016</v>
      </c>
      <c r="D522" s="24">
        <v>2197</v>
      </c>
      <c r="E522" s="24">
        <v>2197</v>
      </c>
      <c r="F522" s="24">
        <v>0</v>
      </c>
      <c r="G522" s="24">
        <v>0</v>
      </c>
      <c r="H522" s="24">
        <v>0</v>
      </c>
      <c r="I522" s="24">
        <v>0</v>
      </c>
      <c r="J522" s="24">
        <v>2197</v>
      </c>
      <c r="K522" s="24">
        <v>2197</v>
      </c>
      <c r="L522" s="24">
        <v>0</v>
      </c>
      <c r="M522" s="24">
        <v>0</v>
      </c>
      <c r="N522" s="24">
        <v>100</v>
      </c>
      <c r="O522" s="24">
        <v>100</v>
      </c>
      <c r="P522" s="181" t="s">
        <v>22</v>
      </c>
      <c r="Q522" s="181" t="s">
        <v>22</v>
      </c>
      <c r="R522" s="181" t="s">
        <v>22</v>
      </c>
      <c r="S522" s="181" t="s">
        <v>22</v>
      </c>
      <c r="T522" s="2"/>
    </row>
    <row r="523" spans="1:20" ht="18" customHeight="1" x14ac:dyDescent="0.25">
      <c r="A523" s="223"/>
      <c r="B523" s="186"/>
      <c r="C523" s="23">
        <v>2017</v>
      </c>
      <c r="D523" s="24">
        <v>974.6</v>
      </c>
      <c r="E523" s="24">
        <v>974.6</v>
      </c>
      <c r="F523" s="24">
        <v>0</v>
      </c>
      <c r="G523" s="24">
        <v>0</v>
      </c>
      <c r="H523" s="24">
        <v>0</v>
      </c>
      <c r="I523" s="24">
        <v>0</v>
      </c>
      <c r="J523" s="24">
        <v>974.6</v>
      </c>
      <c r="K523" s="24">
        <v>974.6</v>
      </c>
      <c r="L523" s="24">
        <v>0</v>
      </c>
      <c r="M523" s="24">
        <v>0</v>
      </c>
      <c r="N523" s="24">
        <v>100</v>
      </c>
      <c r="O523" s="24">
        <v>100</v>
      </c>
      <c r="P523" s="183"/>
      <c r="Q523" s="183"/>
      <c r="R523" s="183"/>
      <c r="S523" s="183"/>
      <c r="T523" s="2"/>
    </row>
    <row r="524" spans="1:20" ht="17.25" customHeight="1" x14ac:dyDescent="0.25">
      <c r="A524" s="211" t="s">
        <v>502</v>
      </c>
      <c r="B524" s="213" t="s">
        <v>389</v>
      </c>
      <c r="C524" s="63" t="s">
        <v>551</v>
      </c>
      <c r="D524" s="21">
        <f>SUM(D525:D534)</f>
        <v>12842.45</v>
      </c>
      <c r="E524" s="21">
        <f t="shared" ref="E524:M524" si="140">SUM(E525:E534)</f>
        <v>6842.5</v>
      </c>
      <c r="F524" s="21">
        <f t="shared" si="140"/>
        <v>4730</v>
      </c>
      <c r="G524" s="21">
        <f t="shared" si="140"/>
        <v>2930</v>
      </c>
      <c r="H524" s="21">
        <f t="shared" si="140"/>
        <v>5236</v>
      </c>
      <c r="I524" s="21">
        <f t="shared" si="140"/>
        <v>2836</v>
      </c>
      <c r="J524" s="21">
        <f t="shared" si="140"/>
        <v>1418</v>
      </c>
      <c r="K524" s="21">
        <f t="shared" si="140"/>
        <v>818</v>
      </c>
      <c r="L524" s="21">
        <f t="shared" si="140"/>
        <v>1458.45</v>
      </c>
      <c r="M524" s="21">
        <f t="shared" si="140"/>
        <v>258.5</v>
      </c>
      <c r="N524" s="21">
        <v>100</v>
      </c>
      <c r="O524" s="21">
        <v>52.92</v>
      </c>
      <c r="P524" s="19" t="s">
        <v>22</v>
      </c>
      <c r="Q524" s="19" t="s">
        <v>22</v>
      </c>
      <c r="R524" s="19" t="s">
        <v>22</v>
      </c>
      <c r="S524" s="19" t="s">
        <v>22</v>
      </c>
      <c r="T524" s="2"/>
    </row>
    <row r="525" spans="1:20" ht="24.75" customHeight="1" x14ac:dyDescent="0.25">
      <c r="A525" s="217"/>
      <c r="B525" s="215"/>
      <c r="C525" s="229">
        <v>2014</v>
      </c>
      <c r="D525" s="227">
        <v>0</v>
      </c>
      <c r="E525" s="227">
        <v>0</v>
      </c>
      <c r="F525" s="227">
        <v>0</v>
      </c>
      <c r="G525" s="227">
        <v>0</v>
      </c>
      <c r="H525" s="227">
        <v>0</v>
      </c>
      <c r="I525" s="227">
        <v>0</v>
      </c>
      <c r="J525" s="227">
        <v>0</v>
      </c>
      <c r="K525" s="227">
        <v>0</v>
      </c>
      <c r="L525" s="227">
        <v>0</v>
      </c>
      <c r="M525" s="227">
        <v>0</v>
      </c>
      <c r="N525" s="227">
        <v>0</v>
      </c>
      <c r="O525" s="227">
        <v>0</v>
      </c>
      <c r="P525" s="27" t="s">
        <v>390</v>
      </c>
      <c r="Q525" s="59">
        <v>1169.5999999999999</v>
      </c>
      <c r="R525" s="59">
        <v>1171.2</v>
      </c>
      <c r="S525" s="59">
        <v>100.14</v>
      </c>
      <c r="T525" s="2"/>
    </row>
    <row r="526" spans="1:20" ht="31.5" customHeight="1" x14ac:dyDescent="0.25">
      <c r="A526" s="217"/>
      <c r="B526" s="215"/>
      <c r="C526" s="230"/>
      <c r="D526" s="232"/>
      <c r="E526" s="232"/>
      <c r="F526" s="232"/>
      <c r="G526" s="232"/>
      <c r="H526" s="232"/>
      <c r="I526" s="232"/>
      <c r="J526" s="232"/>
      <c r="K526" s="232"/>
      <c r="L526" s="232"/>
      <c r="M526" s="232"/>
      <c r="N526" s="232"/>
      <c r="O526" s="232"/>
      <c r="P526" s="27" t="s">
        <v>391</v>
      </c>
      <c r="Q526" s="59">
        <v>24.4</v>
      </c>
      <c r="R526" s="59">
        <v>24.8</v>
      </c>
      <c r="S526" s="59">
        <v>101.64</v>
      </c>
      <c r="T526" s="2"/>
    </row>
    <row r="527" spans="1:20" ht="30" customHeight="1" x14ac:dyDescent="0.25">
      <c r="A527" s="217"/>
      <c r="B527" s="215"/>
      <c r="C527" s="231"/>
      <c r="D527" s="228"/>
      <c r="E527" s="228"/>
      <c r="F527" s="228"/>
      <c r="G527" s="228"/>
      <c r="H527" s="228"/>
      <c r="I527" s="228"/>
      <c r="J527" s="228"/>
      <c r="K527" s="228"/>
      <c r="L527" s="228"/>
      <c r="M527" s="228"/>
      <c r="N527" s="228"/>
      <c r="O527" s="228"/>
      <c r="P527" s="27" t="s">
        <v>392</v>
      </c>
      <c r="Q527" s="59">
        <v>89.8</v>
      </c>
      <c r="R527" s="59">
        <v>89.9</v>
      </c>
      <c r="S527" s="59">
        <v>100.11</v>
      </c>
      <c r="T527" s="2"/>
    </row>
    <row r="528" spans="1:20" ht="30" customHeight="1" x14ac:dyDescent="0.25">
      <c r="A528" s="217"/>
      <c r="B528" s="215"/>
      <c r="C528" s="229">
        <v>2015</v>
      </c>
      <c r="D528" s="227">
        <f>SUM(D535)</f>
        <v>6000</v>
      </c>
      <c r="E528" s="227">
        <f t="shared" ref="E528:M528" si="141">SUM(E535)</f>
        <v>0</v>
      </c>
      <c r="F528" s="227">
        <f t="shared" si="141"/>
        <v>1800</v>
      </c>
      <c r="G528" s="227">
        <f t="shared" si="141"/>
        <v>0</v>
      </c>
      <c r="H528" s="227">
        <f t="shared" si="141"/>
        <v>2400</v>
      </c>
      <c r="I528" s="227">
        <f t="shared" si="141"/>
        <v>0</v>
      </c>
      <c r="J528" s="227">
        <f t="shared" si="141"/>
        <v>600</v>
      </c>
      <c r="K528" s="227">
        <f t="shared" si="141"/>
        <v>0</v>
      </c>
      <c r="L528" s="227">
        <f t="shared" si="141"/>
        <v>1200</v>
      </c>
      <c r="M528" s="227">
        <f t="shared" si="141"/>
        <v>0</v>
      </c>
      <c r="N528" s="227">
        <v>100</v>
      </c>
      <c r="O528" s="227">
        <v>0</v>
      </c>
      <c r="P528" s="27" t="s">
        <v>390</v>
      </c>
      <c r="Q528" s="59">
        <v>1175.5999999999999</v>
      </c>
      <c r="R528" s="59">
        <v>1173.9000000000001</v>
      </c>
      <c r="S528" s="59">
        <v>99.86</v>
      </c>
      <c r="T528" s="2"/>
    </row>
    <row r="529" spans="1:20" ht="29.25" customHeight="1" x14ac:dyDescent="0.25">
      <c r="A529" s="217"/>
      <c r="B529" s="215"/>
      <c r="C529" s="230"/>
      <c r="D529" s="232"/>
      <c r="E529" s="232"/>
      <c r="F529" s="232"/>
      <c r="G529" s="232"/>
      <c r="H529" s="232"/>
      <c r="I529" s="232"/>
      <c r="J529" s="232"/>
      <c r="K529" s="232"/>
      <c r="L529" s="232"/>
      <c r="M529" s="232"/>
      <c r="N529" s="232"/>
      <c r="O529" s="232"/>
      <c r="P529" s="27" t="s">
        <v>391</v>
      </c>
      <c r="Q529" s="59">
        <v>24.7</v>
      </c>
      <c r="R529" s="95">
        <v>25</v>
      </c>
      <c r="S529" s="59">
        <v>101.21</v>
      </c>
      <c r="T529" s="2"/>
    </row>
    <row r="530" spans="1:20" ht="27" customHeight="1" x14ac:dyDescent="0.25">
      <c r="A530" s="217"/>
      <c r="B530" s="215"/>
      <c r="C530" s="231"/>
      <c r="D530" s="228"/>
      <c r="E530" s="228"/>
      <c r="F530" s="228"/>
      <c r="G530" s="228"/>
      <c r="H530" s="228"/>
      <c r="I530" s="228"/>
      <c r="J530" s="228"/>
      <c r="K530" s="228"/>
      <c r="L530" s="228"/>
      <c r="M530" s="228"/>
      <c r="N530" s="228"/>
      <c r="O530" s="228"/>
      <c r="P530" s="27" t="s">
        <v>392</v>
      </c>
      <c r="Q530" s="59">
        <v>89.9</v>
      </c>
      <c r="R530" s="59">
        <v>90</v>
      </c>
      <c r="S530" s="59">
        <v>100.11</v>
      </c>
      <c r="T530" s="2"/>
    </row>
    <row r="531" spans="1:20" ht="27" customHeight="1" x14ac:dyDescent="0.25">
      <c r="A531" s="217"/>
      <c r="B531" s="215"/>
      <c r="C531" s="229">
        <v>2016</v>
      </c>
      <c r="D531" s="227">
        <f>SUM(D536+D537+D538+D539)</f>
        <v>6842.45</v>
      </c>
      <c r="E531" s="227">
        <f t="shared" ref="E531:M531" si="142">SUM(E536+E537+E538+E539)</f>
        <v>6842.5</v>
      </c>
      <c r="F531" s="227">
        <f t="shared" si="142"/>
        <v>2930</v>
      </c>
      <c r="G531" s="227">
        <f t="shared" si="142"/>
        <v>2930</v>
      </c>
      <c r="H531" s="227">
        <f t="shared" si="142"/>
        <v>2836</v>
      </c>
      <c r="I531" s="227">
        <f t="shared" si="142"/>
        <v>2836</v>
      </c>
      <c r="J531" s="227">
        <f t="shared" si="142"/>
        <v>818</v>
      </c>
      <c r="K531" s="227">
        <f t="shared" si="142"/>
        <v>818</v>
      </c>
      <c r="L531" s="227">
        <f t="shared" si="142"/>
        <v>258.45</v>
      </c>
      <c r="M531" s="227">
        <f t="shared" si="142"/>
        <v>258.5</v>
      </c>
      <c r="N531" s="227">
        <v>100</v>
      </c>
      <c r="O531" s="227">
        <v>100</v>
      </c>
      <c r="P531" s="27" t="s">
        <v>390</v>
      </c>
      <c r="Q531" s="146">
        <v>1177.4000000000001</v>
      </c>
      <c r="R531" s="146">
        <v>1177.4000000000001</v>
      </c>
      <c r="S531" s="146">
        <v>100</v>
      </c>
      <c r="T531" s="2"/>
    </row>
    <row r="532" spans="1:20" ht="27" customHeight="1" x14ac:dyDescent="0.25">
      <c r="A532" s="217"/>
      <c r="B532" s="215"/>
      <c r="C532" s="230"/>
      <c r="D532" s="232"/>
      <c r="E532" s="232"/>
      <c r="F532" s="232"/>
      <c r="G532" s="232"/>
      <c r="H532" s="232"/>
      <c r="I532" s="232"/>
      <c r="J532" s="232"/>
      <c r="K532" s="232"/>
      <c r="L532" s="232"/>
      <c r="M532" s="232"/>
      <c r="N532" s="232"/>
      <c r="O532" s="232"/>
      <c r="P532" s="27" t="s">
        <v>391</v>
      </c>
      <c r="Q532" s="146">
        <v>28.4</v>
      </c>
      <c r="R532" s="146">
        <v>28.4</v>
      </c>
      <c r="S532" s="146">
        <v>100</v>
      </c>
      <c r="T532" s="2"/>
    </row>
    <row r="533" spans="1:20" ht="27" customHeight="1" x14ac:dyDescent="0.25">
      <c r="A533" s="217"/>
      <c r="B533" s="215"/>
      <c r="C533" s="231"/>
      <c r="D533" s="228"/>
      <c r="E533" s="228"/>
      <c r="F533" s="228"/>
      <c r="G533" s="228"/>
      <c r="H533" s="228"/>
      <c r="I533" s="228"/>
      <c r="J533" s="228"/>
      <c r="K533" s="228"/>
      <c r="L533" s="228"/>
      <c r="M533" s="228"/>
      <c r="N533" s="228"/>
      <c r="O533" s="228"/>
      <c r="P533" s="27" t="s">
        <v>392</v>
      </c>
      <c r="Q533" s="146">
        <v>90</v>
      </c>
      <c r="R533" s="146">
        <v>90</v>
      </c>
      <c r="S533" s="146">
        <v>100</v>
      </c>
      <c r="T533" s="2"/>
    </row>
    <row r="534" spans="1:20" ht="27" customHeight="1" x14ac:dyDescent="0.25">
      <c r="A534" s="212"/>
      <c r="B534" s="214"/>
      <c r="C534" s="171">
        <v>2017</v>
      </c>
      <c r="D534" s="169">
        <v>0</v>
      </c>
      <c r="E534" s="169">
        <v>0</v>
      </c>
      <c r="F534" s="169">
        <v>0</v>
      </c>
      <c r="G534" s="169">
        <v>0</v>
      </c>
      <c r="H534" s="169">
        <v>0</v>
      </c>
      <c r="I534" s="169">
        <v>0</v>
      </c>
      <c r="J534" s="169">
        <v>0</v>
      </c>
      <c r="K534" s="169">
        <v>0</v>
      </c>
      <c r="L534" s="169">
        <v>0</v>
      </c>
      <c r="M534" s="169">
        <v>0</v>
      </c>
      <c r="N534" s="169">
        <v>0</v>
      </c>
      <c r="O534" s="169">
        <v>0</v>
      </c>
      <c r="P534" s="27" t="s">
        <v>22</v>
      </c>
      <c r="Q534" s="176" t="s">
        <v>22</v>
      </c>
      <c r="R534" s="176" t="s">
        <v>22</v>
      </c>
      <c r="S534" s="176" t="s">
        <v>22</v>
      </c>
      <c r="T534" s="2"/>
    </row>
    <row r="535" spans="1:20" ht="40.5" customHeight="1" x14ac:dyDescent="0.25">
      <c r="A535" s="59"/>
      <c r="B535" s="37" t="s">
        <v>393</v>
      </c>
      <c r="C535" s="8">
        <v>2015</v>
      </c>
      <c r="D535" s="93">
        <v>6000</v>
      </c>
      <c r="E535" s="93">
        <v>0</v>
      </c>
      <c r="F535" s="93">
        <v>1800</v>
      </c>
      <c r="G535" s="93">
        <v>0</v>
      </c>
      <c r="H535" s="93">
        <v>2400</v>
      </c>
      <c r="I535" s="93">
        <v>0</v>
      </c>
      <c r="J535" s="93">
        <v>600</v>
      </c>
      <c r="K535" s="93">
        <v>0</v>
      </c>
      <c r="L535" s="93">
        <v>1200</v>
      </c>
      <c r="M535" s="93">
        <v>0</v>
      </c>
      <c r="N535" s="93">
        <v>100</v>
      </c>
      <c r="O535" s="93">
        <v>0</v>
      </c>
      <c r="P535" s="27" t="s">
        <v>394</v>
      </c>
      <c r="Q535" s="96">
        <v>6</v>
      </c>
      <c r="R535" s="38" t="s">
        <v>363</v>
      </c>
      <c r="S535" s="38" t="s">
        <v>369</v>
      </c>
      <c r="T535" s="2"/>
    </row>
    <row r="536" spans="1:20" ht="53.25" customHeight="1" x14ac:dyDescent="0.25">
      <c r="A536" s="142"/>
      <c r="B536" s="128" t="s">
        <v>503</v>
      </c>
      <c r="C536" s="8">
        <v>2016</v>
      </c>
      <c r="D536" s="93">
        <v>2116.8000000000002</v>
      </c>
      <c r="E536" s="93">
        <v>2116.8000000000002</v>
      </c>
      <c r="F536" s="93">
        <v>900</v>
      </c>
      <c r="G536" s="93">
        <v>900</v>
      </c>
      <c r="H536" s="93">
        <v>875</v>
      </c>
      <c r="I536" s="93">
        <v>875</v>
      </c>
      <c r="J536" s="93">
        <v>222</v>
      </c>
      <c r="K536" s="93">
        <v>222</v>
      </c>
      <c r="L536" s="93">
        <v>119.8</v>
      </c>
      <c r="M536" s="93">
        <v>119.8</v>
      </c>
      <c r="N536" s="93">
        <v>100</v>
      </c>
      <c r="O536" s="93">
        <v>100</v>
      </c>
      <c r="P536" s="27" t="s">
        <v>394</v>
      </c>
      <c r="Q536" s="97">
        <v>1.7010000000000001</v>
      </c>
      <c r="R536" s="97">
        <v>1.7010000000000001</v>
      </c>
      <c r="S536" s="138">
        <v>100</v>
      </c>
      <c r="T536" s="2"/>
    </row>
    <row r="537" spans="1:20" ht="42.75" customHeight="1" x14ac:dyDescent="0.25">
      <c r="A537" s="142"/>
      <c r="B537" s="128" t="s">
        <v>504</v>
      </c>
      <c r="C537" s="8">
        <v>2016</v>
      </c>
      <c r="D537" s="93">
        <v>2458.1999999999998</v>
      </c>
      <c r="E537" s="93">
        <v>2458.1999999999998</v>
      </c>
      <c r="F537" s="93">
        <v>1080</v>
      </c>
      <c r="G537" s="93">
        <v>1080</v>
      </c>
      <c r="H537" s="93">
        <v>1047</v>
      </c>
      <c r="I537" s="93">
        <v>1047</v>
      </c>
      <c r="J537" s="93">
        <v>266</v>
      </c>
      <c r="K537" s="93">
        <v>266</v>
      </c>
      <c r="L537" s="93">
        <v>65.2</v>
      </c>
      <c r="M537" s="93">
        <v>65.2</v>
      </c>
      <c r="N537" s="93">
        <v>100</v>
      </c>
      <c r="O537" s="93">
        <v>100</v>
      </c>
      <c r="P537" s="27" t="s">
        <v>394</v>
      </c>
      <c r="Q537" s="97">
        <v>1.9590000000000001</v>
      </c>
      <c r="R537" s="97">
        <v>1.9590000000000001</v>
      </c>
      <c r="S537" s="138">
        <v>100</v>
      </c>
      <c r="T537" s="2"/>
    </row>
    <row r="538" spans="1:20" ht="69.75" customHeight="1" x14ac:dyDescent="0.25">
      <c r="A538" s="142"/>
      <c r="B538" s="128" t="s">
        <v>505</v>
      </c>
      <c r="C538" s="8">
        <v>2016</v>
      </c>
      <c r="D538" s="93">
        <v>2170.4499999999998</v>
      </c>
      <c r="E538" s="93">
        <v>2170.5</v>
      </c>
      <c r="F538" s="93">
        <v>950</v>
      </c>
      <c r="G538" s="93">
        <v>950</v>
      </c>
      <c r="H538" s="93">
        <v>914</v>
      </c>
      <c r="I538" s="93">
        <v>914</v>
      </c>
      <c r="J538" s="93">
        <v>233</v>
      </c>
      <c r="K538" s="93">
        <v>233</v>
      </c>
      <c r="L538" s="93">
        <v>73.45</v>
      </c>
      <c r="M538" s="93">
        <v>73.5</v>
      </c>
      <c r="N538" s="93">
        <v>100</v>
      </c>
      <c r="O538" s="93">
        <v>100</v>
      </c>
      <c r="P538" s="27" t="s">
        <v>394</v>
      </c>
      <c r="Q538" s="97">
        <v>1.992</v>
      </c>
      <c r="R538" s="97">
        <v>1.992</v>
      </c>
      <c r="S538" s="138">
        <v>100</v>
      </c>
      <c r="T538" s="2"/>
    </row>
    <row r="539" spans="1:20" ht="18.75" customHeight="1" x14ac:dyDescent="0.25">
      <c r="A539" s="142"/>
      <c r="B539" s="124" t="s">
        <v>507</v>
      </c>
      <c r="C539" s="8">
        <v>2016</v>
      </c>
      <c r="D539" s="93">
        <v>97</v>
      </c>
      <c r="E539" s="93">
        <v>97</v>
      </c>
      <c r="F539" s="93">
        <v>0</v>
      </c>
      <c r="G539" s="93">
        <v>0</v>
      </c>
      <c r="H539" s="93">
        <v>0</v>
      </c>
      <c r="I539" s="93">
        <v>0</v>
      </c>
      <c r="J539" s="93">
        <v>97</v>
      </c>
      <c r="K539" s="93">
        <v>97</v>
      </c>
      <c r="L539" s="93">
        <v>0</v>
      </c>
      <c r="M539" s="93">
        <v>0</v>
      </c>
      <c r="N539" s="93">
        <v>100</v>
      </c>
      <c r="O539" s="93">
        <v>100</v>
      </c>
      <c r="P539" s="138" t="s">
        <v>22</v>
      </c>
      <c r="Q539" s="97" t="s">
        <v>22</v>
      </c>
      <c r="R539" s="97" t="s">
        <v>22</v>
      </c>
      <c r="S539" s="138" t="s">
        <v>22</v>
      </c>
      <c r="T539" s="2"/>
    </row>
    <row r="540" spans="1:20" ht="18.75" customHeight="1" x14ac:dyDescent="0.25">
      <c r="A540" s="211" t="s">
        <v>506</v>
      </c>
      <c r="B540" s="213" t="s">
        <v>395</v>
      </c>
      <c r="C540" s="63" t="s">
        <v>551</v>
      </c>
      <c r="D540" s="94">
        <f>SUM(D541+D543+D545+D546)</f>
        <v>11309</v>
      </c>
      <c r="E540" s="94">
        <f t="shared" ref="E540:M540" si="143">SUM(E541+E543+E545+E546)</f>
        <v>0</v>
      </c>
      <c r="F540" s="94">
        <f t="shared" si="143"/>
        <v>0</v>
      </c>
      <c r="G540" s="94">
        <f t="shared" si="143"/>
        <v>0</v>
      </c>
      <c r="H540" s="94">
        <f t="shared" si="143"/>
        <v>8482</v>
      </c>
      <c r="I540" s="94">
        <f t="shared" si="143"/>
        <v>0</v>
      </c>
      <c r="J540" s="94">
        <f t="shared" si="143"/>
        <v>2489</v>
      </c>
      <c r="K540" s="94">
        <f t="shared" si="143"/>
        <v>0</v>
      </c>
      <c r="L540" s="94">
        <f t="shared" si="143"/>
        <v>338</v>
      </c>
      <c r="M540" s="94">
        <f t="shared" si="143"/>
        <v>0</v>
      </c>
      <c r="N540" s="94">
        <v>100</v>
      </c>
      <c r="O540" s="94">
        <v>0</v>
      </c>
      <c r="P540" s="38" t="s">
        <v>22</v>
      </c>
      <c r="Q540" s="96" t="s">
        <v>22</v>
      </c>
      <c r="R540" s="38" t="s">
        <v>22</v>
      </c>
      <c r="S540" s="38" t="s">
        <v>22</v>
      </c>
      <c r="T540" s="2"/>
    </row>
    <row r="541" spans="1:20" ht="27.75" customHeight="1" x14ac:dyDescent="0.25">
      <c r="A541" s="217"/>
      <c r="B541" s="215"/>
      <c r="C541" s="229">
        <v>2014</v>
      </c>
      <c r="D541" s="227">
        <v>0</v>
      </c>
      <c r="E541" s="227">
        <v>0</v>
      </c>
      <c r="F541" s="227">
        <v>0</v>
      </c>
      <c r="G541" s="227">
        <v>0</v>
      </c>
      <c r="H541" s="227">
        <v>0</v>
      </c>
      <c r="I541" s="227">
        <v>0</v>
      </c>
      <c r="J541" s="227">
        <v>0</v>
      </c>
      <c r="K541" s="227">
        <v>0</v>
      </c>
      <c r="L541" s="227">
        <v>0</v>
      </c>
      <c r="M541" s="227">
        <v>0</v>
      </c>
      <c r="N541" s="227">
        <v>0</v>
      </c>
      <c r="O541" s="227">
        <v>0</v>
      </c>
      <c r="P541" s="27" t="s">
        <v>396</v>
      </c>
      <c r="Q541" s="96">
        <v>767.9</v>
      </c>
      <c r="R541" s="38">
        <v>767.9</v>
      </c>
      <c r="S541" s="38">
        <v>100</v>
      </c>
      <c r="T541" s="2"/>
    </row>
    <row r="542" spans="1:20" ht="29.25" customHeight="1" x14ac:dyDescent="0.25">
      <c r="A542" s="217"/>
      <c r="B542" s="215"/>
      <c r="C542" s="230"/>
      <c r="D542" s="228"/>
      <c r="E542" s="228"/>
      <c r="F542" s="228"/>
      <c r="G542" s="228"/>
      <c r="H542" s="228"/>
      <c r="I542" s="228"/>
      <c r="J542" s="228"/>
      <c r="K542" s="228"/>
      <c r="L542" s="228"/>
      <c r="M542" s="228"/>
      <c r="N542" s="228"/>
      <c r="O542" s="228"/>
      <c r="P542" s="27" t="s">
        <v>397</v>
      </c>
      <c r="Q542" s="96">
        <v>16</v>
      </c>
      <c r="R542" s="38">
        <v>16</v>
      </c>
      <c r="S542" s="38">
        <v>100</v>
      </c>
      <c r="T542" s="2"/>
    </row>
    <row r="543" spans="1:20" ht="29.25" customHeight="1" x14ac:dyDescent="0.25">
      <c r="A543" s="217"/>
      <c r="B543" s="215"/>
      <c r="C543" s="229">
        <v>2015</v>
      </c>
      <c r="D543" s="227">
        <f>SUM(D547:D549)</f>
        <v>11309</v>
      </c>
      <c r="E543" s="227">
        <f t="shared" ref="E543:M543" si="144">SUM(E547:E549)</f>
        <v>0</v>
      </c>
      <c r="F543" s="227">
        <f t="shared" si="144"/>
        <v>0</v>
      </c>
      <c r="G543" s="227">
        <f t="shared" si="144"/>
        <v>0</v>
      </c>
      <c r="H543" s="227">
        <f t="shared" si="144"/>
        <v>8482</v>
      </c>
      <c r="I543" s="227">
        <f t="shared" si="144"/>
        <v>0</v>
      </c>
      <c r="J543" s="227">
        <f t="shared" si="144"/>
        <v>2489</v>
      </c>
      <c r="K543" s="227">
        <f t="shared" si="144"/>
        <v>0</v>
      </c>
      <c r="L543" s="227">
        <f t="shared" si="144"/>
        <v>338</v>
      </c>
      <c r="M543" s="227">
        <f t="shared" si="144"/>
        <v>0</v>
      </c>
      <c r="N543" s="227">
        <v>100</v>
      </c>
      <c r="O543" s="227">
        <v>0</v>
      </c>
      <c r="P543" s="27" t="s">
        <v>396</v>
      </c>
      <c r="Q543" s="96">
        <v>769.9</v>
      </c>
      <c r="R543" s="38">
        <v>779.7</v>
      </c>
      <c r="S543" s="38">
        <v>101.27</v>
      </c>
      <c r="T543" s="2"/>
    </row>
    <row r="544" spans="1:20" ht="31.5" customHeight="1" x14ac:dyDescent="0.25">
      <c r="A544" s="217"/>
      <c r="B544" s="215"/>
      <c r="C544" s="231"/>
      <c r="D544" s="228"/>
      <c r="E544" s="228"/>
      <c r="F544" s="228"/>
      <c r="G544" s="228"/>
      <c r="H544" s="228"/>
      <c r="I544" s="228"/>
      <c r="J544" s="228"/>
      <c r="K544" s="228"/>
      <c r="L544" s="228"/>
      <c r="M544" s="228"/>
      <c r="N544" s="228"/>
      <c r="O544" s="228"/>
      <c r="P544" s="27" t="s">
        <v>397</v>
      </c>
      <c r="Q544" s="96">
        <v>16.2</v>
      </c>
      <c r="R544" s="38">
        <v>16.600000000000001</v>
      </c>
      <c r="S544" s="38">
        <v>102.47</v>
      </c>
      <c r="T544" s="2"/>
    </row>
    <row r="545" spans="1:20" ht="15.75" customHeight="1" x14ac:dyDescent="0.25">
      <c r="A545" s="217"/>
      <c r="B545" s="215"/>
      <c r="C545" s="141">
        <v>2016</v>
      </c>
      <c r="D545" s="140">
        <v>0</v>
      </c>
      <c r="E545" s="140">
        <v>0</v>
      </c>
      <c r="F545" s="140">
        <v>0</v>
      </c>
      <c r="G545" s="140">
        <v>0</v>
      </c>
      <c r="H545" s="140">
        <v>0</v>
      </c>
      <c r="I545" s="140">
        <v>0</v>
      </c>
      <c r="J545" s="140">
        <v>0</v>
      </c>
      <c r="K545" s="140">
        <v>0</v>
      </c>
      <c r="L545" s="140">
        <v>0</v>
      </c>
      <c r="M545" s="140">
        <v>0</v>
      </c>
      <c r="N545" s="140">
        <v>0</v>
      </c>
      <c r="O545" s="140">
        <v>0</v>
      </c>
      <c r="P545" s="138" t="s">
        <v>22</v>
      </c>
      <c r="Q545" s="96" t="s">
        <v>22</v>
      </c>
      <c r="R545" s="138" t="s">
        <v>22</v>
      </c>
      <c r="S545" s="138" t="s">
        <v>22</v>
      </c>
      <c r="T545" s="2"/>
    </row>
    <row r="546" spans="1:20" ht="15.75" customHeight="1" x14ac:dyDescent="0.25">
      <c r="A546" s="212"/>
      <c r="B546" s="214"/>
      <c r="C546" s="171">
        <v>2017</v>
      </c>
      <c r="D546" s="169">
        <v>0</v>
      </c>
      <c r="E546" s="169">
        <v>0</v>
      </c>
      <c r="F546" s="169">
        <v>0</v>
      </c>
      <c r="G546" s="169">
        <v>0</v>
      </c>
      <c r="H546" s="169">
        <v>0</v>
      </c>
      <c r="I546" s="169">
        <v>0</v>
      </c>
      <c r="J546" s="169">
        <v>0</v>
      </c>
      <c r="K546" s="169">
        <v>0</v>
      </c>
      <c r="L546" s="169">
        <v>0</v>
      </c>
      <c r="M546" s="169">
        <v>0</v>
      </c>
      <c r="N546" s="169">
        <v>0</v>
      </c>
      <c r="O546" s="169">
        <v>0</v>
      </c>
      <c r="P546" s="180" t="s">
        <v>22</v>
      </c>
      <c r="Q546" s="96" t="s">
        <v>22</v>
      </c>
      <c r="R546" s="180" t="s">
        <v>22</v>
      </c>
      <c r="S546" s="180" t="s">
        <v>22</v>
      </c>
      <c r="T546" s="2"/>
    </row>
    <row r="547" spans="1:20" ht="40.5" customHeight="1" x14ac:dyDescent="0.25">
      <c r="A547" s="59"/>
      <c r="B547" s="37" t="s">
        <v>398</v>
      </c>
      <c r="C547" s="8">
        <v>2015</v>
      </c>
      <c r="D547" s="93">
        <v>2316</v>
      </c>
      <c r="E547" s="93">
        <v>0</v>
      </c>
      <c r="F547" s="93">
        <v>0</v>
      </c>
      <c r="G547" s="93">
        <v>0</v>
      </c>
      <c r="H547" s="93">
        <v>1737</v>
      </c>
      <c r="I547" s="93">
        <v>0</v>
      </c>
      <c r="J547" s="93">
        <v>510</v>
      </c>
      <c r="K547" s="93">
        <v>0</v>
      </c>
      <c r="L547" s="93">
        <v>69</v>
      </c>
      <c r="M547" s="93">
        <v>0</v>
      </c>
      <c r="N547" s="93">
        <v>100</v>
      </c>
      <c r="O547" s="93">
        <v>0</v>
      </c>
      <c r="P547" s="27" t="s">
        <v>399</v>
      </c>
      <c r="Q547" s="97">
        <v>1.5980000000000001</v>
      </c>
      <c r="R547" s="38" t="s">
        <v>363</v>
      </c>
      <c r="S547" s="38" t="s">
        <v>369</v>
      </c>
      <c r="T547" s="2"/>
    </row>
    <row r="548" spans="1:20" ht="53.25" customHeight="1" x14ac:dyDescent="0.25">
      <c r="A548" s="59"/>
      <c r="B548" s="37" t="s">
        <v>400</v>
      </c>
      <c r="C548" s="8">
        <v>2015</v>
      </c>
      <c r="D548" s="93">
        <v>3540</v>
      </c>
      <c r="E548" s="93">
        <v>0</v>
      </c>
      <c r="F548" s="93">
        <v>0</v>
      </c>
      <c r="G548" s="93">
        <v>0</v>
      </c>
      <c r="H548" s="93">
        <v>2655</v>
      </c>
      <c r="I548" s="93">
        <v>0</v>
      </c>
      <c r="J548" s="93">
        <v>779</v>
      </c>
      <c r="K548" s="93">
        <v>0</v>
      </c>
      <c r="L548" s="93">
        <v>106</v>
      </c>
      <c r="M548" s="93">
        <v>0</v>
      </c>
      <c r="N548" s="93">
        <v>100</v>
      </c>
      <c r="O548" s="93">
        <v>0</v>
      </c>
      <c r="P548" s="27" t="s">
        <v>399</v>
      </c>
      <c r="Q548" s="97">
        <v>3.1549999999999998</v>
      </c>
      <c r="R548" s="38" t="s">
        <v>363</v>
      </c>
      <c r="S548" s="38" t="s">
        <v>369</v>
      </c>
      <c r="T548" s="2"/>
    </row>
    <row r="549" spans="1:20" ht="53.25" customHeight="1" x14ac:dyDescent="0.25">
      <c r="A549" s="59"/>
      <c r="B549" s="37" t="s">
        <v>401</v>
      </c>
      <c r="C549" s="8">
        <v>2015</v>
      </c>
      <c r="D549" s="93">
        <v>5453</v>
      </c>
      <c r="E549" s="93">
        <v>0</v>
      </c>
      <c r="F549" s="93">
        <v>0</v>
      </c>
      <c r="G549" s="93">
        <v>0</v>
      </c>
      <c r="H549" s="93">
        <v>4090</v>
      </c>
      <c r="I549" s="93">
        <v>0</v>
      </c>
      <c r="J549" s="93">
        <v>1200</v>
      </c>
      <c r="K549" s="93">
        <v>0</v>
      </c>
      <c r="L549" s="93">
        <v>163</v>
      </c>
      <c r="M549" s="93">
        <v>0</v>
      </c>
      <c r="N549" s="93">
        <v>100</v>
      </c>
      <c r="O549" s="93">
        <v>0</v>
      </c>
      <c r="P549" s="27" t="s">
        <v>399</v>
      </c>
      <c r="Q549" s="97">
        <v>3.26</v>
      </c>
      <c r="R549" s="38" t="s">
        <v>363</v>
      </c>
      <c r="S549" s="38" t="s">
        <v>369</v>
      </c>
      <c r="T549" s="2"/>
    </row>
    <row r="550" spans="1:20" ht="18.75" customHeight="1" x14ac:dyDescent="0.25">
      <c r="A550" s="211" t="s">
        <v>508</v>
      </c>
      <c r="B550" s="213" t="s">
        <v>509</v>
      </c>
      <c r="C550" s="98" t="s">
        <v>551</v>
      </c>
      <c r="D550" s="21">
        <f>SUM(D551:D554)</f>
        <v>21370</v>
      </c>
      <c r="E550" s="21">
        <f t="shared" ref="E550:M550" si="145">SUM(E551:E554)</f>
        <v>21869.1</v>
      </c>
      <c r="F550" s="21">
        <f t="shared" si="145"/>
        <v>12959</v>
      </c>
      <c r="G550" s="21">
        <f t="shared" si="145"/>
        <v>12958.5</v>
      </c>
      <c r="H550" s="21">
        <f t="shared" si="145"/>
        <v>5484</v>
      </c>
      <c r="I550" s="21">
        <f t="shared" si="145"/>
        <v>0</v>
      </c>
      <c r="J550" s="21">
        <f t="shared" si="145"/>
        <v>2927</v>
      </c>
      <c r="K550" s="21">
        <f t="shared" si="145"/>
        <v>8910.6</v>
      </c>
      <c r="L550" s="21">
        <f t="shared" si="145"/>
        <v>0</v>
      </c>
      <c r="M550" s="21">
        <f t="shared" si="145"/>
        <v>0</v>
      </c>
      <c r="N550" s="21">
        <v>100</v>
      </c>
      <c r="O550" s="21">
        <v>102.34</v>
      </c>
      <c r="P550" s="218" t="s">
        <v>22</v>
      </c>
      <c r="Q550" s="218" t="s">
        <v>22</v>
      </c>
      <c r="R550" s="218" t="s">
        <v>22</v>
      </c>
      <c r="S550" s="221" t="s">
        <v>22</v>
      </c>
      <c r="T550" s="2"/>
    </row>
    <row r="551" spans="1:20" ht="15.75" customHeight="1" x14ac:dyDescent="0.25">
      <c r="A551" s="217"/>
      <c r="B551" s="215"/>
      <c r="C551" s="98">
        <v>2014</v>
      </c>
      <c r="D551" s="21">
        <v>0</v>
      </c>
      <c r="E551" s="21">
        <v>0</v>
      </c>
      <c r="F551" s="21">
        <v>0</v>
      </c>
      <c r="G551" s="21">
        <v>0</v>
      </c>
      <c r="H551" s="21">
        <v>0</v>
      </c>
      <c r="I551" s="21">
        <v>0</v>
      </c>
      <c r="J551" s="21">
        <v>0</v>
      </c>
      <c r="K551" s="21">
        <v>0</v>
      </c>
      <c r="L551" s="21">
        <v>0</v>
      </c>
      <c r="M551" s="21">
        <v>0</v>
      </c>
      <c r="N551" s="21">
        <v>0</v>
      </c>
      <c r="O551" s="21">
        <v>0</v>
      </c>
      <c r="P551" s="219"/>
      <c r="Q551" s="219"/>
      <c r="R551" s="219"/>
      <c r="S551" s="222"/>
      <c r="T551" s="2"/>
    </row>
    <row r="552" spans="1:20" ht="15.75" customHeight="1" x14ac:dyDescent="0.25">
      <c r="A552" s="217"/>
      <c r="B552" s="215"/>
      <c r="C552" s="98">
        <v>2015</v>
      </c>
      <c r="D552" s="21">
        <f>SUM(D555)</f>
        <v>20630</v>
      </c>
      <c r="E552" s="21">
        <f t="shared" ref="E552:O553" si="146">SUM(E555)</f>
        <v>21129.1</v>
      </c>
      <c r="F552" s="21">
        <f t="shared" si="146"/>
        <v>12959</v>
      </c>
      <c r="G552" s="21">
        <f t="shared" si="146"/>
        <v>12958.5</v>
      </c>
      <c r="H552" s="21">
        <f t="shared" si="146"/>
        <v>5484</v>
      </c>
      <c r="I552" s="21">
        <f t="shared" si="146"/>
        <v>0</v>
      </c>
      <c r="J552" s="21">
        <f t="shared" si="146"/>
        <v>2187</v>
      </c>
      <c r="K552" s="21">
        <f t="shared" si="146"/>
        <v>8170.6</v>
      </c>
      <c r="L552" s="21">
        <f t="shared" si="146"/>
        <v>0</v>
      </c>
      <c r="M552" s="21">
        <f t="shared" si="146"/>
        <v>0</v>
      </c>
      <c r="N552" s="21">
        <f t="shared" si="146"/>
        <v>100</v>
      </c>
      <c r="O552" s="21">
        <f t="shared" si="146"/>
        <v>102.42</v>
      </c>
      <c r="P552" s="219"/>
      <c r="Q552" s="219"/>
      <c r="R552" s="219"/>
      <c r="S552" s="222"/>
      <c r="T552" s="2"/>
    </row>
    <row r="553" spans="1:20" ht="15.75" customHeight="1" x14ac:dyDescent="0.25">
      <c r="A553" s="217"/>
      <c r="B553" s="215"/>
      <c r="C553" s="98">
        <v>2016</v>
      </c>
      <c r="D553" s="21">
        <f>SUM(D556)</f>
        <v>740</v>
      </c>
      <c r="E553" s="21">
        <f t="shared" si="146"/>
        <v>740</v>
      </c>
      <c r="F553" s="21">
        <f t="shared" si="146"/>
        <v>0</v>
      </c>
      <c r="G553" s="21">
        <f t="shared" si="146"/>
        <v>0</v>
      </c>
      <c r="H553" s="21">
        <f t="shared" si="146"/>
        <v>0</v>
      </c>
      <c r="I553" s="21">
        <f t="shared" si="146"/>
        <v>0</v>
      </c>
      <c r="J553" s="21">
        <f t="shared" si="146"/>
        <v>740</v>
      </c>
      <c r="K553" s="21">
        <f t="shared" si="146"/>
        <v>740</v>
      </c>
      <c r="L553" s="21">
        <f t="shared" si="146"/>
        <v>0</v>
      </c>
      <c r="M553" s="21">
        <f t="shared" si="146"/>
        <v>0</v>
      </c>
      <c r="N553" s="21">
        <v>100</v>
      </c>
      <c r="O553" s="21">
        <v>100</v>
      </c>
      <c r="P553" s="219"/>
      <c r="Q553" s="219"/>
      <c r="R553" s="219"/>
      <c r="S553" s="222"/>
      <c r="T553" s="2"/>
    </row>
    <row r="554" spans="1:20" ht="15.75" customHeight="1" x14ac:dyDescent="0.25">
      <c r="A554" s="212"/>
      <c r="B554" s="214"/>
      <c r="C554" s="98">
        <v>2017</v>
      </c>
      <c r="D554" s="21">
        <v>0</v>
      </c>
      <c r="E554" s="21">
        <v>0</v>
      </c>
      <c r="F554" s="21">
        <v>0</v>
      </c>
      <c r="G554" s="21">
        <v>0</v>
      </c>
      <c r="H554" s="21">
        <v>0</v>
      </c>
      <c r="I554" s="21">
        <v>0</v>
      </c>
      <c r="J554" s="21">
        <v>0</v>
      </c>
      <c r="K554" s="21">
        <v>0</v>
      </c>
      <c r="L554" s="21">
        <v>0</v>
      </c>
      <c r="M554" s="21">
        <v>0</v>
      </c>
      <c r="N554" s="21">
        <v>0</v>
      </c>
      <c r="O554" s="21">
        <v>0</v>
      </c>
      <c r="P554" s="220"/>
      <c r="Q554" s="220"/>
      <c r="R554" s="220"/>
      <c r="S554" s="223"/>
      <c r="T554" s="2"/>
    </row>
    <row r="555" spans="1:20" ht="27" customHeight="1" x14ac:dyDescent="0.25">
      <c r="A555" s="221"/>
      <c r="B555" s="207" t="s">
        <v>402</v>
      </c>
      <c r="C555" s="23">
        <v>2015</v>
      </c>
      <c r="D555" s="24">
        <v>20630</v>
      </c>
      <c r="E555" s="24">
        <v>21129.1</v>
      </c>
      <c r="F555" s="24">
        <v>12959</v>
      </c>
      <c r="G555" s="24">
        <v>12958.5</v>
      </c>
      <c r="H555" s="24">
        <v>5484</v>
      </c>
      <c r="I555" s="24">
        <v>0</v>
      </c>
      <c r="J555" s="24">
        <v>2187</v>
      </c>
      <c r="K555" s="24">
        <v>8170.6</v>
      </c>
      <c r="L555" s="24">
        <v>0</v>
      </c>
      <c r="M555" s="24">
        <v>0</v>
      </c>
      <c r="N555" s="24">
        <v>100</v>
      </c>
      <c r="O555" s="24">
        <v>102.42</v>
      </c>
      <c r="P555" s="184" t="s">
        <v>403</v>
      </c>
      <c r="Q555" s="181">
        <v>2.7324999999999999</v>
      </c>
      <c r="R555" s="181">
        <v>2.7324999999999999</v>
      </c>
      <c r="S555" s="181">
        <v>100</v>
      </c>
      <c r="T555" s="2"/>
    </row>
    <row r="556" spans="1:20" ht="28.5" customHeight="1" x14ac:dyDescent="0.25">
      <c r="A556" s="223"/>
      <c r="B556" s="209"/>
      <c r="C556" s="23">
        <v>2016</v>
      </c>
      <c r="D556" s="24">
        <v>740</v>
      </c>
      <c r="E556" s="24">
        <v>740</v>
      </c>
      <c r="F556" s="24">
        <v>0</v>
      </c>
      <c r="G556" s="24">
        <v>0</v>
      </c>
      <c r="H556" s="24">
        <v>0</v>
      </c>
      <c r="I556" s="24">
        <v>0</v>
      </c>
      <c r="J556" s="24">
        <v>740</v>
      </c>
      <c r="K556" s="24">
        <v>740</v>
      </c>
      <c r="L556" s="24">
        <v>0</v>
      </c>
      <c r="M556" s="24">
        <v>0</v>
      </c>
      <c r="N556" s="24">
        <v>100</v>
      </c>
      <c r="O556" s="24">
        <v>100</v>
      </c>
      <c r="P556" s="186"/>
      <c r="Q556" s="183"/>
      <c r="R556" s="183"/>
      <c r="S556" s="183"/>
      <c r="T556" s="2"/>
    </row>
    <row r="557" spans="1:20" ht="27" customHeight="1" x14ac:dyDescent="0.25">
      <c r="A557" s="198" t="s">
        <v>148</v>
      </c>
      <c r="B557" s="201" t="s">
        <v>166</v>
      </c>
      <c r="C557" s="13" t="s">
        <v>551</v>
      </c>
      <c r="D557" s="14">
        <f>SUM(D558:D561)</f>
        <v>1312.31</v>
      </c>
      <c r="E557" s="14">
        <f t="shared" ref="E557:M557" si="147">SUM(E558:E561)</f>
        <v>1811</v>
      </c>
      <c r="F557" s="14">
        <f t="shared" si="147"/>
        <v>0</v>
      </c>
      <c r="G557" s="14">
        <f t="shared" si="147"/>
        <v>473.75</v>
      </c>
      <c r="H557" s="14">
        <f t="shared" si="147"/>
        <v>0</v>
      </c>
      <c r="I557" s="14">
        <f t="shared" si="147"/>
        <v>24.94</v>
      </c>
      <c r="J557" s="14">
        <f t="shared" si="147"/>
        <v>1312.31</v>
      </c>
      <c r="K557" s="14">
        <f t="shared" si="147"/>
        <v>1312.31</v>
      </c>
      <c r="L557" s="14">
        <f t="shared" si="147"/>
        <v>0</v>
      </c>
      <c r="M557" s="14">
        <f t="shared" si="147"/>
        <v>0</v>
      </c>
      <c r="N557" s="14">
        <v>100</v>
      </c>
      <c r="O557" s="14">
        <v>138</v>
      </c>
      <c r="P557" s="204" t="s">
        <v>22</v>
      </c>
      <c r="Q557" s="204" t="s">
        <v>22</v>
      </c>
      <c r="R557" s="204" t="s">
        <v>22</v>
      </c>
      <c r="S557" s="204" t="s">
        <v>22</v>
      </c>
      <c r="T557" s="2"/>
    </row>
    <row r="558" spans="1:20" ht="24" customHeight="1" x14ac:dyDescent="0.25">
      <c r="A558" s="199"/>
      <c r="B558" s="202"/>
      <c r="C558" s="99">
        <v>2014</v>
      </c>
      <c r="D558" s="100">
        <f>SUM(D563)</f>
        <v>323</v>
      </c>
      <c r="E558" s="100">
        <f t="shared" ref="E558:M558" si="148">SUM(E563)</f>
        <v>323</v>
      </c>
      <c r="F558" s="100">
        <f t="shared" si="148"/>
        <v>0</v>
      </c>
      <c r="G558" s="100">
        <f t="shared" si="148"/>
        <v>0</v>
      </c>
      <c r="H558" s="100">
        <f t="shared" si="148"/>
        <v>0</v>
      </c>
      <c r="I558" s="100">
        <f t="shared" si="148"/>
        <v>0</v>
      </c>
      <c r="J558" s="100">
        <f t="shared" si="148"/>
        <v>323</v>
      </c>
      <c r="K558" s="100">
        <f t="shared" si="148"/>
        <v>323</v>
      </c>
      <c r="L558" s="100">
        <f t="shared" si="148"/>
        <v>0</v>
      </c>
      <c r="M558" s="100">
        <f t="shared" si="148"/>
        <v>0</v>
      </c>
      <c r="N558" s="100">
        <v>100</v>
      </c>
      <c r="O558" s="100">
        <v>100</v>
      </c>
      <c r="P558" s="205"/>
      <c r="Q558" s="205"/>
      <c r="R558" s="205"/>
      <c r="S558" s="205"/>
      <c r="T558" s="2"/>
    </row>
    <row r="559" spans="1:20" ht="24" customHeight="1" x14ac:dyDescent="0.25">
      <c r="A559" s="199"/>
      <c r="B559" s="202"/>
      <c r="C559" s="99">
        <v>2015</v>
      </c>
      <c r="D559" s="100">
        <f>SUM(D566+D575)</f>
        <v>329.31</v>
      </c>
      <c r="E559" s="100">
        <f t="shared" ref="E559:M559" si="149">SUM(E566+E575)</f>
        <v>828</v>
      </c>
      <c r="F559" s="100">
        <f t="shared" si="149"/>
        <v>0</v>
      </c>
      <c r="G559" s="100">
        <f t="shared" si="149"/>
        <v>473.75</v>
      </c>
      <c r="H559" s="100">
        <f t="shared" si="149"/>
        <v>0</v>
      </c>
      <c r="I559" s="100">
        <f t="shared" si="149"/>
        <v>24.94</v>
      </c>
      <c r="J559" s="100">
        <f t="shared" si="149"/>
        <v>329.31</v>
      </c>
      <c r="K559" s="100">
        <f t="shared" si="149"/>
        <v>329.31</v>
      </c>
      <c r="L559" s="100">
        <f t="shared" si="149"/>
        <v>0</v>
      </c>
      <c r="M559" s="100">
        <f t="shared" si="149"/>
        <v>0</v>
      </c>
      <c r="N559" s="100">
        <v>100</v>
      </c>
      <c r="O559" s="100">
        <v>251.43</v>
      </c>
      <c r="P559" s="205"/>
      <c r="Q559" s="205"/>
      <c r="R559" s="205"/>
      <c r="S559" s="205"/>
      <c r="T559" s="2"/>
    </row>
    <row r="560" spans="1:20" ht="24" customHeight="1" x14ac:dyDescent="0.25">
      <c r="A560" s="199"/>
      <c r="B560" s="202"/>
      <c r="C560" s="99">
        <v>2016</v>
      </c>
      <c r="D560" s="100">
        <f>SUM(D569)</f>
        <v>330</v>
      </c>
      <c r="E560" s="100">
        <f t="shared" ref="E560:M560" si="150">SUM(E569)</f>
        <v>330</v>
      </c>
      <c r="F560" s="100">
        <f t="shared" si="150"/>
        <v>0</v>
      </c>
      <c r="G560" s="100">
        <f t="shared" si="150"/>
        <v>0</v>
      </c>
      <c r="H560" s="100">
        <f t="shared" si="150"/>
        <v>0</v>
      </c>
      <c r="I560" s="100">
        <f t="shared" si="150"/>
        <v>0</v>
      </c>
      <c r="J560" s="100">
        <f t="shared" si="150"/>
        <v>330</v>
      </c>
      <c r="K560" s="100">
        <f t="shared" si="150"/>
        <v>330</v>
      </c>
      <c r="L560" s="100">
        <f t="shared" si="150"/>
        <v>0</v>
      </c>
      <c r="M560" s="100">
        <f t="shared" si="150"/>
        <v>0</v>
      </c>
      <c r="N560" s="100">
        <v>100</v>
      </c>
      <c r="O560" s="100">
        <v>100</v>
      </c>
      <c r="P560" s="205"/>
      <c r="Q560" s="205"/>
      <c r="R560" s="205"/>
      <c r="S560" s="205"/>
      <c r="T560" s="2"/>
    </row>
    <row r="561" spans="1:20" ht="24" customHeight="1" x14ac:dyDescent="0.25">
      <c r="A561" s="200"/>
      <c r="B561" s="203"/>
      <c r="C561" s="99">
        <v>2017</v>
      </c>
      <c r="D561" s="100">
        <f>SUM(D572)</f>
        <v>330</v>
      </c>
      <c r="E561" s="100">
        <f t="shared" ref="E561:M561" si="151">SUM(E572)</f>
        <v>330</v>
      </c>
      <c r="F561" s="100">
        <f t="shared" si="151"/>
        <v>0</v>
      </c>
      <c r="G561" s="100">
        <f t="shared" si="151"/>
        <v>0</v>
      </c>
      <c r="H561" s="100">
        <f t="shared" si="151"/>
        <v>0</v>
      </c>
      <c r="I561" s="100">
        <f t="shared" si="151"/>
        <v>0</v>
      </c>
      <c r="J561" s="100">
        <f t="shared" si="151"/>
        <v>330</v>
      </c>
      <c r="K561" s="100">
        <f t="shared" si="151"/>
        <v>330</v>
      </c>
      <c r="L561" s="100">
        <f t="shared" si="151"/>
        <v>0</v>
      </c>
      <c r="M561" s="100">
        <f t="shared" si="151"/>
        <v>0</v>
      </c>
      <c r="N561" s="100">
        <v>100</v>
      </c>
      <c r="O561" s="100">
        <v>100</v>
      </c>
      <c r="P561" s="206"/>
      <c r="Q561" s="206"/>
      <c r="R561" s="206"/>
      <c r="S561" s="206"/>
      <c r="T561" s="2"/>
    </row>
    <row r="562" spans="1:20" ht="24" customHeight="1" x14ac:dyDescent="0.25">
      <c r="A562" s="181" t="s">
        <v>150</v>
      </c>
      <c r="B562" s="207" t="s">
        <v>168</v>
      </c>
      <c r="C562" s="77" t="s">
        <v>551</v>
      </c>
      <c r="D562" s="78">
        <f>SUM(D563+D566+D569)</f>
        <v>981</v>
      </c>
      <c r="E562" s="78">
        <f t="shared" ref="E562:M562" si="152">SUM(E563+E566+E569)</f>
        <v>981</v>
      </c>
      <c r="F562" s="78">
        <f t="shared" si="152"/>
        <v>0</v>
      </c>
      <c r="G562" s="78">
        <f t="shared" si="152"/>
        <v>0</v>
      </c>
      <c r="H562" s="78">
        <f t="shared" si="152"/>
        <v>0</v>
      </c>
      <c r="I562" s="78">
        <f t="shared" si="152"/>
        <v>0</v>
      </c>
      <c r="J562" s="78">
        <f t="shared" si="152"/>
        <v>981</v>
      </c>
      <c r="K562" s="78">
        <f t="shared" si="152"/>
        <v>981</v>
      </c>
      <c r="L562" s="78">
        <f t="shared" si="152"/>
        <v>0</v>
      </c>
      <c r="M562" s="78">
        <f t="shared" si="152"/>
        <v>0</v>
      </c>
      <c r="N562" s="78">
        <v>100</v>
      </c>
      <c r="O562" s="78">
        <v>100</v>
      </c>
      <c r="P562" s="79" t="s">
        <v>22</v>
      </c>
      <c r="Q562" s="79" t="s">
        <v>22</v>
      </c>
      <c r="R562" s="79" t="s">
        <v>22</v>
      </c>
      <c r="S562" s="79" t="s">
        <v>22</v>
      </c>
      <c r="T562" s="2"/>
    </row>
    <row r="563" spans="1:20" ht="89.25" customHeight="1" x14ac:dyDescent="0.25">
      <c r="A563" s="182"/>
      <c r="B563" s="208"/>
      <c r="C563" s="184">
        <v>2014</v>
      </c>
      <c r="D563" s="196">
        <v>323</v>
      </c>
      <c r="E563" s="196">
        <v>323</v>
      </c>
      <c r="F563" s="196">
        <v>0</v>
      </c>
      <c r="G563" s="196">
        <v>0</v>
      </c>
      <c r="H563" s="196">
        <v>0</v>
      </c>
      <c r="I563" s="196">
        <v>0</v>
      </c>
      <c r="J563" s="196">
        <v>323</v>
      </c>
      <c r="K563" s="196">
        <v>323</v>
      </c>
      <c r="L563" s="196">
        <v>0</v>
      </c>
      <c r="M563" s="196">
        <v>0</v>
      </c>
      <c r="N563" s="196">
        <v>100</v>
      </c>
      <c r="O563" s="196">
        <v>100</v>
      </c>
      <c r="P563" s="29" t="s">
        <v>233</v>
      </c>
      <c r="Q563" s="10">
        <v>12.9</v>
      </c>
      <c r="R563" s="10">
        <v>13</v>
      </c>
      <c r="S563" s="10">
        <v>100.78</v>
      </c>
      <c r="T563" s="2"/>
    </row>
    <row r="564" spans="1:20" ht="51" customHeight="1" x14ac:dyDescent="0.25">
      <c r="A564" s="182"/>
      <c r="B564" s="208"/>
      <c r="C564" s="185"/>
      <c r="D564" s="210"/>
      <c r="E564" s="210"/>
      <c r="F564" s="210"/>
      <c r="G564" s="210"/>
      <c r="H564" s="210"/>
      <c r="I564" s="210"/>
      <c r="J564" s="210"/>
      <c r="K564" s="210"/>
      <c r="L564" s="210"/>
      <c r="M564" s="210"/>
      <c r="N564" s="210"/>
      <c r="O564" s="210"/>
      <c r="P564" s="29" t="s">
        <v>234</v>
      </c>
      <c r="Q564" s="10">
        <v>9992</v>
      </c>
      <c r="R564" s="10">
        <v>10594</v>
      </c>
      <c r="S564" s="10">
        <v>106.02</v>
      </c>
      <c r="T564" s="2"/>
    </row>
    <row r="565" spans="1:20" ht="39.75" customHeight="1" x14ac:dyDescent="0.25">
      <c r="A565" s="182"/>
      <c r="B565" s="208"/>
      <c r="C565" s="186"/>
      <c r="D565" s="197"/>
      <c r="E565" s="197"/>
      <c r="F565" s="197"/>
      <c r="G565" s="197"/>
      <c r="H565" s="197"/>
      <c r="I565" s="197"/>
      <c r="J565" s="197"/>
      <c r="K565" s="197"/>
      <c r="L565" s="197"/>
      <c r="M565" s="197"/>
      <c r="N565" s="197"/>
      <c r="O565" s="197"/>
      <c r="P565" s="29" t="s">
        <v>235</v>
      </c>
      <c r="Q565" s="10">
        <v>3.5</v>
      </c>
      <c r="R565" s="10">
        <v>3.5</v>
      </c>
      <c r="S565" s="10">
        <v>100</v>
      </c>
      <c r="T565" s="2"/>
    </row>
    <row r="566" spans="1:20" ht="89.25" customHeight="1" x14ac:dyDescent="0.25">
      <c r="A566" s="182"/>
      <c r="B566" s="208"/>
      <c r="C566" s="184">
        <v>2015</v>
      </c>
      <c r="D566" s="224">
        <v>328</v>
      </c>
      <c r="E566" s="224">
        <v>328</v>
      </c>
      <c r="F566" s="224">
        <v>0</v>
      </c>
      <c r="G566" s="224">
        <v>0</v>
      </c>
      <c r="H566" s="224">
        <v>0</v>
      </c>
      <c r="I566" s="224">
        <v>0</v>
      </c>
      <c r="J566" s="224">
        <v>328</v>
      </c>
      <c r="K566" s="224">
        <v>328</v>
      </c>
      <c r="L566" s="224">
        <v>0</v>
      </c>
      <c r="M566" s="224">
        <v>0</v>
      </c>
      <c r="N566" s="224">
        <v>100</v>
      </c>
      <c r="O566" s="224">
        <v>100</v>
      </c>
      <c r="P566" s="29" t="s">
        <v>233</v>
      </c>
      <c r="Q566" s="59">
        <v>13.1</v>
      </c>
      <c r="R566" s="59">
        <v>14.1</v>
      </c>
      <c r="S566" s="59">
        <v>107.6</v>
      </c>
      <c r="T566" s="2"/>
    </row>
    <row r="567" spans="1:20" ht="50.25" customHeight="1" x14ac:dyDescent="0.25">
      <c r="A567" s="182"/>
      <c r="B567" s="208"/>
      <c r="C567" s="185"/>
      <c r="D567" s="225"/>
      <c r="E567" s="225"/>
      <c r="F567" s="225"/>
      <c r="G567" s="225"/>
      <c r="H567" s="225"/>
      <c r="I567" s="225"/>
      <c r="J567" s="225"/>
      <c r="K567" s="225"/>
      <c r="L567" s="225"/>
      <c r="M567" s="225"/>
      <c r="N567" s="225"/>
      <c r="O567" s="225"/>
      <c r="P567" s="29" t="s">
        <v>234</v>
      </c>
      <c r="Q567" s="59">
        <v>10910</v>
      </c>
      <c r="R567" s="59">
        <v>11545</v>
      </c>
      <c r="S567" s="59">
        <v>105.8</v>
      </c>
      <c r="T567" s="2"/>
    </row>
    <row r="568" spans="1:20" ht="42" customHeight="1" x14ac:dyDescent="0.25">
      <c r="A568" s="182"/>
      <c r="B568" s="208"/>
      <c r="C568" s="186"/>
      <c r="D568" s="226"/>
      <c r="E568" s="226"/>
      <c r="F568" s="226"/>
      <c r="G568" s="226"/>
      <c r="H568" s="226"/>
      <c r="I568" s="226"/>
      <c r="J568" s="226"/>
      <c r="K568" s="226"/>
      <c r="L568" s="226"/>
      <c r="M568" s="226"/>
      <c r="N568" s="226"/>
      <c r="O568" s="226"/>
      <c r="P568" s="29" t="s">
        <v>235</v>
      </c>
      <c r="Q568" s="59">
        <v>3.8</v>
      </c>
      <c r="R568" s="59">
        <v>3.8</v>
      </c>
      <c r="S568" s="59">
        <v>100</v>
      </c>
      <c r="T568" s="2"/>
    </row>
    <row r="569" spans="1:20" ht="87.75" customHeight="1" x14ac:dyDescent="0.25">
      <c r="A569" s="182"/>
      <c r="B569" s="208"/>
      <c r="C569" s="184">
        <v>2016</v>
      </c>
      <c r="D569" s="224">
        <v>330</v>
      </c>
      <c r="E569" s="224">
        <v>330</v>
      </c>
      <c r="F569" s="224">
        <v>0</v>
      </c>
      <c r="G569" s="224">
        <v>0</v>
      </c>
      <c r="H569" s="224">
        <v>0</v>
      </c>
      <c r="I569" s="224">
        <v>0</v>
      </c>
      <c r="J569" s="224">
        <v>330</v>
      </c>
      <c r="K569" s="224">
        <v>330</v>
      </c>
      <c r="L569" s="224">
        <v>0</v>
      </c>
      <c r="M569" s="224">
        <v>0</v>
      </c>
      <c r="N569" s="224">
        <v>100</v>
      </c>
      <c r="O569" s="224">
        <v>100</v>
      </c>
      <c r="P569" s="29" t="s">
        <v>233</v>
      </c>
      <c r="Q569" s="146">
        <v>14.1</v>
      </c>
      <c r="R569" s="146">
        <v>14.4</v>
      </c>
      <c r="S569" s="146">
        <v>102.1</v>
      </c>
      <c r="T569" s="2"/>
    </row>
    <row r="570" spans="1:20" ht="50.25" customHeight="1" x14ac:dyDescent="0.25">
      <c r="A570" s="182"/>
      <c r="B570" s="208"/>
      <c r="C570" s="185"/>
      <c r="D570" s="225"/>
      <c r="E570" s="225"/>
      <c r="F570" s="225"/>
      <c r="G570" s="225"/>
      <c r="H570" s="225"/>
      <c r="I570" s="225"/>
      <c r="J570" s="225"/>
      <c r="K570" s="225"/>
      <c r="L570" s="225"/>
      <c r="M570" s="225"/>
      <c r="N570" s="225"/>
      <c r="O570" s="225"/>
      <c r="P570" s="29" t="s">
        <v>234</v>
      </c>
      <c r="Q570" s="146">
        <v>12042</v>
      </c>
      <c r="R570" s="146">
        <v>12771.5</v>
      </c>
      <c r="S570" s="146">
        <v>106.1</v>
      </c>
      <c r="T570" s="2"/>
    </row>
    <row r="571" spans="1:20" ht="42" customHeight="1" x14ac:dyDescent="0.25">
      <c r="A571" s="182"/>
      <c r="B571" s="208"/>
      <c r="C571" s="186"/>
      <c r="D571" s="226"/>
      <c r="E571" s="226"/>
      <c r="F571" s="226"/>
      <c r="G571" s="226"/>
      <c r="H571" s="226"/>
      <c r="I571" s="226"/>
      <c r="J571" s="226"/>
      <c r="K571" s="226"/>
      <c r="L571" s="226"/>
      <c r="M571" s="226"/>
      <c r="N571" s="226"/>
      <c r="O571" s="226"/>
      <c r="P571" s="29" t="s">
        <v>235</v>
      </c>
      <c r="Q571" s="146">
        <v>4.4000000000000004</v>
      </c>
      <c r="R571" s="146">
        <v>4.4000000000000004</v>
      </c>
      <c r="S571" s="146">
        <v>100</v>
      </c>
      <c r="T571" s="2"/>
    </row>
    <row r="572" spans="1:20" ht="87.75" customHeight="1" x14ac:dyDescent="0.25">
      <c r="A572" s="182"/>
      <c r="B572" s="208"/>
      <c r="C572" s="184">
        <v>2017</v>
      </c>
      <c r="D572" s="224">
        <v>330</v>
      </c>
      <c r="E572" s="224">
        <v>330</v>
      </c>
      <c r="F572" s="224">
        <v>0</v>
      </c>
      <c r="G572" s="224">
        <v>0</v>
      </c>
      <c r="H572" s="224">
        <v>0</v>
      </c>
      <c r="I572" s="224">
        <v>0</v>
      </c>
      <c r="J572" s="224">
        <v>330</v>
      </c>
      <c r="K572" s="224">
        <v>330</v>
      </c>
      <c r="L572" s="224">
        <v>0</v>
      </c>
      <c r="M572" s="224">
        <v>0</v>
      </c>
      <c r="N572" s="224">
        <v>100</v>
      </c>
      <c r="O572" s="224">
        <v>100</v>
      </c>
      <c r="P572" s="29" t="s">
        <v>233</v>
      </c>
      <c r="Q572" s="176">
        <v>14.1</v>
      </c>
      <c r="R572" s="176">
        <v>14.1</v>
      </c>
      <c r="S572" s="176">
        <v>100</v>
      </c>
      <c r="T572" s="2"/>
    </row>
    <row r="573" spans="1:20" ht="51" customHeight="1" x14ac:dyDescent="0.25">
      <c r="A573" s="182"/>
      <c r="B573" s="208"/>
      <c r="C573" s="185"/>
      <c r="D573" s="225"/>
      <c r="E573" s="225"/>
      <c r="F573" s="225"/>
      <c r="G573" s="225"/>
      <c r="H573" s="225"/>
      <c r="I573" s="225"/>
      <c r="J573" s="225"/>
      <c r="K573" s="225"/>
      <c r="L573" s="225"/>
      <c r="M573" s="225"/>
      <c r="N573" s="225"/>
      <c r="O573" s="225"/>
      <c r="P573" s="29" t="s">
        <v>234</v>
      </c>
      <c r="Q573" s="176">
        <v>12644</v>
      </c>
      <c r="R573" s="176">
        <v>13310</v>
      </c>
      <c r="S573" s="176">
        <v>105.3</v>
      </c>
      <c r="T573" s="2"/>
    </row>
    <row r="574" spans="1:20" ht="42" customHeight="1" x14ac:dyDescent="0.25">
      <c r="A574" s="183"/>
      <c r="B574" s="209"/>
      <c r="C574" s="186"/>
      <c r="D574" s="226"/>
      <c r="E574" s="226"/>
      <c r="F574" s="226"/>
      <c r="G574" s="226"/>
      <c r="H574" s="226"/>
      <c r="I574" s="226"/>
      <c r="J574" s="226"/>
      <c r="K574" s="226"/>
      <c r="L574" s="226"/>
      <c r="M574" s="226"/>
      <c r="N574" s="226"/>
      <c r="O574" s="226"/>
      <c r="P574" s="29" t="s">
        <v>235</v>
      </c>
      <c r="Q574" s="176">
        <v>4.5</v>
      </c>
      <c r="R574" s="176">
        <v>3</v>
      </c>
      <c r="S574" s="176">
        <v>66.7</v>
      </c>
      <c r="T574" s="2"/>
    </row>
    <row r="575" spans="1:20" ht="87" customHeight="1" x14ac:dyDescent="0.25">
      <c r="A575" s="181" t="s">
        <v>155</v>
      </c>
      <c r="B575" s="207" t="s">
        <v>405</v>
      </c>
      <c r="C575" s="265">
        <v>2015</v>
      </c>
      <c r="D575" s="224">
        <v>1.31</v>
      </c>
      <c r="E575" s="224">
        <v>500</v>
      </c>
      <c r="F575" s="224">
        <v>0</v>
      </c>
      <c r="G575" s="224">
        <v>473.75</v>
      </c>
      <c r="H575" s="224">
        <v>0</v>
      </c>
      <c r="I575" s="224">
        <v>24.94</v>
      </c>
      <c r="J575" s="224">
        <v>1.31</v>
      </c>
      <c r="K575" s="224">
        <v>1.31</v>
      </c>
      <c r="L575" s="224">
        <v>0</v>
      </c>
      <c r="M575" s="224">
        <v>0</v>
      </c>
      <c r="N575" s="224">
        <v>100</v>
      </c>
      <c r="O575" s="224" t="s">
        <v>441</v>
      </c>
      <c r="P575" s="29" t="s">
        <v>233</v>
      </c>
      <c r="Q575" s="59">
        <v>13.1</v>
      </c>
      <c r="R575" s="59">
        <v>14.1</v>
      </c>
      <c r="S575" s="59">
        <v>107.6</v>
      </c>
      <c r="T575" s="2"/>
    </row>
    <row r="576" spans="1:20" ht="51.75" customHeight="1" x14ac:dyDescent="0.25">
      <c r="A576" s="182"/>
      <c r="B576" s="208"/>
      <c r="C576" s="266"/>
      <c r="D576" s="225"/>
      <c r="E576" s="225"/>
      <c r="F576" s="225"/>
      <c r="G576" s="225"/>
      <c r="H576" s="225"/>
      <c r="I576" s="225"/>
      <c r="J576" s="225"/>
      <c r="K576" s="225"/>
      <c r="L576" s="225"/>
      <c r="M576" s="225"/>
      <c r="N576" s="225"/>
      <c r="O576" s="225"/>
      <c r="P576" s="29" t="s">
        <v>234</v>
      </c>
      <c r="Q576" s="59">
        <v>10910</v>
      </c>
      <c r="R576" s="59">
        <v>11545</v>
      </c>
      <c r="S576" s="59">
        <v>105.8</v>
      </c>
      <c r="T576" s="2"/>
    </row>
    <row r="577" spans="1:20" ht="39.75" customHeight="1" x14ac:dyDescent="0.25">
      <c r="A577" s="183"/>
      <c r="B577" s="209"/>
      <c r="C577" s="267"/>
      <c r="D577" s="226"/>
      <c r="E577" s="226"/>
      <c r="F577" s="226"/>
      <c r="G577" s="226"/>
      <c r="H577" s="226"/>
      <c r="I577" s="226"/>
      <c r="J577" s="226"/>
      <c r="K577" s="226"/>
      <c r="L577" s="226"/>
      <c r="M577" s="226"/>
      <c r="N577" s="226"/>
      <c r="O577" s="226"/>
      <c r="P577" s="29" t="s">
        <v>235</v>
      </c>
      <c r="Q577" s="59">
        <v>3.8</v>
      </c>
      <c r="R577" s="59">
        <v>3.8</v>
      </c>
      <c r="S577" s="59">
        <v>100</v>
      </c>
      <c r="T577" s="2"/>
    </row>
    <row r="578" spans="1:20" ht="22.5" customHeight="1" x14ac:dyDescent="0.25">
      <c r="A578" s="198" t="s">
        <v>165</v>
      </c>
      <c r="B578" s="201" t="s">
        <v>170</v>
      </c>
      <c r="C578" s="13" t="s">
        <v>551</v>
      </c>
      <c r="D578" s="14">
        <f>SUM(D579:D582)</f>
        <v>115379.4</v>
      </c>
      <c r="E578" s="14">
        <f t="shared" ref="E578:M578" si="153">SUM(E579:E582)</f>
        <v>131216</v>
      </c>
      <c r="F578" s="14">
        <f t="shared" si="153"/>
        <v>0</v>
      </c>
      <c r="G578" s="14">
        <f t="shared" si="153"/>
        <v>8419</v>
      </c>
      <c r="H578" s="14">
        <f t="shared" si="153"/>
        <v>60000</v>
      </c>
      <c r="I578" s="14">
        <f t="shared" si="153"/>
        <v>63009.7</v>
      </c>
      <c r="J578" s="14">
        <f t="shared" si="153"/>
        <v>55379.399999999994</v>
      </c>
      <c r="K578" s="14">
        <f t="shared" si="153"/>
        <v>55639.299999999996</v>
      </c>
      <c r="L578" s="14">
        <f t="shared" si="153"/>
        <v>0</v>
      </c>
      <c r="M578" s="14">
        <f t="shared" si="153"/>
        <v>4148</v>
      </c>
      <c r="N578" s="14">
        <v>100</v>
      </c>
      <c r="O578" s="14">
        <v>113.73</v>
      </c>
      <c r="P578" s="204" t="s">
        <v>22</v>
      </c>
      <c r="Q578" s="204" t="s">
        <v>22</v>
      </c>
      <c r="R578" s="204" t="s">
        <v>22</v>
      </c>
      <c r="S578" s="204" t="s">
        <v>22</v>
      </c>
      <c r="T578" s="2"/>
    </row>
    <row r="579" spans="1:20" ht="21" customHeight="1" x14ac:dyDescent="0.25">
      <c r="A579" s="199"/>
      <c r="B579" s="202"/>
      <c r="C579" s="12">
        <v>2014</v>
      </c>
      <c r="D579" s="14">
        <f>SUM(D584+D599)</f>
        <v>1800</v>
      </c>
      <c r="E579" s="14">
        <f t="shared" ref="E579:M579" si="154">SUM(E584+E599)</f>
        <v>1800</v>
      </c>
      <c r="F579" s="14">
        <f t="shared" si="154"/>
        <v>0</v>
      </c>
      <c r="G579" s="14">
        <f t="shared" si="154"/>
        <v>0</v>
      </c>
      <c r="H579" s="14">
        <f t="shared" si="154"/>
        <v>0</v>
      </c>
      <c r="I579" s="14">
        <f t="shared" si="154"/>
        <v>0</v>
      </c>
      <c r="J579" s="14">
        <f t="shared" si="154"/>
        <v>1800</v>
      </c>
      <c r="K579" s="14">
        <f t="shared" si="154"/>
        <v>1800</v>
      </c>
      <c r="L579" s="14">
        <f t="shared" si="154"/>
        <v>0</v>
      </c>
      <c r="M579" s="14">
        <f t="shared" si="154"/>
        <v>0</v>
      </c>
      <c r="N579" s="14">
        <v>100</v>
      </c>
      <c r="O579" s="14">
        <v>100</v>
      </c>
      <c r="P579" s="205"/>
      <c r="Q579" s="205"/>
      <c r="R579" s="205"/>
      <c r="S579" s="205"/>
      <c r="T579" s="2"/>
    </row>
    <row r="580" spans="1:20" ht="24.75" customHeight="1" x14ac:dyDescent="0.25">
      <c r="A580" s="199"/>
      <c r="B580" s="202"/>
      <c r="C580" s="12">
        <v>2015</v>
      </c>
      <c r="D580" s="14">
        <f>SUM(D585+D600)</f>
        <v>1800</v>
      </c>
      <c r="E580" s="14">
        <f t="shared" ref="E580:M580" si="155">SUM(E585+E600)</f>
        <v>17678</v>
      </c>
      <c r="F580" s="14">
        <f t="shared" si="155"/>
        <v>0</v>
      </c>
      <c r="G580" s="14">
        <f t="shared" si="155"/>
        <v>8419</v>
      </c>
      <c r="H580" s="14">
        <f t="shared" si="155"/>
        <v>0</v>
      </c>
      <c r="I580" s="14">
        <f t="shared" si="155"/>
        <v>3051</v>
      </c>
      <c r="J580" s="14">
        <f t="shared" si="155"/>
        <v>1800</v>
      </c>
      <c r="K580" s="14">
        <f t="shared" si="155"/>
        <v>2060</v>
      </c>
      <c r="L580" s="14">
        <f t="shared" si="155"/>
        <v>0</v>
      </c>
      <c r="M580" s="14">
        <f t="shared" si="155"/>
        <v>4148</v>
      </c>
      <c r="N580" s="14">
        <v>100</v>
      </c>
      <c r="O580" s="14" t="s">
        <v>409</v>
      </c>
      <c r="P580" s="205"/>
      <c r="Q580" s="205"/>
      <c r="R580" s="205"/>
      <c r="S580" s="205"/>
      <c r="T580" s="2"/>
    </row>
    <row r="581" spans="1:20" ht="24.75" customHeight="1" x14ac:dyDescent="0.25">
      <c r="A581" s="199"/>
      <c r="B581" s="202"/>
      <c r="C581" s="12">
        <v>2016</v>
      </c>
      <c r="D581" s="14">
        <f>SUM(D586+D601)</f>
        <v>62493.100000000006</v>
      </c>
      <c r="E581" s="14">
        <f t="shared" ref="E581:M581" si="156">SUM(E586+E601)</f>
        <v>62451.7</v>
      </c>
      <c r="F581" s="14">
        <f t="shared" si="156"/>
        <v>0</v>
      </c>
      <c r="G581" s="14">
        <f t="shared" si="156"/>
        <v>0</v>
      </c>
      <c r="H581" s="14">
        <f t="shared" si="156"/>
        <v>60000</v>
      </c>
      <c r="I581" s="14">
        <f t="shared" si="156"/>
        <v>59958.7</v>
      </c>
      <c r="J581" s="14">
        <f t="shared" si="156"/>
        <v>2493.1</v>
      </c>
      <c r="K581" s="14">
        <f t="shared" si="156"/>
        <v>2493</v>
      </c>
      <c r="L581" s="14">
        <f t="shared" si="156"/>
        <v>0</v>
      </c>
      <c r="M581" s="14">
        <f t="shared" si="156"/>
        <v>0</v>
      </c>
      <c r="N581" s="14">
        <v>100</v>
      </c>
      <c r="O581" s="14">
        <v>99.93</v>
      </c>
      <c r="P581" s="205"/>
      <c r="Q581" s="205"/>
      <c r="R581" s="205"/>
      <c r="S581" s="205"/>
      <c r="T581" s="2"/>
    </row>
    <row r="582" spans="1:20" ht="24.75" customHeight="1" x14ac:dyDescent="0.25">
      <c r="A582" s="200"/>
      <c r="B582" s="203"/>
      <c r="C582" s="12">
        <v>2017</v>
      </c>
      <c r="D582" s="14">
        <f>SUM(D587+D602)</f>
        <v>49286.299999999996</v>
      </c>
      <c r="E582" s="14">
        <f t="shared" ref="E582:M582" si="157">SUM(E587+E602)</f>
        <v>49286.299999999996</v>
      </c>
      <c r="F582" s="14">
        <f t="shared" si="157"/>
        <v>0</v>
      </c>
      <c r="G582" s="14">
        <f t="shared" si="157"/>
        <v>0</v>
      </c>
      <c r="H582" s="14">
        <f t="shared" si="157"/>
        <v>0</v>
      </c>
      <c r="I582" s="14">
        <f t="shared" si="157"/>
        <v>0</v>
      </c>
      <c r="J582" s="14">
        <f t="shared" si="157"/>
        <v>49286.299999999996</v>
      </c>
      <c r="K582" s="14">
        <f t="shared" si="157"/>
        <v>49286.299999999996</v>
      </c>
      <c r="L582" s="14">
        <f t="shared" si="157"/>
        <v>0</v>
      </c>
      <c r="M582" s="14">
        <f t="shared" si="157"/>
        <v>0</v>
      </c>
      <c r="N582" s="14">
        <v>100</v>
      </c>
      <c r="O582" s="14">
        <v>100</v>
      </c>
      <c r="P582" s="206"/>
      <c r="Q582" s="206"/>
      <c r="R582" s="206"/>
      <c r="S582" s="206"/>
      <c r="T582" s="2"/>
    </row>
    <row r="583" spans="1:20" ht="24.75" customHeight="1" x14ac:dyDescent="0.25">
      <c r="A583" s="187" t="s">
        <v>167</v>
      </c>
      <c r="B583" s="190" t="s">
        <v>172</v>
      </c>
      <c r="C583" s="17" t="s">
        <v>551</v>
      </c>
      <c r="D583" s="18">
        <f>SUM(D584:D587)</f>
        <v>5652.6</v>
      </c>
      <c r="E583" s="18">
        <f t="shared" ref="E583:M583" si="158">SUM(E584:E587)</f>
        <v>21530.6</v>
      </c>
      <c r="F583" s="18">
        <f t="shared" si="158"/>
        <v>0</v>
      </c>
      <c r="G583" s="18">
        <f t="shared" si="158"/>
        <v>8419</v>
      </c>
      <c r="H583" s="18">
        <f t="shared" si="158"/>
        <v>0</v>
      </c>
      <c r="I583" s="18">
        <f t="shared" si="158"/>
        <v>3051</v>
      </c>
      <c r="J583" s="18">
        <f t="shared" si="158"/>
        <v>5652.6</v>
      </c>
      <c r="K583" s="18">
        <f t="shared" si="158"/>
        <v>5912.6</v>
      </c>
      <c r="L583" s="18">
        <f t="shared" si="158"/>
        <v>0</v>
      </c>
      <c r="M583" s="18">
        <f t="shared" si="158"/>
        <v>4148</v>
      </c>
      <c r="N583" s="18">
        <v>100</v>
      </c>
      <c r="O583" s="18">
        <v>380.9</v>
      </c>
      <c r="P583" s="193" t="s">
        <v>22</v>
      </c>
      <c r="Q583" s="193" t="s">
        <v>22</v>
      </c>
      <c r="R583" s="193" t="s">
        <v>22</v>
      </c>
      <c r="S583" s="193" t="s">
        <v>22</v>
      </c>
      <c r="T583" s="2"/>
    </row>
    <row r="584" spans="1:20" ht="23.25" customHeight="1" x14ac:dyDescent="0.25">
      <c r="A584" s="188"/>
      <c r="B584" s="191"/>
      <c r="C584" s="66">
        <v>2014</v>
      </c>
      <c r="D584" s="76">
        <f>SUM(D588)</f>
        <v>1700</v>
      </c>
      <c r="E584" s="76">
        <f t="shared" ref="E584:M584" si="159">SUM(E588)</f>
        <v>1700</v>
      </c>
      <c r="F584" s="76">
        <f t="shared" si="159"/>
        <v>0</v>
      </c>
      <c r="G584" s="76">
        <f t="shared" si="159"/>
        <v>0</v>
      </c>
      <c r="H584" s="76">
        <f t="shared" si="159"/>
        <v>0</v>
      </c>
      <c r="I584" s="76">
        <f t="shared" si="159"/>
        <v>0</v>
      </c>
      <c r="J584" s="76">
        <f t="shared" si="159"/>
        <v>1700</v>
      </c>
      <c r="K584" s="76">
        <f t="shared" si="159"/>
        <v>1700</v>
      </c>
      <c r="L584" s="76">
        <f t="shared" si="159"/>
        <v>0</v>
      </c>
      <c r="M584" s="76">
        <f t="shared" si="159"/>
        <v>0</v>
      </c>
      <c r="N584" s="76">
        <v>100</v>
      </c>
      <c r="O584" s="76">
        <v>100</v>
      </c>
      <c r="P584" s="194"/>
      <c r="Q584" s="194"/>
      <c r="R584" s="194"/>
      <c r="S584" s="194"/>
      <c r="T584" s="2"/>
    </row>
    <row r="585" spans="1:20" ht="24" customHeight="1" x14ac:dyDescent="0.25">
      <c r="A585" s="188"/>
      <c r="B585" s="191"/>
      <c r="C585" s="66">
        <v>2015</v>
      </c>
      <c r="D585" s="76">
        <f>SUM(D591)</f>
        <v>1700</v>
      </c>
      <c r="E585" s="76">
        <f t="shared" ref="E585:M585" si="160">SUM(E591)</f>
        <v>17578</v>
      </c>
      <c r="F585" s="76">
        <f t="shared" si="160"/>
        <v>0</v>
      </c>
      <c r="G585" s="76">
        <f t="shared" si="160"/>
        <v>8419</v>
      </c>
      <c r="H585" s="76">
        <f t="shared" si="160"/>
        <v>0</v>
      </c>
      <c r="I585" s="76">
        <f t="shared" si="160"/>
        <v>3051</v>
      </c>
      <c r="J585" s="76">
        <f t="shared" si="160"/>
        <v>1700</v>
      </c>
      <c r="K585" s="76">
        <f t="shared" si="160"/>
        <v>1960</v>
      </c>
      <c r="L585" s="76">
        <f t="shared" si="160"/>
        <v>0</v>
      </c>
      <c r="M585" s="76">
        <f t="shared" si="160"/>
        <v>4148</v>
      </c>
      <c r="N585" s="76">
        <v>100</v>
      </c>
      <c r="O585" s="76" t="s">
        <v>406</v>
      </c>
      <c r="P585" s="194"/>
      <c r="Q585" s="194"/>
      <c r="R585" s="194"/>
      <c r="S585" s="194"/>
      <c r="T585" s="2"/>
    </row>
    <row r="586" spans="1:20" ht="21" customHeight="1" x14ac:dyDescent="0.25">
      <c r="A586" s="188"/>
      <c r="B586" s="191"/>
      <c r="C586" s="66">
        <v>2016</v>
      </c>
      <c r="D586" s="76">
        <f>SUM(D594)</f>
        <v>0</v>
      </c>
      <c r="E586" s="76">
        <f t="shared" ref="E586:M586" si="161">SUM(E594)</f>
        <v>0</v>
      </c>
      <c r="F586" s="76">
        <f t="shared" si="161"/>
        <v>0</v>
      </c>
      <c r="G586" s="76">
        <f t="shared" si="161"/>
        <v>0</v>
      </c>
      <c r="H586" s="76">
        <f t="shared" si="161"/>
        <v>0</v>
      </c>
      <c r="I586" s="76">
        <f t="shared" si="161"/>
        <v>0</v>
      </c>
      <c r="J586" s="76">
        <f t="shared" si="161"/>
        <v>0</v>
      </c>
      <c r="K586" s="76">
        <f t="shared" si="161"/>
        <v>0</v>
      </c>
      <c r="L586" s="76">
        <f t="shared" si="161"/>
        <v>0</v>
      </c>
      <c r="M586" s="76">
        <f t="shared" si="161"/>
        <v>0</v>
      </c>
      <c r="N586" s="76">
        <v>0</v>
      </c>
      <c r="O586" s="76">
        <v>0</v>
      </c>
      <c r="P586" s="194"/>
      <c r="Q586" s="194"/>
      <c r="R586" s="194"/>
      <c r="S586" s="194"/>
      <c r="T586" s="2"/>
    </row>
    <row r="587" spans="1:20" ht="21" customHeight="1" x14ac:dyDescent="0.25">
      <c r="A587" s="189"/>
      <c r="B587" s="192"/>
      <c r="C587" s="66">
        <v>2017</v>
      </c>
      <c r="D587" s="76">
        <f>SUM(D595)</f>
        <v>2252.6</v>
      </c>
      <c r="E587" s="76">
        <f t="shared" ref="E587:M587" si="162">SUM(E595)</f>
        <v>2252.6</v>
      </c>
      <c r="F587" s="76">
        <f t="shared" si="162"/>
        <v>0</v>
      </c>
      <c r="G587" s="76">
        <f t="shared" si="162"/>
        <v>0</v>
      </c>
      <c r="H587" s="76">
        <f t="shared" si="162"/>
        <v>0</v>
      </c>
      <c r="I587" s="76">
        <f t="shared" si="162"/>
        <v>0</v>
      </c>
      <c r="J587" s="76">
        <f t="shared" si="162"/>
        <v>2252.6</v>
      </c>
      <c r="K587" s="76">
        <f t="shared" si="162"/>
        <v>2252.6</v>
      </c>
      <c r="L587" s="76">
        <f t="shared" si="162"/>
        <v>0</v>
      </c>
      <c r="M587" s="76">
        <f t="shared" si="162"/>
        <v>0</v>
      </c>
      <c r="N587" s="76">
        <v>100</v>
      </c>
      <c r="O587" s="76">
        <v>100</v>
      </c>
      <c r="P587" s="195"/>
      <c r="Q587" s="195"/>
      <c r="R587" s="195"/>
      <c r="S587" s="195"/>
      <c r="T587" s="2"/>
    </row>
    <row r="588" spans="1:20" ht="40.5" customHeight="1" x14ac:dyDescent="0.25">
      <c r="A588" s="181" t="s">
        <v>510</v>
      </c>
      <c r="B588" s="207" t="s">
        <v>174</v>
      </c>
      <c r="C588" s="184">
        <v>2014</v>
      </c>
      <c r="D588" s="196">
        <v>1700</v>
      </c>
      <c r="E588" s="196">
        <v>1700</v>
      </c>
      <c r="F588" s="196">
        <v>0</v>
      </c>
      <c r="G588" s="196">
        <v>0</v>
      </c>
      <c r="H588" s="196">
        <v>0</v>
      </c>
      <c r="I588" s="196">
        <v>0</v>
      </c>
      <c r="J588" s="196">
        <v>1700</v>
      </c>
      <c r="K588" s="196">
        <v>1700</v>
      </c>
      <c r="L588" s="196">
        <v>0</v>
      </c>
      <c r="M588" s="196">
        <v>0</v>
      </c>
      <c r="N588" s="196">
        <v>100</v>
      </c>
      <c r="O588" s="196">
        <v>100</v>
      </c>
      <c r="P588" s="27" t="s">
        <v>175</v>
      </c>
      <c r="Q588" s="10">
        <v>1</v>
      </c>
      <c r="R588" s="10">
        <v>1</v>
      </c>
      <c r="S588" s="10">
        <v>100</v>
      </c>
      <c r="T588" s="2"/>
    </row>
    <row r="589" spans="1:20" ht="25.5" customHeight="1" x14ac:dyDescent="0.25">
      <c r="A589" s="182"/>
      <c r="B589" s="208"/>
      <c r="C589" s="185"/>
      <c r="D589" s="210"/>
      <c r="E589" s="210"/>
      <c r="F589" s="210"/>
      <c r="G589" s="210"/>
      <c r="H589" s="210"/>
      <c r="I589" s="210"/>
      <c r="J589" s="210"/>
      <c r="K589" s="210"/>
      <c r="L589" s="210"/>
      <c r="M589" s="210"/>
      <c r="N589" s="210"/>
      <c r="O589" s="210"/>
      <c r="P589" s="30" t="s">
        <v>178</v>
      </c>
      <c r="Q589" s="26">
        <v>10</v>
      </c>
      <c r="R589" s="26">
        <v>10</v>
      </c>
      <c r="S589" s="26">
        <v>100</v>
      </c>
      <c r="T589" s="2"/>
    </row>
    <row r="590" spans="1:20" ht="40.5" customHeight="1" x14ac:dyDescent="0.25">
      <c r="A590" s="182"/>
      <c r="B590" s="208"/>
      <c r="C590" s="186"/>
      <c r="D590" s="197"/>
      <c r="E590" s="197"/>
      <c r="F590" s="197"/>
      <c r="G590" s="197"/>
      <c r="H590" s="197"/>
      <c r="I590" s="197"/>
      <c r="J590" s="197"/>
      <c r="K590" s="197"/>
      <c r="L590" s="197"/>
      <c r="M590" s="197"/>
      <c r="N590" s="197"/>
      <c r="O590" s="197"/>
      <c r="P590" s="31" t="s">
        <v>179</v>
      </c>
      <c r="Q590" s="26">
        <v>10</v>
      </c>
      <c r="R590" s="26">
        <v>10</v>
      </c>
      <c r="S590" s="26">
        <v>100</v>
      </c>
      <c r="T590" s="2"/>
    </row>
    <row r="591" spans="1:20" ht="40.5" customHeight="1" x14ac:dyDescent="0.25">
      <c r="A591" s="182"/>
      <c r="B591" s="208"/>
      <c r="C591" s="184">
        <v>2015</v>
      </c>
      <c r="D591" s="196">
        <v>1700</v>
      </c>
      <c r="E591" s="196">
        <v>17578</v>
      </c>
      <c r="F591" s="196">
        <v>0</v>
      </c>
      <c r="G591" s="196">
        <v>8419</v>
      </c>
      <c r="H591" s="196">
        <v>0</v>
      </c>
      <c r="I591" s="196">
        <v>3051</v>
      </c>
      <c r="J591" s="196">
        <v>1700</v>
      </c>
      <c r="K591" s="196">
        <v>1960</v>
      </c>
      <c r="L591" s="196">
        <v>0</v>
      </c>
      <c r="M591" s="196">
        <v>4148</v>
      </c>
      <c r="N591" s="196">
        <v>100</v>
      </c>
      <c r="O591" s="196" t="s">
        <v>406</v>
      </c>
      <c r="P591" s="27" t="s">
        <v>175</v>
      </c>
      <c r="Q591" s="85">
        <v>1</v>
      </c>
      <c r="R591" s="85">
        <v>8</v>
      </c>
      <c r="S591" s="85" t="s">
        <v>407</v>
      </c>
      <c r="T591" s="2"/>
    </row>
    <row r="592" spans="1:20" ht="27" customHeight="1" x14ac:dyDescent="0.25">
      <c r="A592" s="182"/>
      <c r="B592" s="208"/>
      <c r="C592" s="185"/>
      <c r="D592" s="210"/>
      <c r="E592" s="210"/>
      <c r="F592" s="210"/>
      <c r="G592" s="210"/>
      <c r="H592" s="210"/>
      <c r="I592" s="210"/>
      <c r="J592" s="210"/>
      <c r="K592" s="210"/>
      <c r="L592" s="210"/>
      <c r="M592" s="210"/>
      <c r="N592" s="210"/>
      <c r="O592" s="210"/>
      <c r="P592" s="30" t="s">
        <v>178</v>
      </c>
      <c r="Q592" s="85">
        <v>5</v>
      </c>
      <c r="R592" s="85">
        <v>5</v>
      </c>
      <c r="S592" s="85">
        <v>100</v>
      </c>
      <c r="T592" s="2"/>
    </row>
    <row r="593" spans="1:20" ht="40.5" customHeight="1" x14ac:dyDescent="0.25">
      <c r="A593" s="182"/>
      <c r="B593" s="208"/>
      <c r="C593" s="186"/>
      <c r="D593" s="197"/>
      <c r="E593" s="197"/>
      <c r="F593" s="197"/>
      <c r="G593" s="197"/>
      <c r="H593" s="197"/>
      <c r="I593" s="197"/>
      <c r="J593" s="197"/>
      <c r="K593" s="197"/>
      <c r="L593" s="197"/>
      <c r="M593" s="197"/>
      <c r="N593" s="197"/>
      <c r="O593" s="197"/>
      <c r="P593" s="31" t="s">
        <v>179</v>
      </c>
      <c r="Q593" s="85">
        <v>2</v>
      </c>
      <c r="R593" s="85">
        <v>2</v>
      </c>
      <c r="S593" s="85">
        <v>100</v>
      </c>
      <c r="T593" s="2"/>
    </row>
    <row r="594" spans="1:20" ht="40.5" customHeight="1" x14ac:dyDescent="0.25">
      <c r="A594" s="182"/>
      <c r="B594" s="208"/>
      <c r="C594" s="125">
        <v>2016</v>
      </c>
      <c r="D594" s="136">
        <v>0</v>
      </c>
      <c r="E594" s="136">
        <v>0</v>
      </c>
      <c r="F594" s="136">
        <v>0</v>
      </c>
      <c r="G594" s="136">
        <v>0</v>
      </c>
      <c r="H594" s="136">
        <v>0</v>
      </c>
      <c r="I594" s="136">
        <v>0</v>
      </c>
      <c r="J594" s="136">
        <v>0</v>
      </c>
      <c r="K594" s="136">
        <v>0</v>
      </c>
      <c r="L594" s="136">
        <v>0</v>
      </c>
      <c r="M594" s="136">
        <v>0</v>
      </c>
      <c r="N594" s="136">
        <v>0</v>
      </c>
      <c r="O594" s="136">
        <v>0</v>
      </c>
      <c r="P594" s="156" t="s">
        <v>363</v>
      </c>
      <c r="Q594" s="142" t="s">
        <v>363</v>
      </c>
      <c r="R594" s="142" t="s">
        <v>363</v>
      </c>
      <c r="S594" s="142" t="s">
        <v>363</v>
      </c>
      <c r="T594" s="2"/>
    </row>
    <row r="595" spans="1:20" ht="40.5" customHeight="1" x14ac:dyDescent="0.25">
      <c r="A595" s="182"/>
      <c r="B595" s="208"/>
      <c r="C595" s="184">
        <v>2017</v>
      </c>
      <c r="D595" s="196">
        <v>2252.6</v>
      </c>
      <c r="E595" s="196">
        <v>2252.6</v>
      </c>
      <c r="F595" s="196">
        <v>0</v>
      </c>
      <c r="G595" s="196">
        <v>0</v>
      </c>
      <c r="H595" s="196">
        <v>0</v>
      </c>
      <c r="I595" s="196">
        <v>0</v>
      </c>
      <c r="J595" s="196">
        <v>2252.6</v>
      </c>
      <c r="K595" s="196">
        <v>2252.6</v>
      </c>
      <c r="L595" s="196">
        <v>0</v>
      </c>
      <c r="M595" s="196">
        <v>0</v>
      </c>
      <c r="N595" s="196">
        <v>100</v>
      </c>
      <c r="O595" s="196">
        <v>100</v>
      </c>
      <c r="P595" s="27" t="s">
        <v>175</v>
      </c>
      <c r="Q595" s="176">
        <v>1</v>
      </c>
      <c r="R595" s="176">
        <v>1</v>
      </c>
      <c r="S595" s="176">
        <v>100</v>
      </c>
      <c r="T595" s="2"/>
    </row>
    <row r="596" spans="1:20" ht="28.5" customHeight="1" x14ac:dyDescent="0.25">
      <c r="A596" s="182"/>
      <c r="B596" s="208"/>
      <c r="C596" s="185"/>
      <c r="D596" s="210"/>
      <c r="E596" s="210"/>
      <c r="F596" s="210"/>
      <c r="G596" s="210"/>
      <c r="H596" s="210"/>
      <c r="I596" s="210"/>
      <c r="J596" s="210"/>
      <c r="K596" s="210"/>
      <c r="L596" s="210"/>
      <c r="M596" s="210"/>
      <c r="N596" s="210"/>
      <c r="O596" s="210"/>
      <c r="P596" s="30" t="s">
        <v>178</v>
      </c>
      <c r="Q596" s="176">
        <v>10</v>
      </c>
      <c r="R596" s="176">
        <v>10</v>
      </c>
      <c r="S596" s="176">
        <v>100</v>
      </c>
      <c r="T596" s="2"/>
    </row>
    <row r="597" spans="1:20" ht="40.5" customHeight="1" x14ac:dyDescent="0.25">
      <c r="A597" s="183"/>
      <c r="B597" s="209"/>
      <c r="C597" s="186"/>
      <c r="D597" s="197"/>
      <c r="E597" s="197"/>
      <c r="F597" s="197"/>
      <c r="G597" s="197"/>
      <c r="H597" s="197"/>
      <c r="I597" s="197"/>
      <c r="J597" s="197"/>
      <c r="K597" s="197"/>
      <c r="L597" s="197"/>
      <c r="M597" s="197"/>
      <c r="N597" s="197"/>
      <c r="O597" s="197"/>
      <c r="P597" s="31" t="s">
        <v>179</v>
      </c>
      <c r="Q597" s="176">
        <v>10</v>
      </c>
      <c r="R597" s="176">
        <v>10</v>
      </c>
      <c r="S597" s="176">
        <v>100</v>
      </c>
      <c r="T597" s="2"/>
    </row>
    <row r="598" spans="1:20" ht="30" customHeight="1" x14ac:dyDescent="0.25">
      <c r="A598" s="187" t="s">
        <v>404</v>
      </c>
      <c r="B598" s="190" t="s">
        <v>177</v>
      </c>
      <c r="C598" s="17" t="s">
        <v>551</v>
      </c>
      <c r="D598" s="18">
        <f>SUM(D599:D602)</f>
        <v>109726.8</v>
      </c>
      <c r="E598" s="18">
        <f t="shared" ref="E598:M598" si="163">SUM(E599:E602)</f>
        <v>109685.4</v>
      </c>
      <c r="F598" s="18">
        <f t="shared" si="163"/>
        <v>0</v>
      </c>
      <c r="G598" s="18">
        <f t="shared" si="163"/>
        <v>0</v>
      </c>
      <c r="H598" s="18">
        <f t="shared" si="163"/>
        <v>60000</v>
      </c>
      <c r="I598" s="18">
        <f t="shared" si="163"/>
        <v>59958.7</v>
      </c>
      <c r="J598" s="18">
        <f t="shared" si="163"/>
        <v>49726.799999999996</v>
      </c>
      <c r="K598" s="18">
        <f t="shared" si="163"/>
        <v>49726.7</v>
      </c>
      <c r="L598" s="18">
        <f t="shared" si="163"/>
        <v>0</v>
      </c>
      <c r="M598" s="18">
        <f t="shared" si="163"/>
        <v>0</v>
      </c>
      <c r="N598" s="18">
        <v>100</v>
      </c>
      <c r="O598" s="18">
        <v>99.96</v>
      </c>
      <c r="P598" s="193" t="s">
        <v>22</v>
      </c>
      <c r="Q598" s="193" t="s">
        <v>22</v>
      </c>
      <c r="R598" s="193" t="s">
        <v>22</v>
      </c>
      <c r="S598" s="193" t="s">
        <v>22</v>
      </c>
      <c r="T598" s="2"/>
    </row>
    <row r="599" spans="1:20" ht="23.25" customHeight="1" x14ac:dyDescent="0.25">
      <c r="A599" s="188"/>
      <c r="B599" s="191"/>
      <c r="C599" s="66">
        <v>2014</v>
      </c>
      <c r="D599" s="76">
        <f>SUM(D604)</f>
        <v>100</v>
      </c>
      <c r="E599" s="76">
        <f t="shared" ref="E599:M599" si="164">SUM(E604)</f>
        <v>100</v>
      </c>
      <c r="F599" s="76">
        <f t="shared" si="164"/>
        <v>0</v>
      </c>
      <c r="G599" s="76">
        <f t="shared" si="164"/>
        <v>0</v>
      </c>
      <c r="H599" s="76">
        <f t="shared" si="164"/>
        <v>0</v>
      </c>
      <c r="I599" s="76">
        <f t="shared" si="164"/>
        <v>0</v>
      </c>
      <c r="J599" s="76">
        <f t="shared" si="164"/>
        <v>100</v>
      </c>
      <c r="K599" s="76">
        <f t="shared" si="164"/>
        <v>100</v>
      </c>
      <c r="L599" s="76">
        <f t="shared" si="164"/>
        <v>0</v>
      </c>
      <c r="M599" s="76">
        <f t="shared" si="164"/>
        <v>0</v>
      </c>
      <c r="N599" s="76">
        <v>100</v>
      </c>
      <c r="O599" s="76">
        <v>100</v>
      </c>
      <c r="P599" s="194"/>
      <c r="Q599" s="194"/>
      <c r="R599" s="194"/>
      <c r="S599" s="194"/>
      <c r="T599" s="2"/>
    </row>
    <row r="600" spans="1:20" ht="22.5" customHeight="1" x14ac:dyDescent="0.25">
      <c r="A600" s="188"/>
      <c r="B600" s="191"/>
      <c r="C600" s="66">
        <v>2015</v>
      </c>
      <c r="D600" s="76">
        <f>SUM(D606)</f>
        <v>100</v>
      </c>
      <c r="E600" s="76">
        <f t="shared" ref="E600:M600" si="165">SUM(E606)</f>
        <v>100</v>
      </c>
      <c r="F600" s="76">
        <f t="shared" si="165"/>
        <v>0</v>
      </c>
      <c r="G600" s="76">
        <f t="shared" si="165"/>
        <v>0</v>
      </c>
      <c r="H600" s="76">
        <f t="shared" si="165"/>
        <v>0</v>
      </c>
      <c r="I600" s="76">
        <f t="shared" si="165"/>
        <v>0</v>
      </c>
      <c r="J600" s="76">
        <f t="shared" si="165"/>
        <v>100</v>
      </c>
      <c r="K600" s="76">
        <f t="shared" si="165"/>
        <v>100</v>
      </c>
      <c r="L600" s="76">
        <f t="shared" si="165"/>
        <v>0</v>
      </c>
      <c r="M600" s="76">
        <f t="shared" si="165"/>
        <v>0</v>
      </c>
      <c r="N600" s="76">
        <v>100</v>
      </c>
      <c r="O600" s="76">
        <v>100</v>
      </c>
      <c r="P600" s="194"/>
      <c r="Q600" s="194"/>
      <c r="R600" s="194"/>
      <c r="S600" s="194"/>
      <c r="T600" s="2"/>
    </row>
    <row r="601" spans="1:20" ht="22.5" customHeight="1" x14ac:dyDescent="0.25">
      <c r="A601" s="188"/>
      <c r="B601" s="191"/>
      <c r="C601" s="66">
        <v>2016</v>
      </c>
      <c r="D601" s="76">
        <f>SUM(D608+D612+D614)</f>
        <v>62493.100000000006</v>
      </c>
      <c r="E601" s="76">
        <f t="shared" ref="E601:M601" si="166">SUM(E608+E612+E614)</f>
        <v>62451.7</v>
      </c>
      <c r="F601" s="76">
        <f t="shared" si="166"/>
        <v>0</v>
      </c>
      <c r="G601" s="76">
        <f t="shared" si="166"/>
        <v>0</v>
      </c>
      <c r="H601" s="76">
        <f t="shared" si="166"/>
        <v>60000</v>
      </c>
      <c r="I601" s="76">
        <f t="shared" si="166"/>
        <v>59958.7</v>
      </c>
      <c r="J601" s="76">
        <f t="shared" si="166"/>
        <v>2493.1</v>
      </c>
      <c r="K601" s="76">
        <f t="shared" si="166"/>
        <v>2493</v>
      </c>
      <c r="L601" s="76">
        <f t="shared" si="166"/>
        <v>0</v>
      </c>
      <c r="M601" s="76">
        <f t="shared" si="166"/>
        <v>0</v>
      </c>
      <c r="N601" s="76">
        <v>100</v>
      </c>
      <c r="O601" s="76">
        <v>99.93</v>
      </c>
      <c r="P601" s="194"/>
      <c r="Q601" s="194"/>
      <c r="R601" s="194"/>
      <c r="S601" s="194"/>
      <c r="T601" s="2"/>
    </row>
    <row r="602" spans="1:20" ht="22.5" customHeight="1" x14ac:dyDescent="0.25">
      <c r="A602" s="189"/>
      <c r="B602" s="192"/>
      <c r="C602" s="66">
        <v>2017</v>
      </c>
      <c r="D602" s="76">
        <f>SUM(D610+D613+D615)</f>
        <v>47033.7</v>
      </c>
      <c r="E602" s="76">
        <f t="shared" ref="E602:M602" si="167">SUM(E610+E613+E615)</f>
        <v>47033.7</v>
      </c>
      <c r="F602" s="76">
        <f t="shared" si="167"/>
        <v>0</v>
      </c>
      <c r="G602" s="76">
        <f t="shared" si="167"/>
        <v>0</v>
      </c>
      <c r="H602" s="76">
        <f t="shared" si="167"/>
        <v>0</v>
      </c>
      <c r="I602" s="76">
        <f t="shared" si="167"/>
        <v>0</v>
      </c>
      <c r="J602" s="76">
        <f t="shared" si="167"/>
        <v>47033.7</v>
      </c>
      <c r="K602" s="76">
        <f t="shared" si="167"/>
        <v>47033.7</v>
      </c>
      <c r="L602" s="76">
        <f t="shared" si="167"/>
        <v>0</v>
      </c>
      <c r="M602" s="76">
        <f t="shared" si="167"/>
        <v>0</v>
      </c>
      <c r="N602" s="76">
        <v>100</v>
      </c>
      <c r="O602" s="76">
        <v>100</v>
      </c>
      <c r="P602" s="195"/>
      <c r="Q602" s="195"/>
      <c r="R602" s="195"/>
      <c r="S602" s="195"/>
      <c r="T602" s="2"/>
    </row>
    <row r="603" spans="1:20" ht="22.5" customHeight="1" x14ac:dyDescent="0.25">
      <c r="A603" s="181" t="s">
        <v>511</v>
      </c>
      <c r="B603" s="184" t="s">
        <v>567</v>
      </c>
      <c r="C603" s="77" t="s">
        <v>551</v>
      </c>
      <c r="D603" s="78">
        <f>SUM(D604:D611)</f>
        <v>1016.6</v>
      </c>
      <c r="E603" s="78">
        <f t="shared" ref="E603:M603" si="168">SUM(E604:E611)</f>
        <v>1016.6</v>
      </c>
      <c r="F603" s="78">
        <f t="shared" si="168"/>
        <v>0</v>
      </c>
      <c r="G603" s="78">
        <f t="shared" si="168"/>
        <v>0</v>
      </c>
      <c r="H603" s="78">
        <f t="shared" si="168"/>
        <v>0</v>
      </c>
      <c r="I603" s="78">
        <f t="shared" si="168"/>
        <v>0</v>
      </c>
      <c r="J603" s="78">
        <f t="shared" si="168"/>
        <v>1016.6</v>
      </c>
      <c r="K603" s="78">
        <f t="shared" si="168"/>
        <v>1016.6</v>
      </c>
      <c r="L603" s="78">
        <f t="shared" si="168"/>
        <v>0</v>
      </c>
      <c r="M603" s="78">
        <f t="shared" si="168"/>
        <v>0</v>
      </c>
      <c r="N603" s="78">
        <v>100</v>
      </c>
      <c r="O603" s="78">
        <v>100</v>
      </c>
      <c r="P603" s="79" t="s">
        <v>22</v>
      </c>
      <c r="Q603" s="79" t="s">
        <v>22</v>
      </c>
      <c r="R603" s="79" t="s">
        <v>22</v>
      </c>
      <c r="S603" s="79" t="s">
        <v>22</v>
      </c>
      <c r="T603" s="2"/>
    </row>
    <row r="604" spans="1:20" ht="42.75" customHeight="1" x14ac:dyDescent="0.25">
      <c r="A604" s="182"/>
      <c r="B604" s="185"/>
      <c r="C604" s="184">
        <v>2014</v>
      </c>
      <c r="D604" s="196">
        <v>100</v>
      </c>
      <c r="E604" s="196">
        <v>100</v>
      </c>
      <c r="F604" s="196">
        <v>0</v>
      </c>
      <c r="G604" s="196">
        <v>0</v>
      </c>
      <c r="H604" s="196">
        <v>0</v>
      </c>
      <c r="I604" s="196">
        <v>0</v>
      </c>
      <c r="J604" s="196">
        <v>100</v>
      </c>
      <c r="K604" s="196">
        <v>100</v>
      </c>
      <c r="L604" s="196">
        <v>0</v>
      </c>
      <c r="M604" s="196">
        <v>0</v>
      </c>
      <c r="N604" s="196">
        <v>100</v>
      </c>
      <c r="O604" s="196">
        <v>100</v>
      </c>
      <c r="P604" s="32" t="s">
        <v>194</v>
      </c>
      <c r="Q604" s="33">
        <v>2.5</v>
      </c>
      <c r="R604" s="10">
        <v>2.5</v>
      </c>
      <c r="S604" s="10">
        <v>100</v>
      </c>
      <c r="T604" s="2"/>
    </row>
    <row r="605" spans="1:20" ht="24" customHeight="1" x14ac:dyDescent="0.25">
      <c r="A605" s="182"/>
      <c r="B605" s="185"/>
      <c r="C605" s="186"/>
      <c r="D605" s="197"/>
      <c r="E605" s="197"/>
      <c r="F605" s="197"/>
      <c r="G605" s="197"/>
      <c r="H605" s="197"/>
      <c r="I605" s="197"/>
      <c r="J605" s="197"/>
      <c r="K605" s="197"/>
      <c r="L605" s="197"/>
      <c r="M605" s="197"/>
      <c r="N605" s="197"/>
      <c r="O605" s="197"/>
      <c r="P605" s="34" t="s">
        <v>193</v>
      </c>
      <c r="Q605" s="35">
        <v>250</v>
      </c>
      <c r="R605" s="26">
        <v>250</v>
      </c>
      <c r="S605" s="26">
        <v>100</v>
      </c>
      <c r="T605" s="2"/>
    </row>
    <row r="606" spans="1:20" ht="33" customHeight="1" x14ac:dyDescent="0.25">
      <c r="A606" s="182"/>
      <c r="B606" s="185"/>
      <c r="C606" s="184">
        <v>2015</v>
      </c>
      <c r="D606" s="196">
        <v>100</v>
      </c>
      <c r="E606" s="196">
        <v>100</v>
      </c>
      <c r="F606" s="196">
        <v>0</v>
      </c>
      <c r="G606" s="196">
        <v>0</v>
      </c>
      <c r="H606" s="196">
        <v>0</v>
      </c>
      <c r="I606" s="196">
        <v>0</v>
      </c>
      <c r="J606" s="196">
        <v>100</v>
      </c>
      <c r="K606" s="196">
        <v>100</v>
      </c>
      <c r="L606" s="196">
        <v>0</v>
      </c>
      <c r="M606" s="196">
        <v>0</v>
      </c>
      <c r="N606" s="196">
        <v>100</v>
      </c>
      <c r="O606" s="196">
        <v>100</v>
      </c>
      <c r="P606" s="32" t="s">
        <v>408</v>
      </c>
      <c r="Q606" s="35">
        <v>2.5</v>
      </c>
      <c r="R606" s="85">
        <v>5.8</v>
      </c>
      <c r="S606" s="85">
        <v>232</v>
      </c>
      <c r="T606" s="2"/>
    </row>
    <row r="607" spans="1:20" ht="25.5" customHeight="1" x14ac:dyDescent="0.25">
      <c r="A607" s="182"/>
      <c r="B607" s="185"/>
      <c r="C607" s="186"/>
      <c r="D607" s="197"/>
      <c r="E607" s="197"/>
      <c r="F607" s="197"/>
      <c r="G607" s="197"/>
      <c r="H607" s="197"/>
      <c r="I607" s="197"/>
      <c r="J607" s="197"/>
      <c r="K607" s="197"/>
      <c r="L607" s="197"/>
      <c r="M607" s="197"/>
      <c r="N607" s="197"/>
      <c r="O607" s="197"/>
      <c r="P607" s="34" t="s">
        <v>193</v>
      </c>
      <c r="Q607" s="35">
        <v>250</v>
      </c>
      <c r="R607" s="85">
        <v>250</v>
      </c>
      <c r="S607" s="85">
        <v>100</v>
      </c>
      <c r="T607" s="2"/>
    </row>
    <row r="608" spans="1:20" ht="25.5" customHeight="1" x14ac:dyDescent="0.25">
      <c r="A608" s="182"/>
      <c r="B608" s="185"/>
      <c r="C608" s="184">
        <v>2016</v>
      </c>
      <c r="D608" s="196">
        <v>105.4</v>
      </c>
      <c r="E608" s="196">
        <v>105.4</v>
      </c>
      <c r="F608" s="196">
        <v>0</v>
      </c>
      <c r="G608" s="196">
        <v>0</v>
      </c>
      <c r="H608" s="196">
        <v>0</v>
      </c>
      <c r="I608" s="196">
        <v>0</v>
      </c>
      <c r="J608" s="196">
        <v>105.4</v>
      </c>
      <c r="K608" s="196">
        <v>105.4</v>
      </c>
      <c r="L608" s="196">
        <v>0</v>
      </c>
      <c r="M608" s="196">
        <v>0</v>
      </c>
      <c r="N608" s="196">
        <v>100</v>
      </c>
      <c r="O608" s="196">
        <v>100</v>
      </c>
      <c r="P608" s="32" t="s">
        <v>408</v>
      </c>
      <c r="Q608" s="35">
        <v>2.5</v>
      </c>
      <c r="R608" s="146">
        <v>29.7</v>
      </c>
      <c r="S608" s="146" t="s">
        <v>512</v>
      </c>
      <c r="T608" s="2"/>
    </row>
    <row r="609" spans="1:20" ht="25.5" customHeight="1" x14ac:dyDescent="0.25">
      <c r="A609" s="182"/>
      <c r="B609" s="185"/>
      <c r="C609" s="186"/>
      <c r="D609" s="197"/>
      <c r="E609" s="197"/>
      <c r="F609" s="197"/>
      <c r="G609" s="197"/>
      <c r="H609" s="197"/>
      <c r="I609" s="197"/>
      <c r="J609" s="197"/>
      <c r="K609" s="197"/>
      <c r="L609" s="197"/>
      <c r="M609" s="197"/>
      <c r="N609" s="197"/>
      <c r="O609" s="197"/>
      <c r="P609" s="34" t="s">
        <v>193</v>
      </c>
      <c r="Q609" s="35">
        <v>250</v>
      </c>
      <c r="R609" s="146">
        <v>250</v>
      </c>
      <c r="S609" s="146">
        <v>100</v>
      </c>
      <c r="T609" s="2"/>
    </row>
    <row r="610" spans="1:20" ht="25.5" customHeight="1" x14ac:dyDescent="0.25">
      <c r="A610" s="182"/>
      <c r="B610" s="185"/>
      <c r="C610" s="184">
        <v>2017</v>
      </c>
      <c r="D610" s="196">
        <v>711.2</v>
      </c>
      <c r="E610" s="196">
        <v>711.2</v>
      </c>
      <c r="F610" s="196">
        <v>0</v>
      </c>
      <c r="G610" s="196">
        <v>0</v>
      </c>
      <c r="H610" s="196">
        <v>0</v>
      </c>
      <c r="I610" s="196">
        <v>0</v>
      </c>
      <c r="J610" s="196">
        <v>711.2</v>
      </c>
      <c r="K610" s="196">
        <v>711.2</v>
      </c>
      <c r="L610" s="196">
        <v>0</v>
      </c>
      <c r="M610" s="196">
        <v>0</v>
      </c>
      <c r="N610" s="196">
        <v>100</v>
      </c>
      <c r="O610" s="196">
        <v>100</v>
      </c>
      <c r="P610" s="32" t="s">
        <v>408</v>
      </c>
      <c r="Q610" s="35">
        <v>2.5</v>
      </c>
      <c r="R610" s="176">
        <v>7.6</v>
      </c>
      <c r="S610" s="176">
        <v>304</v>
      </c>
      <c r="T610" s="2"/>
    </row>
    <row r="611" spans="1:20" ht="25.5" customHeight="1" x14ac:dyDescent="0.25">
      <c r="A611" s="183"/>
      <c r="B611" s="186"/>
      <c r="C611" s="186"/>
      <c r="D611" s="197"/>
      <c r="E611" s="197"/>
      <c r="F611" s="197"/>
      <c r="G611" s="197"/>
      <c r="H611" s="197"/>
      <c r="I611" s="197"/>
      <c r="J611" s="197"/>
      <c r="K611" s="197"/>
      <c r="L611" s="197"/>
      <c r="M611" s="197"/>
      <c r="N611" s="197"/>
      <c r="O611" s="197"/>
      <c r="P611" s="34" t="s">
        <v>193</v>
      </c>
      <c r="Q611" s="35">
        <v>250</v>
      </c>
      <c r="R611" s="176">
        <v>250</v>
      </c>
      <c r="S611" s="176">
        <v>100</v>
      </c>
      <c r="T611" s="2"/>
    </row>
    <row r="612" spans="1:20" ht="21" customHeight="1" x14ac:dyDescent="0.25">
      <c r="A612" s="181" t="s">
        <v>513</v>
      </c>
      <c r="B612" s="184" t="s">
        <v>514</v>
      </c>
      <c r="C612" s="125">
        <v>2016</v>
      </c>
      <c r="D612" s="136">
        <v>22387.7</v>
      </c>
      <c r="E612" s="136">
        <v>22346.3</v>
      </c>
      <c r="F612" s="136">
        <v>0</v>
      </c>
      <c r="G612" s="136">
        <v>0</v>
      </c>
      <c r="H612" s="136">
        <v>20000</v>
      </c>
      <c r="I612" s="136">
        <v>19958.7</v>
      </c>
      <c r="J612" s="136">
        <v>2387.6999999999998</v>
      </c>
      <c r="K612" s="136">
        <v>2387.6</v>
      </c>
      <c r="L612" s="136">
        <v>0</v>
      </c>
      <c r="M612" s="136">
        <v>0</v>
      </c>
      <c r="N612" s="136">
        <v>100</v>
      </c>
      <c r="O612" s="136">
        <v>99.82</v>
      </c>
      <c r="P612" s="274" t="s">
        <v>516</v>
      </c>
      <c r="Q612" s="157">
        <v>32</v>
      </c>
      <c r="R612" s="142">
        <v>32</v>
      </c>
      <c r="S612" s="142">
        <v>100</v>
      </c>
      <c r="T612" s="2"/>
    </row>
    <row r="613" spans="1:20" ht="33" customHeight="1" x14ac:dyDescent="0.25">
      <c r="A613" s="183"/>
      <c r="B613" s="186"/>
      <c r="C613" s="165">
        <v>2017</v>
      </c>
      <c r="D613" s="160">
        <v>46279.5</v>
      </c>
      <c r="E613" s="160">
        <v>46279.5</v>
      </c>
      <c r="F613" s="160">
        <v>0</v>
      </c>
      <c r="G613" s="160">
        <v>0</v>
      </c>
      <c r="H613" s="160">
        <v>0</v>
      </c>
      <c r="I613" s="160">
        <v>0</v>
      </c>
      <c r="J613" s="160">
        <v>46279.5</v>
      </c>
      <c r="K613" s="160">
        <v>46279.5</v>
      </c>
      <c r="L613" s="160">
        <v>0</v>
      </c>
      <c r="M613" s="160">
        <v>0</v>
      </c>
      <c r="N613" s="160">
        <v>100</v>
      </c>
      <c r="O613" s="160">
        <v>100</v>
      </c>
      <c r="P613" s="275"/>
      <c r="Q613" s="157">
        <v>100</v>
      </c>
      <c r="R613" s="172">
        <v>120</v>
      </c>
      <c r="S613" s="172">
        <v>120</v>
      </c>
      <c r="T613" s="2"/>
    </row>
    <row r="614" spans="1:20" ht="16.5" customHeight="1" x14ac:dyDescent="0.25">
      <c r="A614" s="181" t="s">
        <v>515</v>
      </c>
      <c r="B614" s="184" t="s">
        <v>549</v>
      </c>
      <c r="C614" s="125">
        <v>2016</v>
      </c>
      <c r="D614" s="136">
        <v>40000</v>
      </c>
      <c r="E614" s="136">
        <v>40000</v>
      </c>
      <c r="F614" s="136">
        <v>0</v>
      </c>
      <c r="G614" s="136">
        <v>0</v>
      </c>
      <c r="H614" s="136">
        <v>40000</v>
      </c>
      <c r="I614" s="136">
        <v>40000</v>
      </c>
      <c r="J614" s="136">
        <v>0</v>
      </c>
      <c r="K614" s="136">
        <v>0</v>
      </c>
      <c r="L614" s="136">
        <v>0</v>
      </c>
      <c r="M614" s="136">
        <v>0</v>
      </c>
      <c r="N614" s="136">
        <v>100</v>
      </c>
      <c r="O614" s="136">
        <v>100</v>
      </c>
      <c r="P614" s="274" t="s">
        <v>517</v>
      </c>
      <c r="Q614" s="276">
        <v>60</v>
      </c>
      <c r="R614" s="221">
        <v>60</v>
      </c>
      <c r="S614" s="221">
        <v>100</v>
      </c>
      <c r="T614" s="2"/>
    </row>
    <row r="615" spans="1:20" ht="36" customHeight="1" x14ac:dyDescent="0.25">
      <c r="A615" s="183"/>
      <c r="B615" s="186"/>
      <c r="C615" s="165">
        <v>2017</v>
      </c>
      <c r="D615" s="160">
        <v>43</v>
      </c>
      <c r="E615" s="160">
        <v>43</v>
      </c>
      <c r="F615" s="160">
        <v>0</v>
      </c>
      <c r="G615" s="160">
        <v>0</v>
      </c>
      <c r="H615" s="160">
        <v>0</v>
      </c>
      <c r="I615" s="160">
        <v>0</v>
      </c>
      <c r="J615" s="160">
        <v>43</v>
      </c>
      <c r="K615" s="160">
        <v>43</v>
      </c>
      <c r="L615" s="160">
        <v>0</v>
      </c>
      <c r="M615" s="160">
        <v>0</v>
      </c>
      <c r="N615" s="160">
        <v>100</v>
      </c>
      <c r="O615" s="160">
        <v>100</v>
      </c>
      <c r="P615" s="275"/>
      <c r="Q615" s="277"/>
      <c r="R615" s="223"/>
      <c r="S615" s="223"/>
      <c r="T615" s="2"/>
    </row>
    <row r="616" spans="1:20" ht="23.25" customHeight="1" x14ac:dyDescent="0.25">
      <c r="A616" s="198" t="s">
        <v>169</v>
      </c>
      <c r="B616" s="201" t="s">
        <v>182</v>
      </c>
      <c r="C616" s="13" t="s">
        <v>551</v>
      </c>
      <c r="D616" s="14">
        <f>SUM(D617:D620)</f>
        <v>330301.80000000005</v>
      </c>
      <c r="E616" s="14">
        <f>SUM(E617:E620)</f>
        <v>330293.09999999998</v>
      </c>
      <c r="F616" s="14">
        <f t="shared" ref="F616:M616" si="169">SUM(F617:F620)</f>
        <v>50</v>
      </c>
      <c r="G616" s="14">
        <f t="shared" si="169"/>
        <v>50</v>
      </c>
      <c r="H616" s="14">
        <f t="shared" si="169"/>
        <v>1442.1000000000001</v>
      </c>
      <c r="I616" s="14">
        <f t="shared" si="169"/>
        <v>1442.1000000000001</v>
      </c>
      <c r="J616" s="14">
        <f t="shared" si="169"/>
        <v>328809.7</v>
      </c>
      <c r="K616" s="14">
        <f t="shared" si="169"/>
        <v>328801</v>
      </c>
      <c r="L616" s="14">
        <f t="shared" si="169"/>
        <v>0</v>
      </c>
      <c r="M616" s="14">
        <f t="shared" si="169"/>
        <v>0</v>
      </c>
      <c r="N616" s="14">
        <v>100</v>
      </c>
      <c r="O616" s="14">
        <v>100</v>
      </c>
      <c r="P616" s="204" t="s">
        <v>22</v>
      </c>
      <c r="Q616" s="204" t="s">
        <v>22</v>
      </c>
      <c r="R616" s="204" t="s">
        <v>22</v>
      </c>
      <c r="S616" s="204" t="s">
        <v>22</v>
      </c>
      <c r="T616" s="2"/>
    </row>
    <row r="617" spans="1:20" ht="21.75" customHeight="1" x14ac:dyDescent="0.25">
      <c r="A617" s="199"/>
      <c r="B617" s="202"/>
      <c r="C617" s="12">
        <v>2014</v>
      </c>
      <c r="D617" s="14">
        <f>SUM(D622+D631+D640+D652+D667+D676)</f>
        <v>58224</v>
      </c>
      <c r="E617" s="14">
        <f t="shared" ref="E617:M617" si="170">SUM(E622+E631+E640+E652+E667+E676)</f>
        <v>58221.700000000004</v>
      </c>
      <c r="F617" s="14">
        <f t="shared" si="170"/>
        <v>0</v>
      </c>
      <c r="G617" s="14">
        <f t="shared" si="170"/>
        <v>0</v>
      </c>
      <c r="H617" s="14">
        <f t="shared" si="170"/>
        <v>0</v>
      </c>
      <c r="I617" s="14">
        <f t="shared" si="170"/>
        <v>0</v>
      </c>
      <c r="J617" s="14">
        <f t="shared" si="170"/>
        <v>58224</v>
      </c>
      <c r="K617" s="14">
        <f t="shared" si="170"/>
        <v>58221.700000000004</v>
      </c>
      <c r="L617" s="14">
        <f t="shared" si="170"/>
        <v>0</v>
      </c>
      <c r="M617" s="14">
        <f t="shared" si="170"/>
        <v>0</v>
      </c>
      <c r="N617" s="14">
        <v>100</v>
      </c>
      <c r="O617" s="14">
        <v>100</v>
      </c>
      <c r="P617" s="205"/>
      <c r="Q617" s="205"/>
      <c r="R617" s="205"/>
      <c r="S617" s="205"/>
      <c r="T617" s="2"/>
    </row>
    <row r="618" spans="1:20" ht="21.75" customHeight="1" x14ac:dyDescent="0.25">
      <c r="A618" s="199"/>
      <c r="B618" s="202"/>
      <c r="C618" s="12">
        <v>2015</v>
      </c>
      <c r="D618" s="14">
        <f>SUM(D623+D632+D641+D653+D668+D677)</f>
        <v>63959.700000000004</v>
      </c>
      <c r="E618" s="14">
        <f>SUM(E623+E632+E641+E653+E668+E677)</f>
        <v>63957.599999999999</v>
      </c>
      <c r="F618" s="14">
        <f>SUM(F623+F632+F641+F653+F668+F677)</f>
        <v>0</v>
      </c>
      <c r="G618" s="14">
        <f>SUM(G623+G632+G641+G653+G668+G677)</f>
        <v>0</v>
      </c>
      <c r="H618" s="14">
        <f>SUM(H623+H632+H641+H653+H668+H677)</f>
        <v>55.9</v>
      </c>
      <c r="I618" s="14">
        <f>SUM(I623+I632+I641+I653+I668+I677)</f>
        <v>55.9</v>
      </c>
      <c r="J618" s="14">
        <f>SUM(J623+J632+J641+J653+J668+J677)</f>
        <v>63903.8</v>
      </c>
      <c r="K618" s="14">
        <f>SUM(K623+K632+K641+K653+K668+K677)</f>
        <v>63901.700000000004</v>
      </c>
      <c r="L618" s="14">
        <f>SUM(L623+L632+L641+L653+L668+L677)</f>
        <v>0</v>
      </c>
      <c r="M618" s="14">
        <f>SUM(M623+M632+M641+M653+M668+M677)</f>
        <v>0</v>
      </c>
      <c r="N618" s="14">
        <v>100</v>
      </c>
      <c r="O618" s="14">
        <v>100</v>
      </c>
      <c r="P618" s="205"/>
      <c r="Q618" s="205"/>
      <c r="R618" s="205"/>
      <c r="S618" s="205"/>
      <c r="T618" s="2"/>
    </row>
    <row r="619" spans="1:20" ht="21.75" customHeight="1" x14ac:dyDescent="0.25">
      <c r="A619" s="199"/>
      <c r="B619" s="202"/>
      <c r="C619" s="12">
        <v>2016</v>
      </c>
      <c r="D619" s="14">
        <f>SUM(D624+D633+D642+D654+D669+D678)</f>
        <v>77169.2</v>
      </c>
      <c r="E619" s="14">
        <f>SUM(E624+E633+E642+E654+E669+E678)</f>
        <v>77166.8</v>
      </c>
      <c r="F619" s="14">
        <f>SUM(F624+F633+F642+F654+F669+F678)</f>
        <v>50</v>
      </c>
      <c r="G619" s="14">
        <f>SUM(G624+G633+G642+G654+G669+G678)</f>
        <v>50</v>
      </c>
      <c r="H619" s="14">
        <f>SUM(H624+H633+H642+H654+H669+H678)</f>
        <v>40</v>
      </c>
      <c r="I619" s="14">
        <f>SUM(I624+I633+I642+I654+I669+I678)</f>
        <v>40</v>
      </c>
      <c r="J619" s="14">
        <f>SUM(J624+J633+J642+J654+J669+J678)</f>
        <v>77079.199999999997</v>
      </c>
      <c r="K619" s="14">
        <f>SUM(K624+K633+K642+K654+K669+K678)</f>
        <v>77076.800000000003</v>
      </c>
      <c r="L619" s="14">
        <f>SUM(L624+L633+L642+L654+L669+L678)</f>
        <v>0</v>
      </c>
      <c r="M619" s="14">
        <f>SUM(M624+M633+M642+M654+M669+M678)</f>
        <v>0</v>
      </c>
      <c r="N619" s="14">
        <v>100</v>
      </c>
      <c r="O619" s="14">
        <v>100</v>
      </c>
      <c r="P619" s="205"/>
      <c r="Q619" s="205"/>
      <c r="R619" s="205"/>
      <c r="S619" s="205"/>
      <c r="T619" s="2"/>
    </row>
    <row r="620" spans="1:20" ht="21.75" customHeight="1" x14ac:dyDescent="0.25">
      <c r="A620" s="200"/>
      <c r="B620" s="203"/>
      <c r="C620" s="12">
        <v>2017</v>
      </c>
      <c r="D620" s="14">
        <f>SUM(D625+D634+D643+D655+D670+D679)</f>
        <v>130948.90000000001</v>
      </c>
      <c r="E620" s="14">
        <f>SUM(E625+E634+E643+E655+E670+E679)</f>
        <v>130947</v>
      </c>
      <c r="F620" s="14">
        <f>SUM(F625+F634+F643+F655+F670+F679)</f>
        <v>0</v>
      </c>
      <c r="G620" s="14">
        <f>SUM(G625+G634+G643+G655+G670+G679)</f>
        <v>0</v>
      </c>
      <c r="H620" s="14">
        <f>SUM(H625+H634+H643+H655+H670+H679)</f>
        <v>1346.2</v>
      </c>
      <c r="I620" s="14">
        <f>SUM(I625+I634+I643+I655+I670+I679)</f>
        <v>1346.2</v>
      </c>
      <c r="J620" s="14">
        <f>SUM(J625+J634+J643+J655+J670+J679)</f>
        <v>129602.70000000001</v>
      </c>
      <c r="K620" s="14">
        <f>SUM(K625+K634+K643+K655+K670+K679)</f>
        <v>129600.80000000002</v>
      </c>
      <c r="L620" s="14">
        <f>SUM(L625+L634+L643+L655+L670+L679)</f>
        <v>0</v>
      </c>
      <c r="M620" s="14">
        <f>SUM(M625+M634+M643+M655+M670+M679)</f>
        <v>0</v>
      </c>
      <c r="N620" s="14">
        <v>100</v>
      </c>
      <c r="O620" s="14">
        <v>100</v>
      </c>
      <c r="P620" s="206"/>
      <c r="Q620" s="206"/>
      <c r="R620" s="206"/>
      <c r="S620" s="206"/>
      <c r="T620" s="2"/>
    </row>
    <row r="621" spans="1:20" ht="21.75" customHeight="1" x14ac:dyDescent="0.25">
      <c r="A621" s="187" t="s">
        <v>171</v>
      </c>
      <c r="B621" s="190" t="s">
        <v>184</v>
      </c>
      <c r="C621" s="17" t="s">
        <v>551</v>
      </c>
      <c r="D621" s="18">
        <f>SUM(D622:D625)</f>
        <v>34231.199999999997</v>
      </c>
      <c r="E621" s="18">
        <f t="shared" ref="E621:M621" si="171">SUM(E622:E625)</f>
        <v>34228.6</v>
      </c>
      <c r="F621" s="18">
        <f t="shared" si="171"/>
        <v>50</v>
      </c>
      <c r="G621" s="18">
        <f t="shared" si="171"/>
        <v>50</v>
      </c>
      <c r="H621" s="18">
        <f t="shared" si="171"/>
        <v>93.1</v>
      </c>
      <c r="I621" s="18">
        <f t="shared" si="171"/>
        <v>93.1</v>
      </c>
      <c r="J621" s="18">
        <f t="shared" si="171"/>
        <v>34088.1</v>
      </c>
      <c r="K621" s="18">
        <f t="shared" si="171"/>
        <v>34085.5</v>
      </c>
      <c r="L621" s="18">
        <f t="shared" si="171"/>
        <v>0</v>
      </c>
      <c r="M621" s="18">
        <f t="shared" si="171"/>
        <v>0</v>
      </c>
      <c r="N621" s="18">
        <v>100</v>
      </c>
      <c r="O621" s="18">
        <v>100</v>
      </c>
      <c r="P621" s="193" t="s">
        <v>22</v>
      </c>
      <c r="Q621" s="193" t="s">
        <v>22</v>
      </c>
      <c r="R621" s="193" t="s">
        <v>22</v>
      </c>
      <c r="S621" s="193" t="s">
        <v>22</v>
      </c>
      <c r="T621" s="2"/>
    </row>
    <row r="622" spans="1:20" ht="21.75" customHeight="1" x14ac:dyDescent="0.25">
      <c r="A622" s="188"/>
      <c r="B622" s="191"/>
      <c r="C622" s="16">
        <v>2014</v>
      </c>
      <c r="D622" s="18">
        <f>SUM(D626)</f>
        <v>8913</v>
      </c>
      <c r="E622" s="18">
        <f t="shared" ref="E622:M622" si="172">SUM(E626)</f>
        <v>8911.9</v>
      </c>
      <c r="F622" s="18">
        <f t="shared" si="172"/>
        <v>0</v>
      </c>
      <c r="G622" s="18">
        <f t="shared" si="172"/>
        <v>0</v>
      </c>
      <c r="H622" s="18">
        <f t="shared" si="172"/>
        <v>0</v>
      </c>
      <c r="I622" s="18">
        <f t="shared" si="172"/>
        <v>0</v>
      </c>
      <c r="J622" s="18">
        <f t="shared" si="172"/>
        <v>8913</v>
      </c>
      <c r="K622" s="18">
        <f t="shared" si="172"/>
        <v>8911.9</v>
      </c>
      <c r="L622" s="18">
        <f t="shared" si="172"/>
        <v>0</v>
      </c>
      <c r="M622" s="18">
        <f t="shared" si="172"/>
        <v>0</v>
      </c>
      <c r="N622" s="18">
        <v>100</v>
      </c>
      <c r="O622" s="18">
        <v>100</v>
      </c>
      <c r="P622" s="194"/>
      <c r="Q622" s="194"/>
      <c r="R622" s="194"/>
      <c r="S622" s="194"/>
      <c r="T622" s="2"/>
    </row>
    <row r="623" spans="1:20" ht="20.25" customHeight="1" x14ac:dyDescent="0.25">
      <c r="A623" s="188"/>
      <c r="B623" s="191"/>
      <c r="C623" s="16">
        <v>2015</v>
      </c>
      <c r="D623" s="18">
        <f>SUM(D627)</f>
        <v>8181</v>
      </c>
      <c r="E623" s="18">
        <f t="shared" ref="E623:M623" si="173">SUM(E627)</f>
        <v>8180.4</v>
      </c>
      <c r="F623" s="18">
        <f t="shared" si="173"/>
        <v>0</v>
      </c>
      <c r="G623" s="18">
        <f t="shared" si="173"/>
        <v>0</v>
      </c>
      <c r="H623" s="18">
        <f t="shared" si="173"/>
        <v>55.9</v>
      </c>
      <c r="I623" s="18">
        <f t="shared" si="173"/>
        <v>55.9</v>
      </c>
      <c r="J623" s="18">
        <f t="shared" si="173"/>
        <v>8125.1</v>
      </c>
      <c r="K623" s="18">
        <f t="shared" si="173"/>
        <v>8124.5</v>
      </c>
      <c r="L623" s="18">
        <f t="shared" si="173"/>
        <v>0</v>
      </c>
      <c r="M623" s="18">
        <f t="shared" si="173"/>
        <v>0</v>
      </c>
      <c r="N623" s="18">
        <v>100</v>
      </c>
      <c r="O623" s="18">
        <v>100</v>
      </c>
      <c r="P623" s="194"/>
      <c r="Q623" s="194"/>
      <c r="R623" s="194"/>
      <c r="S623" s="194"/>
      <c r="T623" s="2"/>
    </row>
    <row r="624" spans="1:20" ht="20.25" customHeight="1" x14ac:dyDescent="0.25">
      <c r="A624" s="188"/>
      <c r="B624" s="191"/>
      <c r="C624" s="16">
        <v>2016</v>
      </c>
      <c r="D624" s="18">
        <f>SUM(D628)</f>
        <v>7980.8</v>
      </c>
      <c r="E624" s="18">
        <f t="shared" ref="E624:M624" si="174">SUM(E628)</f>
        <v>7980.3</v>
      </c>
      <c r="F624" s="18">
        <f t="shared" si="174"/>
        <v>50</v>
      </c>
      <c r="G624" s="18">
        <f t="shared" si="174"/>
        <v>50</v>
      </c>
      <c r="H624" s="18">
        <f t="shared" si="174"/>
        <v>0</v>
      </c>
      <c r="I624" s="18">
        <f t="shared" si="174"/>
        <v>0</v>
      </c>
      <c r="J624" s="18">
        <f t="shared" si="174"/>
        <v>7930.8</v>
      </c>
      <c r="K624" s="18">
        <f t="shared" si="174"/>
        <v>7930.3</v>
      </c>
      <c r="L624" s="18">
        <f t="shared" si="174"/>
        <v>0</v>
      </c>
      <c r="M624" s="18">
        <f t="shared" si="174"/>
        <v>0</v>
      </c>
      <c r="N624" s="18">
        <v>100</v>
      </c>
      <c r="O624" s="18">
        <v>100</v>
      </c>
      <c r="P624" s="194"/>
      <c r="Q624" s="194"/>
      <c r="R624" s="194"/>
      <c r="S624" s="194"/>
      <c r="T624" s="2"/>
    </row>
    <row r="625" spans="1:20" ht="20.25" customHeight="1" x14ac:dyDescent="0.25">
      <c r="A625" s="189"/>
      <c r="B625" s="192"/>
      <c r="C625" s="16">
        <v>2017</v>
      </c>
      <c r="D625" s="18">
        <f>SUM(D629)</f>
        <v>9156.4</v>
      </c>
      <c r="E625" s="18">
        <f t="shared" ref="E625:M625" si="175">SUM(E629)</f>
        <v>9156</v>
      </c>
      <c r="F625" s="18">
        <f t="shared" si="175"/>
        <v>0</v>
      </c>
      <c r="G625" s="18">
        <f t="shared" si="175"/>
        <v>0</v>
      </c>
      <c r="H625" s="18">
        <f t="shared" si="175"/>
        <v>37.200000000000003</v>
      </c>
      <c r="I625" s="18">
        <f t="shared" si="175"/>
        <v>37.200000000000003</v>
      </c>
      <c r="J625" s="18">
        <f t="shared" si="175"/>
        <v>9119.2000000000007</v>
      </c>
      <c r="K625" s="18">
        <f t="shared" si="175"/>
        <v>9118.7999999999993</v>
      </c>
      <c r="L625" s="18">
        <f t="shared" si="175"/>
        <v>0</v>
      </c>
      <c r="M625" s="18">
        <f t="shared" si="175"/>
        <v>0</v>
      </c>
      <c r="N625" s="18">
        <v>100</v>
      </c>
      <c r="O625" s="18">
        <v>100</v>
      </c>
      <c r="P625" s="195"/>
      <c r="Q625" s="195"/>
      <c r="R625" s="195"/>
      <c r="S625" s="195"/>
      <c r="T625" s="2"/>
    </row>
    <row r="626" spans="1:20" ht="27.75" customHeight="1" x14ac:dyDescent="0.25">
      <c r="A626" s="181" t="s">
        <v>173</v>
      </c>
      <c r="B626" s="184" t="s">
        <v>568</v>
      </c>
      <c r="C626" s="23">
        <v>2014</v>
      </c>
      <c r="D626" s="24">
        <v>8913</v>
      </c>
      <c r="E626" s="24">
        <v>8911.9</v>
      </c>
      <c r="F626" s="24">
        <v>0</v>
      </c>
      <c r="G626" s="24">
        <v>0</v>
      </c>
      <c r="H626" s="24">
        <v>0</v>
      </c>
      <c r="I626" s="24">
        <v>0</v>
      </c>
      <c r="J626" s="24">
        <v>8913</v>
      </c>
      <c r="K626" s="24">
        <v>8911.9</v>
      </c>
      <c r="L626" s="24">
        <v>0</v>
      </c>
      <c r="M626" s="24">
        <v>0</v>
      </c>
      <c r="N626" s="24">
        <v>100</v>
      </c>
      <c r="O626" s="24">
        <v>100</v>
      </c>
      <c r="P626" s="184" t="s">
        <v>185</v>
      </c>
      <c r="Q626" s="10">
        <v>88</v>
      </c>
      <c r="R626" s="10">
        <v>91.4</v>
      </c>
      <c r="S626" s="10">
        <v>103.86</v>
      </c>
      <c r="T626" s="2"/>
    </row>
    <row r="627" spans="1:20" ht="21" customHeight="1" x14ac:dyDescent="0.25">
      <c r="A627" s="182"/>
      <c r="B627" s="185"/>
      <c r="C627" s="23">
        <v>2015</v>
      </c>
      <c r="D627" s="24">
        <v>8181</v>
      </c>
      <c r="E627" s="24">
        <v>8180.4</v>
      </c>
      <c r="F627" s="24">
        <v>0</v>
      </c>
      <c r="G627" s="24">
        <v>0</v>
      </c>
      <c r="H627" s="24">
        <v>55.9</v>
      </c>
      <c r="I627" s="24">
        <v>55.9</v>
      </c>
      <c r="J627" s="24">
        <v>8125.1</v>
      </c>
      <c r="K627" s="24">
        <v>8124.5</v>
      </c>
      <c r="L627" s="24">
        <v>0</v>
      </c>
      <c r="M627" s="24">
        <v>0</v>
      </c>
      <c r="N627" s="24">
        <v>100</v>
      </c>
      <c r="O627" s="24">
        <v>100</v>
      </c>
      <c r="P627" s="185"/>
      <c r="Q627" s="85">
        <v>88.1</v>
      </c>
      <c r="R627" s="95">
        <v>91.4</v>
      </c>
      <c r="S627" s="85">
        <v>103.7</v>
      </c>
      <c r="T627" s="2"/>
    </row>
    <row r="628" spans="1:20" ht="18.75" customHeight="1" x14ac:dyDescent="0.25">
      <c r="A628" s="182"/>
      <c r="B628" s="185"/>
      <c r="C628" s="23">
        <v>2016</v>
      </c>
      <c r="D628" s="24">
        <v>7980.8</v>
      </c>
      <c r="E628" s="24">
        <v>7980.3</v>
      </c>
      <c r="F628" s="24">
        <v>50</v>
      </c>
      <c r="G628" s="24">
        <v>50</v>
      </c>
      <c r="H628" s="24">
        <v>0</v>
      </c>
      <c r="I628" s="24">
        <v>0</v>
      </c>
      <c r="J628" s="24">
        <v>7930.8</v>
      </c>
      <c r="K628" s="24">
        <v>7930.3</v>
      </c>
      <c r="L628" s="24">
        <v>0</v>
      </c>
      <c r="M628" s="24">
        <v>0</v>
      </c>
      <c r="N628" s="24">
        <v>100</v>
      </c>
      <c r="O628" s="24">
        <v>100</v>
      </c>
      <c r="P628" s="185"/>
      <c r="Q628" s="146">
        <v>88.15</v>
      </c>
      <c r="R628" s="95">
        <v>90.2</v>
      </c>
      <c r="S628" s="146">
        <v>102.3</v>
      </c>
      <c r="T628" s="2"/>
    </row>
    <row r="629" spans="1:20" ht="18" customHeight="1" x14ac:dyDescent="0.25">
      <c r="A629" s="183"/>
      <c r="B629" s="186"/>
      <c r="C629" s="23">
        <v>2017</v>
      </c>
      <c r="D629" s="24">
        <v>9156.4</v>
      </c>
      <c r="E629" s="24">
        <v>9156</v>
      </c>
      <c r="F629" s="24">
        <v>0</v>
      </c>
      <c r="G629" s="24">
        <v>0</v>
      </c>
      <c r="H629" s="24">
        <v>37.200000000000003</v>
      </c>
      <c r="I629" s="24">
        <v>37.200000000000003</v>
      </c>
      <c r="J629" s="24">
        <v>9119.2000000000007</v>
      </c>
      <c r="K629" s="24">
        <v>9118.7999999999993</v>
      </c>
      <c r="L629" s="24">
        <v>0</v>
      </c>
      <c r="M629" s="24">
        <v>0</v>
      </c>
      <c r="N629" s="24">
        <v>100</v>
      </c>
      <c r="O629" s="24">
        <v>100</v>
      </c>
      <c r="P629" s="186"/>
      <c r="Q629" s="172">
        <v>88.2</v>
      </c>
      <c r="R629" s="278">
        <v>84</v>
      </c>
      <c r="S629" s="172">
        <v>95</v>
      </c>
      <c r="T629" s="2"/>
    </row>
    <row r="630" spans="1:20" ht="23.25" customHeight="1" x14ac:dyDescent="0.25">
      <c r="A630" s="187" t="s">
        <v>176</v>
      </c>
      <c r="B630" s="190" t="s">
        <v>186</v>
      </c>
      <c r="C630" s="17" t="s">
        <v>551</v>
      </c>
      <c r="D630" s="18">
        <f>SUM(D631:D634)</f>
        <v>32173.199999999997</v>
      </c>
      <c r="E630" s="18">
        <f t="shared" ref="E630:M630" si="176">SUM(E631:E634)</f>
        <v>32171</v>
      </c>
      <c r="F630" s="18">
        <f t="shared" si="176"/>
        <v>0</v>
      </c>
      <c r="G630" s="18">
        <f t="shared" si="176"/>
        <v>0</v>
      </c>
      <c r="H630" s="18">
        <f t="shared" si="176"/>
        <v>0</v>
      </c>
      <c r="I630" s="18">
        <f t="shared" si="176"/>
        <v>0</v>
      </c>
      <c r="J630" s="18">
        <f t="shared" si="176"/>
        <v>32173.199999999997</v>
      </c>
      <c r="K630" s="18">
        <f t="shared" si="176"/>
        <v>32171</v>
      </c>
      <c r="L630" s="18">
        <f t="shared" si="176"/>
        <v>0</v>
      </c>
      <c r="M630" s="18">
        <f t="shared" si="176"/>
        <v>0</v>
      </c>
      <c r="N630" s="18">
        <v>100</v>
      </c>
      <c r="O630" s="18">
        <v>100</v>
      </c>
      <c r="P630" s="193" t="s">
        <v>22</v>
      </c>
      <c r="Q630" s="193" t="s">
        <v>22</v>
      </c>
      <c r="R630" s="193" t="s">
        <v>22</v>
      </c>
      <c r="S630" s="193" t="s">
        <v>22</v>
      </c>
      <c r="T630" s="2"/>
    </row>
    <row r="631" spans="1:20" ht="21.75" customHeight="1" x14ac:dyDescent="0.25">
      <c r="A631" s="188"/>
      <c r="B631" s="191"/>
      <c r="C631" s="16">
        <v>2014</v>
      </c>
      <c r="D631" s="18">
        <f>SUM(D635)</f>
        <v>3969.5</v>
      </c>
      <c r="E631" s="18">
        <f t="shared" ref="E631:M631" si="177">SUM(E635)</f>
        <v>3968.9</v>
      </c>
      <c r="F631" s="18">
        <f t="shared" si="177"/>
        <v>0</v>
      </c>
      <c r="G631" s="18">
        <f t="shared" si="177"/>
        <v>0</v>
      </c>
      <c r="H631" s="18">
        <f t="shared" si="177"/>
        <v>0</v>
      </c>
      <c r="I631" s="18">
        <f t="shared" si="177"/>
        <v>0</v>
      </c>
      <c r="J631" s="18">
        <f t="shared" si="177"/>
        <v>3969.5</v>
      </c>
      <c r="K631" s="18">
        <f t="shared" si="177"/>
        <v>3968.9</v>
      </c>
      <c r="L631" s="18">
        <f t="shared" si="177"/>
        <v>0</v>
      </c>
      <c r="M631" s="18">
        <f t="shared" si="177"/>
        <v>0</v>
      </c>
      <c r="N631" s="18">
        <v>100</v>
      </c>
      <c r="O631" s="18">
        <v>99.98</v>
      </c>
      <c r="P631" s="194"/>
      <c r="Q631" s="194"/>
      <c r="R631" s="194"/>
      <c r="S631" s="194"/>
      <c r="T631" s="2"/>
    </row>
    <row r="632" spans="1:20" ht="21.75" customHeight="1" x14ac:dyDescent="0.25">
      <c r="A632" s="188"/>
      <c r="B632" s="191"/>
      <c r="C632" s="16">
        <v>2015</v>
      </c>
      <c r="D632" s="18">
        <f>SUM(D636)</f>
        <v>5674</v>
      </c>
      <c r="E632" s="18">
        <f t="shared" ref="E632:M632" si="178">SUM(E636)</f>
        <v>5673.4</v>
      </c>
      <c r="F632" s="18">
        <f t="shared" si="178"/>
        <v>0</v>
      </c>
      <c r="G632" s="18">
        <f t="shared" si="178"/>
        <v>0</v>
      </c>
      <c r="H632" s="18">
        <f t="shared" si="178"/>
        <v>0</v>
      </c>
      <c r="I632" s="18">
        <f t="shared" si="178"/>
        <v>0</v>
      </c>
      <c r="J632" s="18">
        <f t="shared" si="178"/>
        <v>5674</v>
      </c>
      <c r="K632" s="18">
        <f t="shared" si="178"/>
        <v>5673.4</v>
      </c>
      <c r="L632" s="18">
        <f t="shared" si="178"/>
        <v>0</v>
      </c>
      <c r="M632" s="18">
        <f t="shared" si="178"/>
        <v>0</v>
      </c>
      <c r="N632" s="18">
        <v>100</v>
      </c>
      <c r="O632" s="18">
        <v>99.99</v>
      </c>
      <c r="P632" s="194"/>
      <c r="Q632" s="194"/>
      <c r="R632" s="194"/>
      <c r="S632" s="194"/>
      <c r="T632" s="2"/>
    </row>
    <row r="633" spans="1:20" ht="21.75" customHeight="1" x14ac:dyDescent="0.25">
      <c r="A633" s="188"/>
      <c r="B633" s="191"/>
      <c r="C633" s="16">
        <v>2016</v>
      </c>
      <c r="D633" s="18">
        <f>SUM(D637)</f>
        <v>15877.1</v>
      </c>
      <c r="E633" s="18">
        <f t="shared" ref="E633:M633" si="179">SUM(E637)</f>
        <v>15876.5</v>
      </c>
      <c r="F633" s="18">
        <f t="shared" si="179"/>
        <v>0</v>
      </c>
      <c r="G633" s="18">
        <f t="shared" si="179"/>
        <v>0</v>
      </c>
      <c r="H633" s="18">
        <f t="shared" si="179"/>
        <v>0</v>
      </c>
      <c r="I633" s="18">
        <f t="shared" si="179"/>
        <v>0</v>
      </c>
      <c r="J633" s="18">
        <f t="shared" si="179"/>
        <v>15877.1</v>
      </c>
      <c r="K633" s="18">
        <f t="shared" si="179"/>
        <v>15876.5</v>
      </c>
      <c r="L633" s="18">
        <f t="shared" si="179"/>
        <v>0</v>
      </c>
      <c r="M633" s="18">
        <f t="shared" si="179"/>
        <v>0</v>
      </c>
      <c r="N633" s="18">
        <v>100</v>
      </c>
      <c r="O633" s="18">
        <v>100</v>
      </c>
      <c r="P633" s="194"/>
      <c r="Q633" s="194"/>
      <c r="R633" s="194"/>
      <c r="S633" s="194"/>
      <c r="T633" s="2"/>
    </row>
    <row r="634" spans="1:20" ht="21.75" customHeight="1" x14ac:dyDescent="0.25">
      <c r="A634" s="189"/>
      <c r="B634" s="192"/>
      <c r="C634" s="16">
        <v>2017</v>
      </c>
      <c r="D634" s="18">
        <f>SUM(D638)</f>
        <v>6652.6</v>
      </c>
      <c r="E634" s="18">
        <f t="shared" ref="E634:M634" si="180">SUM(E638)</f>
        <v>6652.2</v>
      </c>
      <c r="F634" s="18">
        <f t="shared" si="180"/>
        <v>0</v>
      </c>
      <c r="G634" s="18">
        <f t="shared" si="180"/>
        <v>0</v>
      </c>
      <c r="H634" s="18">
        <f t="shared" si="180"/>
        <v>0</v>
      </c>
      <c r="I634" s="18">
        <f t="shared" si="180"/>
        <v>0</v>
      </c>
      <c r="J634" s="18">
        <f t="shared" si="180"/>
        <v>6652.6</v>
      </c>
      <c r="K634" s="18">
        <f t="shared" si="180"/>
        <v>6652.2</v>
      </c>
      <c r="L634" s="18">
        <f t="shared" si="180"/>
        <v>0</v>
      </c>
      <c r="M634" s="18">
        <f t="shared" si="180"/>
        <v>0</v>
      </c>
      <c r="N634" s="18">
        <v>100</v>
      </c>
      <c r="O634" s="18">
        <v>100</v>
      </c>
      <c r="P634" s="195"/>
      <c r="Q634" s="195"/>
      <c r="R634" s="195"/>
      <c r="S634" s="195"/>
      <c r="T634" s="2"/>
    </row>
    <row r="635" spans="1:20" ht="21.75" customHeight="1" x14ac:dyDescent="0.25">
      <c r="A635" s="181" t="s">
        <v>180</v>
      </c>
      <c r="B635" s="184" t="s">
        <v>569</v>
      </c>
      <c r="C635" s="23">
        <v>2014</v>
      </c>
      <c r="D635" s="24">
        <v>3969.5</v>
      </c>
      <c r="E635" s="24">
        <v>3968.9</v>
      </c>
      <c r="F635" s="24">
        <v>0</v>
      </c>
      <c r="G635" s="24">
        <v>0</v>
      </c>
      <c r="H635" s="24">
        <v>0</v>
      </c>
      <c r="I635" s="24">
        <v>0</v>
      </c>
      <c r="J635" s="24">
        <v>3969.5</v>
      </c>
      <c r="K635" s="24">
        <v>3968.9</v>
      </c>
      <c r="L635" s="24">
        <v>0</v>
      </c>
      <c r="M635" s="24">
        <v>0</v>
      </c>
      <c r="N635" s="24">
        <v>100</v>
      </c>
      <c r="O635" s="24">
        <v>99.98</v>
      </c>
      <c r="P635" s="184" t="s">
        <v>187</v>
      </c>
      <c r="Q635" s="26">
        <v>4</v>
      </c>
      <c r="R635" s="26">
        <v>5.7</v>
      </c>
      <c r="S635" s="26">
        <v>142.5</v>
      </c>
      <c r="T635" s="2"/>
    </row>
    <row r="636" spans="1:20" ht="18.75" customHeight="1" x14ac:dyDescent="0.25">
      <c r="A636" s="182"/>
      <c r="B636" s="185"/>
      <c r="C636" s="23">
        <v>2015</v>
      </c>
      <c r="D636" s="24">
        <v>5674</v>
      </c>
      <c r="E636" s="24">
        <v>5673.4</v>
      </c>
      <c r="F636" s="24">
        <v>0</v>
      </c>
      <c r="G636" s="24">
        <v>0</v>
      </c>
      <c r="H636" s="24">
        <v>0</v>
      </c>
      <c r="I636" s="24">
        <v>0</v>
      </c>
      <c r="J636" s="24">
        <v>5674</v>
      </c>
      <c r="K636" s="24">
        <v>5673.4</v>
      </c>
      <c r="L636" s="24">
        <v>0</v>
      </c>
      <c r="M636" s="24">
        <v>0</v>
      </c>
      <c r="N636" s="24">
        <v>100</v>
      </c>
      <c r="O636" s="24">
        <v>99.99</v>
      </c>
      <c r="P636" s="185"/>
      <c r="Q636" s="85">
        <v>4.3</v>
      </c>
      <c r="R636" s="85">
        <v>5.7</v>
      </c>
      <c r="S636" s="85">
        <v>132.6</v>
      </c>
      <c r="T636" s="2"/>
    </row>
    <row r="637" spans="1:20" ht="20.25" customHeight="1" x14ac:dyDescent="0.25">
      <c r="A637" s="182"/>
      <c r="B637" s="185"/>
      <c r="C637" s="23">
        <v>2016</v>
      </c>
      <c r="D637" s="24">
        <v>15877.1</v>
      </c>
      <c r="E637" s="24">
        <v>15876.5</v>
      </c>
      <c r="F637" s="24">
        <v>0</v>
      </c>
      <c r="G637" s="24">
        <v>0</v>
      </c>
      <c r="H637" s="24">
        <v>0</v>
      </c>
      <c r="I637" s="24">
        <v>0</v>
      </c>
      <c r="J637" s="24">
        <v>15877.1</v>
      </c>
      <c r="K637" s="24">
        <v>15876.5</v>
      </c>
      <c r="L637" s="24">
        <v>0</v>
      </c>
      <c r="M637" s="24">
        <v>0</v>
      </c>
      <c r="N637" s="24">
        <v>100</v>
      </c>
      <c r="O637" s="24">
        <v>100</v>
      </c>
      <c r="P637" s="185"/>
      <c r="Q637" s="142">
        <v>3.9</v>
      </c>
      <c r="R637" s="142">
        <v>4</v>
      </c>
      <c r="S637" s="142">
        <v>100</v>
      </c>
      <c r="T637" s="2"/>
    </row>
    <row r="638" spans="1:20" ht="18.75" customHeight="1" x14ac:dyDescent="0.25">
      <c r="A638" s="183"/>
      <c r="B638" s="186"/>
      <c r="C638" s="23">
        <v>2017</v>
      </c>
      <c r="D638" s="24">
        <v>6652.6</v>
      </c>
      <c r="E638" s="24">
        <v>6652.2</v>
      </c>
      <c r="F638" s="24">
        <v>0</v>
      </c>
      <c r="G638" s="24">
        <v>0</v>
      </c>
      <c r="H638" s="24">
        <v>0</v>
      </c>
      <c r="I638" s="24">
        <v>0</v>
      </c>
      <c r="J638" s="24">
        <v>6652.6</v>
      </c>
      <c r="K638" s="24">
        <v>6652.2</v>
      </c>
      <c r="L638" s="24">
        <v>0</v>
      </c>
      <c r="M638" s="24">
        <v>0</v>
      </c>
      <c r="N638" s="24">
        <v>100</v>
      </c>
      <c r="O638" s="24">
        <v>100</v>
      </c>
      <c r="P638" s="186"/>
      <c r="Q638" s="172">
        <v>4</v>
      </c>
      <c r="R638" s="172">
        <v>4.8</v>
      </c>
      <c r="S638" s="172">
        <v>120</v>
      </c>
      <c r="T638" s="2"/>
    </row>
    <row r="639" spans="1:20" ht="23.25" customHeight="1" x14ac:dyDescent="0.25">
      <c r="A639" s="187" t="s">
        <v>518</v>
      </c>
      <c r="B639" s="190" t="s">
        <v>188</v>
      </c>
      <c r="C639" s="17" t="s">
        <v>551</v>
      </c>
      <c r="D639" s="18">
        <f>SUM(D640:D643)</f>
        <v>177340.3</v>
      </c>
      <c r="E639" s="18">
        <f t="shared" ref="E639:M639" si="181">SUM(E640:E643)</f>
        <v>177338.09999999998</v>
      </c>
      <c r="F639" s="18">
        <f t="shared" si="181"/>
        <v>0</v>
      </c>
      <c r="G639" s="18">
        <f t="shared" si="181"/>
        <v>0</v>
      </c>
      <c r="H639" s="18">
        <f t="shared" si="181"/>
        <v>325</v>
      </c>
      <c r="I639" s="18">
        <f t="shared" si="181"/>
        <v>325</v>
      </c>
      <c r="J639" s="18">
        <f t="shared" si="181"/>
        <v>177015.3</v>
      </c>
      <c r="K639" s="18">
        <f t="shared" si="181"/>
        <v>177013.09999999998</v>
      </c>
      <c r="L639" s="18">
        <f t="shared" si="181"/>
        <v>0</v>
      </c>
      <c r="M639" s="18">
        <f t="shared" si="181"/>
        <v>0</v>
      </c>
      <c r="N639" s="18">
        <v>100</v>
      </c>
      <c r="O639" s="18">
        <v>100</v>
      </c>
      <c r="P639" s="193" t="s">
        <v>22</v>
      </c>
      <c r="Q639" s="193" t="s">
        <v>22</v>
      </c>
      <c r="R639" s="193" t="s">
        <v>22</v>
      </c>
      <c r="S639" s="193" t="s">
        <v>22</v>
      </c>
      <c r="T639" s="2"/>
    </row>
    <row r="640" spans="1:20" ht="21" customHeight="1" x14ac:dyDescent="0.25">
      <c r="A640" s="188"/>
      <c r="B640" s="191"/>
      <c r="C640" s="16">
        <v>2014</v>
      </c>
      <c r="D640" s="18">
        <f>SUM(D644)</f>
        <v>42891</v>
      </c>
      <c r="E640" s="18">
        <f t="shared" ref="E640:M640" si="182">SUM(E644)</f>
        <v>42890.5</v>
      </c>
      <c r="F640" s="18">
        <f t="shared" si="182"/>
        <v>0</v>
      </c>
      <c r="G640" s="18">
        <f t="shared" si="182"/>
        <v>0</v>
      </c>
      <c r="H640" s="18">
        <f t="shared" si="182"/>
        <v>0</v>
      </c>
      <c r="I640" s="18">
        <f t="shared" si="182"/>
        <v>0</v>
      </c>
      <c r="J640" s="18">
        <f t="shared" si="182"/>
        <v>42891</v>
      </c>
      <c r="K640" s="18">
        <f t="shared" si="182"/>
        <v>42890.5</v>
      </c>
      <c r="L640" s="18">
        <f t="shared" si="182"/>
        <v>0</v>
      </c>
      <c r="M640" s="18">
        <f t="shared" si="182"/>
        <v>0</v>
      </c>
      <c r="N640" s="18">
        <v>100</v>
      </c>
      <c r="O640" s="18">
        <v>100</v>
      </c>
      <c r="P640" s="194"/>
      <c r="Q640" s="194"/>
      <c r="R640" s="194"/>
      <c r="S640" s="194"/>
      <c r="T640" s="2"/>
    </row>
    <row r="641" spans="1:20" ht="24" customHeight="1" x14ac:dyDescent="0.25">
      <c r="A641" s="188"/>
      <c r="B641" s="191"/>
      <c r="C641" s="16">
        <v>2015</v>
      </c>
      <c r="D641" s="18">
        <f>SUM(D645)</f>
        <v>47755.9</v>
      </c>
      <c r="E641" s="18">
        <f t="shared" ref="E641:M641" si="183">SUM(E645)</f>
        <v>47755.4</v>
      </c>
      <c r="F641" s="18">
        <f t="shared" si="183"/>
        <v>0</v>
      </c>
      <c r="G641" s="18">
        <f t="shared" si="183"/>
        <v>0</v>
      </c>
      <c r="H641" s="18">
        <f t="shared" si="183"/>
        <v>0</v>
      </c>
      <c r="I641" s="18">
        <f t="shared" si="183"/>
        <v>0</v>
      </c>
      <c r="J641" s="18">
        <f t="shared" si="183"/>
        <v>47755.9</v>
      </c>
      <c r="K641" s="18">
        <f t="shared" si="183"/>
        <v>47755.4</v>
      </c>
      <c r="L641" s="18">
        <f t="shared" si="183"/>
        <v>0</v>
      </c>
      <c r="M641" s="18">
        <f t="shared" si="183"/>
        <v>0</v>
      </c>
      <c r="N641" s="18">
        <v>100</v>
      </c>
      <c r="O641" s="18">
        <v>100</v>
      </c>
      <c r="P641" s="194"/>
      <c r="Q641" s="194"/>
      <c r="R641" s="194"/>
      <c r="S641" s="194"/>
      <c r="T641" s="2"/>
    </row>
    <row r="642" spans="1:20" ht="24" customHeight="1" x14ac:dyDescent="0.25">
      <c r="A642" s="188"/>
      <c r="B642" s="191"/>
      <c r="C642" s="16">
        <v>2016</v>
      </c>
      <c r="D642" s="18">
        <f>SUM(D647)</f>
        <v>39490.400000000001</v>
      </c>
      <c r="E642" s="18">
        <f t="shared" ref="E642:M642" si="184">SUM(E647)</f>
        <v>39489.699999999997</v>
      </c>
      <c r="F642" s="18">
        <f t="shared" si="184"/>
        <v>0</v>
      </c>
      <c r="G642" s="18">
        <f t="shared" si="184"/>
        <v>0</v>
      </c>
      <c r="H642" s="18">
        <f t="shared" si="184"/>
        <v>40</v>
      </c>
      <c r="I642" s="18">
        <f t="shared" si="184"/>
        <v>40</v>
      </c>
      <c r="J642" s="18">
        <f t="shared" si="184"/>
        <v>39450.400000000001</v>
      </c>
      <c r="K642" s="18">
        <f t="shared" si="184"/>
        <v>39449.699999999997</v>
      </c>
      <c r="L642" s="18">
        <f t="shared" si="184"/>
        <v>0</v>
      </c>
      <c r="M642" s="18">
        <f t="shared" si="184"/>
        <v>0</v>
      </c>
      <c r="N642" s="18">
        <v>100</v>
      </c>
      <c r="O642" s="18">
        <v>100</v>
      </c>
      <c r="P642" s="194"/>
      <c r="Q642" s="194"/>
      <c r="R642" s="194"/>
      <c r="S642" s="194"/>
      <c r="T642" s="2"/>
    </row>
    <row r="643" spans="1:20" ht="24" customHeight="1" x14ac:dyDescent="0.25">
      <c r="A643" s="189"/>
      <c r="B643" s="192"/>
      <c r="C643" s="16">
        <v>2017</v>
      </c>
      <c r="D643" s="18">
        <f>SUM(D649)</f>
        <v>47203</v>
      </c>
      <c r="E643" s="18">
        <f t="shared" ref="E643:M643" si="185">SUM(E649)</f>
        <v>47202.5</v>
      </c>
      <c r="F643" s="18">
        <f t="shared" si="185"/>
        <v>0</v>
      </c>
      <c r="G643" s="18">
        <f t="shared" si="185"/>
        <v>0</v>
      </c>
      <c r="H643" s="18">
        <f t="shared" si="185"/>
        <v>285</v>
      </c>
      <c r="I643" s="18">
        <f t="shared" si="185"/>
        <v>285</v>
      </c>
      <c r="J643" s="18">
        <f t="shared" si="185"/>
        <v>46918</v>
      </c>
      <c r="K643" s="18">
        <f t="shared" si="185"/>
        <v>46917.5</v>
      </c>
      <c r="L643" s="18">
        <f t="shared" si="185"/>
        <v>0</v>
      </c>
      <c r="M643" s="18">
        <f t="shared" si="185"/>
        <v>0</v>
      </c>
      <c r="N643" s="18">
        <v>100</v>
      </c>
      <c r="O643" s="18">
        <v>100</v>
      </c>
      <c r="P643" s="195"/>
      <c r="Q643" s="195"/>
      <c r="R643" s="195"/>
      <c r="S643" s="195"/>
      <c r="T643" s="2"/>
    </row>
    <row r="644" spans="1:20" ht="49.5" customHeight="1" x14ac:dyDescent="0.25">
      <c r="A644" s="181" t="s">
        <v>519</v>
      </c>
      <c r="B644" s="184" t="s">
        <v>570</v>
      </c>
      <c r="C644" s="8">
        <v>2014</v>
      </c>
      <c r="D644" s="90">
        <v>42891</v>
      </c>
      <c r="E644" s="90">
        <v>42890.5</v>
      </c>
      <c r="F644" s="90">
        <v>0</v>
      </c>
      <c r="G644" s="90">
        <v>0</v>
      </c>
      <c r="H644" s="90">
        <v>0</v>
      </c>
      <c r="I644" s="90">
        <v>0</v>
      </c>
      <c r="J644" s="90">
        <v>42891</v>
      </c>
      <c r="K644" s="90">
        <v>42890.5</v>
      </c>
      <c r="L644" s="90">
        <v>0</v>
      </c>
      <c r="M644" s="90">
        <v>0</v>
      </c>
      <c r="N644" s="90">
        <v>100</v>
      </c>
      <c r="O644" s="90">
        <v>100</v>
      </c>
      <c r="P644" s="29" t="s">
        <v>189</v>
      </c>
      <c r="Q644" s="26">
        <v>1282</v>
      </c>
      <c r="R644" s="26">
        <v>1282</v>
      </c>
      <c r="S644" s="26">
        <v>100</v>
      </c>
      <c r="T644" s="2"/>
    </row>
    <row r="645" spans="1:20" ht="49.5" customHeight="1" x14ac:dyDescent="0.25">
      <c r="A645" s="182"/>
      <c r="B645" s="185"/>
      <c r="C645" s="184">
        <v>2015</v>
      </c>
      <c r="D645" s="196">
        <v>47755.9</v>
      </c>
      <c r="E645" s="196">
        <v>47755.4</v>
      </c>
      <c r="F645" s="196">
        <v>0</v>
      </c>
      <c r="G645" s="196">
        <v>0</v>
      </c>
      <c r="H645" s="196">
        <v>0</v>
      </c>
      <c r="I645" s="196">
        <v>0</v>
      </c>
      <c r="J645" s="196">
        <v>47755.9</v>
      </c>
      <c r="K645" s="196">
        <v>47755.4</v>
      </c>
      <c r="L645" s="196">
        <v>0</v>
      </c>
      <c r="M645" s="196">
        <v>0</v>
      </c>
      <c r="N645" s="196">
        <v>100</v>
      </c>
      <c r="O645" s="196">
        <v>100</v>
      </c>
      <c r="P645" s="29" t="s">
        <v>189</v>
      </c>
      <c r="Q645" s="85">
        <v>1287</v>
      </c>
      <c r="R645" s="85">
        <v>1340</v>
      </c>
      <c r="S645" s="85">
        <v>104.12</v>
      </c>
      <c r="T645" s="2"/>
    </row>
    <row r="646" spans="1:20" ht="144.75" customHeight="1" x14ac:dyDescent="0.25">
      <c r="A646" s="182"/>
      <c r="B646" s="185"/>
      <c r="C646" s="186"/>
      <c r="D646" s="197"/>
      <c r="E646" s="197"/>
      <c r="F646" s="197"/>
      <c r="G646" s="197"/>
      <c r="H646" s="197"/>
      <c r="I646" s="197"/>
      <c r="J646" s="197"/>
      <c r="K646" s="197"/>
      <c r="L646" s="197"/>
      <c r="M646" s="197"/>
      <c r="N646" s="197"/>
      <c r="O646" s="197"/>
      <c r="P646" s="29" t="s">
        <v>410</v>
      </c>
      <c r="Q646" s="104">
        <v>1</v>
      </c>
      <c r="R646" s="104">
        <v>1</v>
      </c>
      <c r="S646" s="85">
        <v>100</v>
      </c>
      <c r="T646" s="2"/>
    </row>
    <row r="647" spans="1:20" ht="51" customHeight="1" x14ac:dyDescent="0.25">
      <c r="A647" s="182"/>
      <c r="B647" s="185"/>
      <c r="C647" s="184">
        <v>2016</v>
      </c>
      <c r="D647" s="196">
        <v>39490.400000000001</v>
      </c>
      <c r="E647" s="196">
        <v>39489.699999999997</v>
      </c>
      <c r="F647" s="196">
        <v>0</v>
      </c>
      <c r="G647" s="196">
        <v>0</v>
      </c>
      <c r="H647" s="196">
        <v>40</v>
      </c>
      <c r="I647" s="196">
        <v>40</v>
      </c>
      <c r="J647" s="196">
        <v>39450.400000000001</v>
      </c>
      <c r="K647" s="196">
        <v>39449.699999999997</v>
      </c>
      <c r="L647" s="196">
        <v>0</v>
      </c>
      <c r="M647" s="196">
        <v>0</v>
      </c>
      <c r="N647" s="196">
        <v>100</v>
      </c>
      <c r="O647" s="196">
        <v>100</v>
      </c>
      <c r="P647" s="29" t="s">
        <v>189</v>
      </c>
      <c r="Q647" s="146">
        <v>1293</v>
      </c>
      <c r="R647" s="146">
        <v>1364</v>
      </c>
      <c r="S647" s="146">
        <v>105</v>
      </c>
      <c r="T647" s="2"/>
    </row>
    <row r="648" spans="1:20" ht="144.75" customHeight="1" x14ac:dyDescent="0.25">
      <c r="A648" s="182"/>
      <c r="B648" s="185"/>
      <c r="C648" s="186"/>
      <c r="D648" s="197"/>
      <c r="E648" s="197"/>
      <c r="F648" s="197"/>
      <c r="G648" s="197"/>
      <c r="H648" s="197"/>
      <c r="I648" s="197"/>
      <c r="J648" s="197"/>
      <c r="K648" s="197"/>
      <c r="L648" s="197"/>
      <c r="M648" s="197"/>
      <c r="N648" s="197"/>
      <c r="O648" s="197"/>
      <c r="P648" s="29" t="s">
        <v>410</v>
      </c>
      <c r="Q648" s="104">
        <v>1</v>
      </c>
      <c r="R648" s="104">
        <v>1</v>
      </c>
      <c r="S648" s="146">
        <v>100</v>
      </c>
      <c r="T648" s="2"/>
    </row>
    <row r="649" spans="1:20" ht="50.25" customHeight="1" x14ac:dyDescent="0.25">
      <c r="A649" s="182"/>
      <c r="B649" s="185"/>
      <c r="C649" s="184">
        <v>2017</v>
      </c>
      <c r="D649" s="196">
        <v>47203</v>
      </c>
      <c r="E649" s="196">
        <v>47202.5</v>
      </c>
      <c r="F649" s="196">
        <v>0</v>
      </c>
      <c r="G649" s="196">
        <v>0</v>
      </c>
      <c r="H649" s="196">
        <v>285</v>
      </c>
      <c r="I649" s="196">
        <v>285</v>
      </c>
      <c r="J649" s="196">
        <v>46918</v>
      </c>
      <c r="K649" s="196">
        <v>46917.5</v>
      </c>
      <c r="L649" s="196">
        <v>0</v>
      </c>
      <c r="M649" s="196">
        <v>0</v>
      </c>
      <c r="N649" s="196">
        <v>100</v>
      </c>
      <c r="O649" s="196">
        <v>100</v>
      </c>
      <c r="P649" s="29" t="s">
        <v>189</v>
      </c>
      <c r="Q649" s="176">
        <v>1298</v>
      </c>
      <c r="R649" s="176">
        <v>1519</v>
      </c>
      <c r="S649" s="176">
        <v>117</v>
      </c>
      <c r="T649" s="2"/>
    </row>
    <row r="650" spans="1:20" ht="144.75" customHeight="1" x14ac:dyDescent="0.25">
      <c r="A650" s="183"/>
      <c r="B650" s="186"/>
      <c r="C650" s="186"/>
      <c r="D650" s="197"/>
      <c r="E650" s="197"/>
      <c r="F650" s="197"/>
      <c r="G650" s="197"/>
      <c r="H650" s="197"/>
      <c r="I650" s="197"/>
      <c r="J650" s="197"/>
      <c r="K650" s="197"/>
      <c r="L650" s="197"/>
      <c r="M650" s="197"/>
      <c r="N650" s="197"/>
      <c r="O650" s="197"/>
      <c r="P650" s="29" t="s">
        <v>410</v>
      </c>
      <c r="Q650" s="104">
        <v>1</v>
      </c>
      <c r="R650" s="104">
        <v>1</v>
      </c>
      <c r="S650" s="176">
        <v>100</v>
      </c>
      <c r="T650" s="2"/>
    </row>
    <row r="651" spans="1:20" ht="27" customHeight="1" x14ac:dyDescent="0.25">
      <c r="A651" s="187" t="s">
        <v>520</v>
      </c>
      <c r="B651" s="190" t="s">
        <v>190</v>
      </c>
      <c r="C651" s="17" t="s">
        <v>551</v>
      </c>
      <c r="D651" s="18">
        <f>SUM(D652:D655)</f>
        <v>8611</v>
      </c>
      <c r="E651" s="18">
        <f t="shared" ref="E651:M651" si="186">SUM(E652:E655)</f>
        <v>8609.5</v>
      </c>
      <c r="F651" s="18">
        <f t="shared" si="186"/>
        <v>0</v>
      </c>
      <c r="G651" s="18">
        <f t="shared" si="186"/>
        <v>0</v>
      </c>
      <c r="H651" s="18">
        <f t="shared" si="186"/>
        <v>24</v>
      </c>
      <c r="I651" s="18">
        <f t="shared" si="186"/>
        <v>24</v>
      </c>
      <c r="J651" s="18">
        <f t="shared" si="186"/>
        <v>8587</v>
      </c>
      <c r="K651" s="18">
        <f t="shared" si="186"/>
        <v>8585.5</v>
      </c>
      <c r="L651" s="18">
        <f t="shared" si="186"/>
        <v>0</v>
      </c>
      <c r="M651" s="18">
        <f t="shared" si="186"/>
        <v>0</v>
      </c>
      <c r="N651" s="18">
        <v>100</v>
      </c>
      <c r="O651" s="18">
        <v>99.98</v>
      </c>
      <c r="P651" s="193" t="s">
        <v>22</v>
      </c>
      <c r="Q651" s="193" t="s">
        <v>22</v>
      </c>
      <c r="R651" s="193" t="s">
        <v>22</v>
      </c>
      <c r="S651" s="193" t="s">
        <v>22</v>
      </c>
      <c r="T651" s="2"/>
    </row>
    <row r="652" spans="1:20" ht="24" customHeight="1" x14ac:dyDescent="0.25">
      <c r="A652" s="188"/>
      <c r="B652" s="191"/>
      <c r="C652" s="66">
        <v>2014</v>
      </c>
      <c r="D652" s="76">
        <f>SUM(D656)</f>
        <v>2450.5</v>
      </c>
      <c r="E652" s="76">
        <f t="shared" ref="E652:M652" si="187">SUM(E656)</f>
        <v>2450.4</v>
      </c>
      <c r="F652" s="76">
        <f t="shared" si="187"/>
        <v>0</v>
      </c>
      <c r="G652" s="76">
        <f t="shared" si="187"/>
        <v>0</v>
      </c>
      <c r="H652" s="76">
        <f t="shared" si="187"/>
        <v>0</v>
      </c>
      <c r="I652" s="76">
        <f t="shared" si="187"/>
        <v>0</v>
      </c>
      <c r="J652" s="76">
        <f t="shared" si="187"/>
        <v>2450.5</v>
      </c>
      <c r="K652" s="76">
        <f t="shared" si="187"/>
        <v>2450.4</v>
      </c>
      <c r="L652" s="76">
        <f t="shared" si="187"/>
        <v>0</v>
      </c>
      <c r="M652" s="76">
        <f t="shared" si="187"/>
        <v>0</v>
      </c>
      <c r="N652" s="76">
        <v>100</v>
      </c>
      <c r="O652" s="76">
        <v>100</v>
      </c>
      <c r="P652" s="194"/>
      <c r="Q652" s="194"/>
      <c r="R652" s="194"/>
      <c r="S652" s="194"/>
      <c r="T652" s="2"/>
    </row>
    <row r="653" spans="1:20" ht="23.25" customHeight="1" x14ac:dyDescent="0.25">
      <c r="A653" s="188"/>
      <c r="B653" s="191"/>
      <c r="C653" s="66">
        <v>2015</v>
      </c>
      <c r="D653" s="76">
        <f>SUM(D658)</f>
        <v>2348.8000000000002</v>
      </c>
      <c r="E653" s="76">
        <f t="shared" ref="E653:M653" si="188">SUM(E658)</f>
        <v>2348.4</v>
      </c>
      <c r="F653" s="76">
        <f t="shared" si="188"/>
        <v>0</v>
      </c>
      <c r="G653" s="76">
        <f t="shared" si="188"/>
        <v>0</v>
      </c>
      <c r="H653" s="76">
        <f t="shared" si="188"/>
        <v>0</v>
      </c>
      <c r="I653" s="76">
        <f t="shared" si="188"/>
        <v>0</v>
      </c>
      <c r="J653" s="76">
        <f t="shared" si="188"/>
        <v>2348.8000000000002</v>
      </c>
      <c r="K653" s="76">
        <f t="shared" si="188"/>
        <v>2348.4</v>
      </c>
      <c r="L653" s="76">
        <f t="shared" si="188"/>
        <v>0</v>
      </c>
      <c r="M653" s="76">
        <f t="shared" si="188"/>
        <v>0</v>
      </c>
      <c r="N653" s="76">
        <v>100</v>
      </c>
      <c r="O653" s="76">
        <v>99.98</v>
      </c>
      <c r="P653" s="194"/>
      <c r="Q653" s="194"/>
      <c r="R653" s="194"/>
      <c r="S653" s="194"/>
      <c r="T653" s="2"/>
    </row>
    <row r="654" spans="1:20" ht="23.25" customHeight="1" x14ac:dyDescent="0.25">
      <c r="A654" s="188"/>
      <c r="B654" s="191"/>
      <c r="C654" s="66">
        <v>2016</v>
      </c>
      <c r="D654" s="76">
        <f>SUM(D660)</f>
        <v>2468.9</v>
      </c>
      <c r="E654" s="76">
        <f t="shared" ref="E654:M654" si="189">SUM(E660)</f>
        <v>2468.3000000000002</v>
      </c>
      <c r="F654" s="76">
        <f t="shared" si="189"/>
        <v>0</v>
      </c>
      <c r="G654" s="76">
        <f t="shared" si="189"/>
        <v>0</v>
      </c>
      <c r="H654" s="76">
        <f t="shared" si="189"/>
        <v>0</v>
      </c>
      <c r="I654" s="76">
        <f t="shared" si="189"/>
        <v>0</v>
      </c>
      <c r="J654" s="76">
        <f t="shared" si="189"/>
        <v>2468.9</v>
      </c>
      <c r="K654" s="76">
        <f t="shared" si="189"/>
        <v>2468.3000000000002</v>
      </c>
      <c r="L654" s="76">
        <f t="shared" si="189"/>
        <v>0</v>
      </c>
      <c r="M654" s="76">
        <f t="shared" si="189"/>
        <v>0</v>
      </c>
      <c r="N654" s="76">
        <v>100</v>
      </c>
      <c r="O654" s="76">
        <v>99.98</v>
      </c>
      <c r="P654" s="194"/>
      <c r="Q654" s="194"/>
      <c r="R654" s="194"/>
      <c r="S654" s="194"/>
      <c r="T654" s="2"/>
    </row>
    <row r="655" spans="1:20" ht="23.25" customHeight="1" x14ac:dyDescent="0.25">
      <c r="A655" s="189"/>
      <c r="B655" s="192"/>
      <c r="C655" s="66">
        <v>2017</v>
      </c>
      <c r="D655" s="76">
        <f>SUM(D662+D664)</f>
        <v>1342.8000000000002</v>
      </c>
      <c r="E655" s="76">
        <f t="shared" ref="E655:M655" si="190">SUM(E662+E664)</f>
        <v>1342.4</v>
      </c>
      <c r="F655" s="76">
        <f t="shared" si="190"/>
        <v>0</v>
      </c>
      <c r="G655" s="76">
        <f t="shared" si="190"/>
        <v>0</v>
      </c>
      <c r="H655" s="76">
        <f t="shared" si="190"/>
        <v>24</v>
      </c>
      <c r="I655" s="76">
        <f t="shared" si="190"/>
        <v>24</v>
      </c>
      <c r="J655" s="76">
        <f t="shared" si="190"/>
        <v>1318.8000000000002</v>
      </c>
      <c r="K655" s="76">
        <f t="shared" si="190"/>
        <v>1318.4</v>
      </c>
      <c r="L655" s="76">
        <f t="shared" si="190"/>
        <v>0</v>
      </c>
      <c r="M655" s="76">
        <f t="shared" si="190"/>
        <v>0</v>
      </c>
      <c r="N655" s="76">
        <v>100</v>
      </c>
      <c r="O655" s="76">
        <v>100</v>
      </c>
      <c r="P655" s="195"/>
      <c r="Q655" s="195"/>
      <c r="R655" s="195"/>
      <c r="S655" s="195"/>
      <c r="T655" s="2"/>
    </row>
    <row r="656" spans="1:20" ht="51" customHeight="1" x14ac:dyDescent="0.25">
      <c r="A656" s="181" t="s">
        <v>521</v>
      </c>
      <c r="B656" s="184" t="s">
        <v>571</v>
      </c>
      <c r="C656" s="184">
        <v>2014</v>
      </c>
      <c r="D656" s="196">
        <v>2450.5</v>
      </c>
      <c r="E656" s="196">
        <v>2450.4</v>
      </c>
      <c r="F656" s="196">
        <v>0</v>
      </c>
      <c r="G656" s="196">
        <v>0</v>
      </c>
      <c r="H656" s="196">
        <v>0</v>
      </c>
      <c r="I656" s="196">
        <v>0</v>
      </c>
      <c r="J656" s="196">
        <v>2450.5</v>
      </c>
      <c r="K656" s="196">
        <v>2450.4</v>
      </c>
      <c r="L656" s="196">
        <v>0</v>
      </c>
      <c r="M656" s="196">
        <v>0</v>
      </c>
      <c r="N656" s="196">
        <v>100</v>
      </c>
      <c r="O656" s="196">
        <v>100</v>
      </c>
      <c r="P656" s="27" t="s">
        <v>191</v>
      </c>
      <c r="Q656" s="26">
        <v>10</v>
      </c>
      <c r="R656" s="26">
        <v>10</v>
      </c>
      <c r="S656" s="26">
        <v>100</v>
      </c>
      <c r="T656" s="2"/>
    </row>
    <row r="657" spans="1:20" ht="28.5" customHeight="1" x14ac:dyDescent="0.25">
      <c r="A657" s="182"/>
      <c r="B657" s="185"/>
      <c r="C657" s="186"/>
      <c r="D657" s="197"/>
      <c r="E657" s="197"/>
      <c r="F657" s="197"/>
      <c r="G657" s="197"/>
      <c r="H657" s="197"/>
      <c r="I657" s="197"/>
      <c r="J657" s="197"/>
      <c r="K657" s="197"/>
      <c r="L657" s="197"/>
      <c r="M657" s="197"/>
      <c r="N657" s="197"/>
      <c r="O657" s="197"/>
      <c r="P657" s="27" t="s">
        <v>192</v>
      </c>
      <c r="Q657" s="10">
        <v>0</v>
      </c>
      <c r="R657" s="10">
        <v>0</v>
      </c>
      <c r="S657" s="10">
        <v>100</v>
      </c>
      <c r="T657" s="2"/>
    </row>
    <row r="658" spans="1:20" ht="54" customHeight="1" x14ac:dyDescent="0.25">
      <c r="A658" s="182"/>
      <c r="B658" s="185"/>
      <c r="C658" s="184">
        <v>2015</v>
      </c>
      <c r="D658" s="196">
        <v>2348.8000000000002</v>
      </c>
      <c r="E658" s="196">
        <v>2348.4</v>
      </c>
      <c r="F658" s="196">
        <v>0</v>
      </c>
      <c r="G658" s="196">
        <v>0</v>
      </c>
      <c r="H658" s="196">
        <v>0</v>
      </c>
      <c r="I658" s="196">
        <v>0</v>
      </c>
      <c r="J658" s="196">
        <v>2348.8000000000002</v>
      </c>
      <c r="K658" s="196">
        <v>2348.4</v>
      </c>
      <c r="L658" s="196">
        <v>0</v>
      </c>
      <c r="M658" s="196">
        <v>0</v>
      </c>
      <c r="N658" s="196">
        <v>100</v>
      </c>
      <c r="O658" s="196">
        <v>99.98</v>
      </c>
      <c r="P658" s="27" t="s">
        <v>191</v>
      </c>
      <c r="Q658" s="85">
        <v>10</v>
      </c>
      <c r="R658" s="85">
        <v>10</v>
      </c>
      <c r="S658" s="85">
        <v>100</v>
      </c>
      <c r="T658" s="2"/>
    </row>
    <row r="659" spans="1:20" ht="28.5" customHeight="1" x14ac:dyDescent="0.25">
      <c r="A659" s="182"/>
      <c r="B659" s="185"/>
      <c r="C659" s="186"/>
      <c r="D659" s="197"/>
      <c r="E659" s="197"/>
      <c r="F659" s="197"/>
      <c r="G659" s="197"/>
      <c r="H659" s="197"/>
      <c r="I659" s="197"/>
      <c r="J659" s="197"/>
      <c r="K659" s="197"/>
      <c r="L659" s="197"/>
      <c r="M659" s="197"/>
      <c r="N659" s="197"/>
      <c r="O659" s="197"/>
      <c r="P659" s="27" t="s">
        <v>192</v>
      </c>
      <c r="Q659" s="85">
        <v>0</v>
      </c>
      <c r="R659" s="85">
        <v>0</v>
      </c>
      <c r="S659" s="85">
        <v>100</v>
      </c>
      <c r="T659" s="2"/>
    </row>
    <row r="660" spans="1:20" ht="28.5" customHeight="1" x14ac:dyDescent="0.25">
      <c r="A660" s="182"/>
      <c r="B660" s="185"/>
      <c r="C660" s="184">
        <v>2016</v>
      </c>
      <c r="D660" s="196">
        <v>2468.9</v>
      </c>
      <c r="E660" s="196">
        <v>2468.3000000000002</v>
      </c>
      <c r="F660" s="196">
        <v>0</v>
      </c>
      <c r="G660" s="196">
        <v>0</v>
      </c>
      <c r="H660" s="196">
        <v>0</v>
      </c>
      <c r="I660" s="196">
        <v>0</v>
      </c>
      <c r="J660" s="196">
        <v>2468.9</v>
      </c>
      <c r="K660" s="196">
        <v>2468.3000000000002</v>
      </c>
      <c r="L660" s="196">
        <v>0</v>
      </c>
      <c r="M660" s="196">
        <v>0</v>
      </c>
      <c r="N660" s="196">
        <v>100</v>
      </c>
      <c r="O660" s="196">
        <v>99.98</v>
      </c>
      <c r="P660" s="27" t="s">
        <v>191</v>
      </c>
      <c r="Q660" s="146">
        <v>10</v>
      </c>
      <c r="R660" s="146">
        <v>10</v>
      </c>
      <c r="S660" s="146">
        <v>100</v>
      </c>
      <c r="T660" s="2"/>
    </row>
    <row r="661" spans="1:20" ht="28.5" customHeight="1" x14ac:dyDescent="0.25">
      <c r="A661" s="182"/>
      <c r="B661" s="185"/>
      <c r="C661" s="186"/>
      <c r="D661" s="197"/>
      <c r="E661" s="197"/>
      <c r="F661" s="197"/>
      <c r="G661" s="197"/>
      <c r="H661" s="197"/>
      <c r="I661" s="197"/>
      <c r="J661" s="197"/>
      <c r="K661" s="197"/>
      <c r="L661" s="197"/>
      <c r="M661" s="197"/>
      <c r="N661" s="197"/>
      <c r="O661" s="197"/>
      <c r="P661" s="27" t="s">
        <v>192</v>
      </c>
      <c r="Q661" s="146">
        <v>0</v>
      </c>
      <c r="R661" s="146">
        <v>0</v>
      </c>
      <c r="S661" s="146">
        <v>100</v>
      </c>
      <c r="T661" s="2"/>
    </row>
    <row r="662" spans="1:20" ht="28.5" customHeight="1" x14ac:dyDescent="0.25">
      <c r="A662" s="182"/>
      <c r="B662" s="185"/>
      <c r="C662" s="184">
        <v>2017</v>
      </c>
      <c r="D662" s="196">
        <v>284.39999999999998</v>
      </c>
      <c r="E662" s="196">
        <v>284.10000000000002</v>
      </c>
      <c r="F662" s="196">
        <v>0</v>
      </c>
      <c r="G662" s="196">
        <v>0</v>
      </c>
      <c r="H662" s="196">
        <v>0</v>
      </c>
      <c r="I662" s="196">
        <v>0</v>
      </c>
      <c r="J662" s="196">
        <v>284.39999999999998</v>
      </c>
      <c r="K662" s="196">
        <v>284.10000000000002</v>
      </c>
      <c r="L662" s="196">
        <v>0</v>
      </c>
      <c r="M662" s="196">
        <v>0</v>
      </c>
      <c r="N662" s="196">
        <v>100</v>
      </c>
      <c r="O662" s="196">
        <v>100</v>
      </c>
      <c r="P662" s="27" t="s">
        <v>191</v>
      </c>
      <c r="Q662" s="176">
        <v>10</v>
      </c>
      <c r="R662" s="176">
        <v>58</v>
      </c>
      <c r="S662" s="176">
        <v>580</v>
      </c>
      <c r="T662" s="2"/>
    </row>
    <row r="663" spans="1:20" ht="28.5" customHeight="1" x14ac:dyDescent="0.25">
      <c r="A663" s="182"/>
      <c r="B663" s="186"/>
      <c r="C663" s="186"/>
      <c r="D663" s="197"/>
      <c r="E663" s="197"/>
      <c r="F663" s="197"/>
      <c r="G663" s="197"/>
      <c r="H663" s="197"/>
      <c r="I663" s="197"/>
      <c r="J663" s="197"/>
      <c r="K663" s="197"/>
      <c r="L663" s="197"/>
      <c r="M663" s="197"/>
      <c r="N663" s="197"/>
      <c r="O663" s="197"/>
      <c r="P663" s="27" t="s">
        <v>192</v>
      </c>
      <c r="Q663" s="176">
        <v>0</v>
      </c>
      <c r="R663" s="176">
        <v>0</v>
      </c>
      <c r="S663" s="176">
        <v>100</v>
      </c>
      <c r="T663" s="2"/>
    </row>
    <row r="664" spans="1:20" ht="28.5" customHeight="1" x14ac:dyDescent="0.25">
      <c r="A664" s="182"/>
      <c r="B664" s="184" t="s">
        <v>572</v>
      </c>
      <c r="C664" s="184">
        <v>2017</v>
      </c>
      <c r="D664" s="196">
        <v>1058.4000000000001</v>
      </c>
      <c r="E664" s="196">
        <v>1058.3</v>
      </c>
      <c r="F664" s="196">
        <v>0</v>
      </c>
      <c r="G664" s="196">
        <v>0</v>
      </c>
      <c r="H664" s="196">
        <v>24</v>
      </c>
      <c r="I664" s="196">
        <v>24</v>
      </c>
      <c r="J664" s="196">
        <v>1034.4000000000001</v>
      </c>
      <c r="K664" s="196">
        <v>1034.3</v>
      </c>
      <c r="L664" s="196">
        <v>0</v>
      </c>
      <c r="M664" s="196">
        <v>0</v>
      </c>
      <c r="N664" s="196">
        <v>100</v>
      </c>
      <c r="O664" s="196">
        <v>100</v>
      </c>
      <c r="P664" s="27" t="s">
        <v>191</v>
      </c>
      <c r="Q664" s="176">
        <v>10</v>
      </c>
      <c r="R664" s="176">
        <v>58</v>
      </c>
      <c r="S664" s="176">
        <v>580</v>
      </c>
      <c r="T664" s="2"/>
    </row>
    <row r="665" spans="1:20" ht="28.5" customHeight="1" x14ac:dyDescent="0.25">
      <c r="A665" s="183"/>
      <c r="B665" s="186"/>
      <c r="C665" s="186"/>
      <c r="D665" s="197"/>
      <c r="E665" s="197"/>
      <c r="F665" s="197"/>
      <c r="G665" s="197"/>
      <c r="H665" s="197"/>
      <c r="I665" s="197"/>
      <c r="J665" s="197"/>
      <c r="K665" s="197"/>
      <c r="L665" s="197"/>
      <c r="M665" s="197"/>
      <c r="N665" s="197"/>
      <c r="O665" s="197"/>
      <c r="P665" s="27" t="s">
        <v>192</v>
      </c>
      <c r="Q665" s="176">
        <v>0</v>
      </c>
      <c r="R665" s="176">
        <v>0</v>
      </c>
      <c r="S665" s="176">
        <v>100</v>
      </c>
      <c r="T665" s="2"/>
    </row>
    <row r="666" spans="1:20" ht="18.75" customHeight="1" x14ac:dyDescent="0.25">
      <c r="A666" s="187" t="s">
        <v>522</v>
      </c>
      <c r="B666" s="190" t="s">
        <v>523</v>
      </c>
      <c r="C666" s="17" t="s">
        <v>551</v>
      </c>
      <c r="D666" s="18">
        <f>SUM(D667:D670)</f>
        <v>77944.5</v>
      </c>
      <c r="E666" s="18">
        <f t="shared" ref="E666:M666" si="191">SUM(E667:E670)</f>
        <v>77944.3</v>
      </c>
      <c r="F666" s="18">
        <f t="shared" si="191"/>
        <v>0</v>
      </c>
      <c r="G666" s="18">
        <f t="shared" si="191"/>
        <v>0</v>
      </c>
      <c r="H666" s="18">
        <f t="shared" si="191"/>
        <v>1000</v>
      </c>
      <c r="I666" s="18">
        <f t="shared" si="191"/>
        <v>1000</v>
      </c>
      <c r="J666" s="18">
        <f t="shared" si="191"/>
        <v>76944.5</v>
      </c>
      <c r="K666" s="18">
        <f t="shared" si="191"/>
        <v>76944.3</v>
      </c>
      <c r="L666" s="18">
        <f t="shared" si="191"/>
        <v>0</v>
      </c>
      <c r="M666" s="18">
        <f t="shared" si="191"/>
        <v>0</v>
      </c>
      <c r="N666" s="18">
        <v>100</v>
      </c>
      <c r="O666" s="18">
        <v>100</v>
      </c>
      <c r="P666" s="193" t="s">
        <v>22</v>
      </c>
      <c r="Q666" s="193" t="s">
        <v>22</v>
      </c>
      <c r="R666" s="193" t="s">
        <v>22</v>
      </c>
      <c r="S666" s="193" t="s">
        <v>22</v>
      </c>
      <c r="T666" s="2"/>
    </row>
    <row r="667" spans="1:20" ht="18.75" customHeight="1" x14ac:dyDescent="0.25">
      <c r="A667" s="188"/>
      <c r="B667" s="191"/>
      <c r="C667" s="16">
        <v>2014</v>
      </c>
      <c r="D667" s="18">
        <f>SUM(D671)</f>
        <v>0</v>
      </c>
      <c r="E667" s="18">
        <f t="shared" ref="E667:M667" si="192">SUM(E671)</f>
        <v>0</v>
      </c>
      <c r="F667" s="18">
        <f t="shared" si="192"/>
        <v>0</v>
      </c>
      <c r="G667" s="18">
        <f t="shared" si="192"/>
        <v>0</v>
      </c>
      <c r="H667" s="18">
        <f t="shared" si="192"/>
        <v>0</v>
      </c>
      <c r="I667" s="18">
        <f t="shared" si="192"/>
        <v>0</v>
      </c>
      <c r="J667" s="18">
        <f t="shared" si="192"/>
        <v>0</v>
      </c>
      <c r="K667" s="18">
        <f t="shared" si="192"/>
        <v>0</v>
      </c>
      <c r="L667" s="18">
        <f t="shared" si="192"/>
        <v>0</v>
      </c>
      <c r="M667" s="18">
        <f t="shared" si="192"/>
        <v>0</v>
      </c>
      <c r="N667" s="18">
        <v>0</v>
      </c>
      <c r="O667" s="18">
        <v>0</v>
      </c>
      <c r="P667" s="194"/>
      <c r="Q667" s="194"/>
      <c r="R667" s="194"/>
      <c r="S667" s="194"/>
      <c r="T667" s="2"/>
    </row>
    <row r="668" spans="1:20" ht="18" customHeight="1" x14ac:dyDescent="0.25">
      <c r="A668" s="188"/>
      <c r="B668" s="191"/>
      <c r="C668" s="16">
        <v>2015</v>
      </c>
      <c r="D668" s="18">
        <f>SUM(D672)</f>
        <v>0</v>
      </c>
      <c r="E668" s="18">
        <f t="shared" ref="E668:M668" si="193">SUM(E672)</f>
        <v>0</v>
      </c>
      <c r="F668" s="18">
        <f t="shared" si="193"/>
        <v>0</v>
      </c>
      <c r="G668" s="18">
        <f t="shared" si="193"/>
        <v>0</v>
      </c>
      <c r="H668" s="18">
        <f t="shared" si="193"/>
        <v>0</v>
      </c>
      <c r="I668" s="18">
        <f t="shared" si="193"/>
        <v>0</v>
      </c>
      <c r="J668" s="18">
        <f t="shared" si="193"/>
        <v>0</v>
      </c>
      <c r="K668" s="18">
        <f t="shared" si="193"/>
        <v>0</v>
      </c>
      <c r="L668" s="18">
        <f t="shared" si="193"/>
        <v>0</v>
      </c>
      <c r="M668" s="18">
        <f t="shared" si="193"/>
        <v>0</v>
      </c>
      <c r="N668" s="18">
        <v>0</v>
      </c>
      <c r="O668" s="18">
        <v>0</v>
      </c>
      <c r="P668" s="194"/>
      <c r="Q668" s="194"/>
      <c r="R668" s="194"/>
      <c r="S668" s="194"/>
      <c r="T668" s="2"/>
    </row>
    <row r="669" spans="1:20" ht="20.25" customHeight="1" x14ac:dyDescent="0.25">
      <c r="A669" s="188"/>
      <c r="B669" s="191"/>
      <c r="C669" s="16">
        <v>2016</v>
      </c>
      <c r="D669" s="18">
        <f>SUM(D673)</f>
        <v>11352</v>
      </c>
      <c r="E669" s="18">
        <f t="shared" ref="E669:M669" si="194">SUM(E673)</f>
        <v>11352</v>
      </c>
      <c r="F669" s="18">
        <f t="shared" si="194"/>
        <v>0</v>
      </c>
      <c r="G669" s="18">
        <f t="shared" si="194"/>
        <v>0</v>
      </c>
      <c r="H669" s="18">
        <f t="shared" si="194"/>
        <v>0</v>
      </c>
      <c r="I669" s="18">
        <f t="shared" si="194"/>
        <v>0</v>
      </c>
      <c r="J669" s="18">
        <f t="shared" si="194"/>
        <v>11352</v>
      </c>
      <c r="K669" s="18">
        <f t="shared" si="194"/>
        <v>11352</v>
      </c>
      <c r="L669" s="18">
        <f t="shared" si="194"/>
        <v>0</v>
      </c>
      <c r="M669" s="18">
        <f t="shared" si="194"/>
        <v>0</v>
      </c>
      <c r="N669" s="18">
        <v>100</v>
      </c>
      <c r="O669" s="18">
        <v>100</v>
      </c>
      <c r="P669" s="194"/>
      <c r="Q669" s="194"/>
      <c r="R669" s="194"/>
      <c r="S669" s="194"/>
      <c r="T669" s="2"/>
    </row>
    <row r="670" spans="1:20" ht="20.25" customHeight="1" x14ac:dyDescent="0.25">
      <c r="A670" s="189"/>
      <c r="B670" s="192"/>
      <c r="C670" s="279">
        <v>2017</v>
      </c>
      <c r="D670" s="280">
        <f>SUM(D674)</f>
        <v>66592.5</v>
      </c>
      <c r="E670" s="280">
        <f t="shared" ref="E670:M670" si="195">SUM(E674)</f>
        <v>66592.3</v>
      </c>
      <c r="F670" s="280">
        <f t="shared" si="195"/>
        <v>0</v>
      </c>
      <c r="G670" s="280">
        <f t="shared" si="195"/>
        <v>0</v>
      </c>
      <c r="H670" s="280">
        <f t="shared" si="195"/>
        <v>1000</v>
      </c>
      <c r="I670" s="280">
        <f t="shared" si="195"/>
        <v>1000</v>
      </c>
      <c r="J670" s="280">
        <f t="shared" si="195"/>
        <v>65592.5</v>
      </c>
      <c r="K670" s="280">
        <f t="shared" si="195"/>
        <v>65592.3</v>
      </c>
      <c r="L670" s="280">
        <f t="shared" si="195"/>
        <v>0</v>
      </c>
      <c r="M670" s="280">
        <f t="shared" si="195"/>
        <v>0</v>
      </c>
      <c r="N670" s="280">
        <v>100</v>
      </c>
      <c r="O670" s="280">
        <v>100</v>
      </c>
      <c r="P670" s="195"/>
      <c r="Q670" s="195"/>
      <c r="R670" s="195"/>
      <c r="S670" s="195"/>
      <c r="T670" s="2"/>
    </row>
    <row r="671" spans="1:20" ht="17.25" customHeight="1" x14ac:dyDescent="0.25">
      <c r="A671" s="181" t="s">
        <v>524</v>
      </c>
      <c r="B671" s="184" t="s">
        <v>525</v>
      </c>
      <c r="C671" s="125">
        <v>2014</v>
      </c>
      <c r="D671" s="136">
        <v>0</v>
      </c>
      <c r="E671" s="136">
        <v>0</v>
      </c>
      <c r="F671" s="136">
        <v>0</v>
      </c>
      <c r="G671" s="136">
        <v>0</v>
      </c>
      <c r="H671" s="136">
        <v>0</v>
      </c>
      <c r="I671" s="136">
        <v>0</v>
      </c>
      <c r="J671" s="136">
        <v>0</v>
      </c>
      <c r="K671" s="136">
        <v>0</v>
      </c>
      <c r="L671" s="136">
        <v>0</v>
      </c>
      <c r="M671" s="136">
        <v>0</v>
      </c>
      <c r="N671" s="136">
        <v>0</v>
      </c>
      <c r="O671" s="136">
        <v>0</v>
      </c>
      <c r="P671" s="122" t="s">
        <v>22</v>
      </c>
      <c r="Q671" s="142" t="s">
        <v>22</v>
      </c>
      <c r="R671" s="142" t="s">
        <v>22</v>
      </c>
      <c r="S671" s="142" t="s">
        <v>22</v>
      </c>
      <c r="T671" s="2"/>
    </row>
    <row r="672" spans="1:20" ht="18.75" customHeight="1" x14ac:dyDescent="0.25">
      <c r="A672" s="182"/>
      <c r="B672" s="185"/>
      <c r="C672" s="125">
        <v>2015</v>
      </c>
      <c r="D672" s="136">
        <v>0</v>
      </c>
      <c r="E672" s="136">
        <v>0</v>
      </c>
      <c r="F672" s="136">
        <v>0</v>
      </c>
      <c r="G672" s="136">
        <v>0</v>
      </c>
      <c r="H672" s="136">
        <v>0</v>
      </c>
      <c r="I672" s="136">
        <v>0</v>
      </c>
      <c r="J672" s="136">
        <v>0</v>
      </c>
      <c r="K672" s="136">
        <v>0</v>
      </c>
      <c r="L672" s="136">
        <v>0</v>
      </c>
      <c r="M672" s="136">
        <v>0</v>
      </c>
      <c r="N672" s="136">
        <v>0</v>
      </c>
      <c r="O672" s="136">
        <v>0</v>
      </c>
      <c r="P672" s="122" t="s">
        <v>22</v>
      </c>
      <c r="Q672" s="142" t="s">
        <v>22</v>
      </c>
      <c r="R672" s="142" t="s">
        <v>22</v>
      </c>
      <c r="S672" s="142" t="s">
        <v>22</v>
      </c>
      <c r="T672" s="2"/>
    </row>
    <row r="673" spans="1:20" ht="21" customHeight="1" x14ac:dyDescent="0.25">
      <c r="A673" s="182"/>
      <c r="B673" s="185"/>
      <c r="C673" s="125">
        <v>2016</v>
      </c>
      <c r="D673" s="136">
        <v>11352</v>
      </c>
      <c r="E673" s="136">
        <v>11352</v>
      </c>
      <c r="F673" s="136">
        <v>0</v>
      </c>
      <c r="G673" s="136">
        <v>0</v>
      </c>
      <c r="H673" s="136">
        <v>0</v>
      </c>
      <c r="I673" s="136">
        <v>0</v>
      </c>
      <c r="J673" s="136">
        <v>11352</v>
      </c>
      <c r="K673" s="136">
        <v>11352</v>
      </c>
      <c r="L673" s="136">
        <v>0</v>
      </c>
      <c r="M673" s="136">
        <v>0</v>
      </c>
      <c r="N673" s="136">
        <v>100</v>
      </c>
      <c r="O673" s="136">
        <v>100</v>
      </c>
      <c r="P673" s="184" t="s">
        <v>526</v>
      </c>
      <c r="Q673" s="142">
        <v>1</v>
      </c>
      <c r="R673" s="142">
        <v>1</v>
      </c>
      <c r="S673" s="142">
        <v>100</v>
      </c>
      <c r="T673" s="2"/>
    </row>
    <row r="674" spans="1:20" ht="25.5" customHeight="1" x14ac:dyDescent="0.25">
      <c r="A674" s="183"/>
      <c r="B674" s="186"/>
      <c r="C674" s="165">
        <v>2017</v>
      </c>
      <c r="D674" s="160">
        <v>66592.5</v>
      </c>
      <c r="E674" s="160">
        <v>66592.3</v>
      </c>
      <c r="F674" s="160">
        <v>0</v>
      </c>
      <c r="G674" s="160">
        <v>0</v>
      </c>
      <c r="H674" s="160">
        <v>1000</v>
      </c>
      <c r="I674" s="160">
        <v>1000</v>
      </c>
      <c r="J674" s="160">
        <v>65592.5</v>
      </c>
      <c r="K674" s="160">
        <v>65592.3</v>
      </c>
      <c r="L674" s="160">
        <v>0</v>
      </c>
      <c r="M674" s="160">
        <v>0</v>
      </c>
      <c r="N674" s="160">
        <v>100</v>
      </c>
      <c r="O674" s="160">
        <v>100</v>
      </c>
      <c r="P674" s="186"/>
      <c r="Q674" s="172">
        <v>1</v>
      </c>
      <c r="R674" s="172">
        <v>1</v>
      </c>
      <c r="S674" s="172">
        <v>100</v>
      </c>
      <c r="T674" s="2"/>
    </row>
    <row r="675" spans="1:20" ht="21.75" customHeight="1" x14ac:dyDescent="0.25">
      <c r="A675" s="187" t="s">
        <v>573</v>
      </c>
      <c r="B675" s="190" t="s">
        <v>574</v>
      </c>
      <c r="C675" s="17" t="s">
        <v>551</v>
      </c>
      <c r="D675" s="18">
        <f>SUM(D676:D679)</f>
        <v>1.6</v>
      </c>
      <c r="E675" s="18">
        <f t="shared" ref="E675:M675" si="196">SUM(E676:E679)</f>
        <v>1.6</v>
      </c>
      <c r="F675" s="18">
        <f t="shared" si="196"/>
        <v>0</v>
      </c>
      <c r="G675" s="18">
        <f t="shared" si="196"/>
        <v>0</v>
      </c>
      <c r="H675" s="18">
        <f t="shared" si="196"/>
        <v>0</v>
      </c>
      <c r="I675" s="18">
        <f t="shared" si="196"/>
        <v>0</v>
      </c>
      <c r="J675" s="18">
        <f t="shared" si="196"/>
        <v>1.6</v>
      </c>
      <c r="K675" s="18">
        <f t="shared" si="196"/>
        <v>1.6</v>
      </c>
      <c r="L675" s="18">
        <f t="shared" si="196"/>
        <v>0</v>
      </c>
      <c r="M675" s="18">
        <f t="shared" si="196"/>
        <v>0</v>
      </c>
      <c r="N675" s="18">
        <v>100</v>
      </c>
      <c r="O675" s="18">
        <v>100</v>
      </c>
      <c r="P675" s="193" t="s">
        <v>22</v>
      </c>
      <c r="Q675" s="193" t="s">
        <v>22</v>
      </c>
      <c r="R675" s="193" t="s">
        <v>22</v>
      </c>
      <c r="S675" s="193" t="s">
        <v>22</v>
      </c>
      <c r="T675" s="2"/>
    </row>
    <row r="676" spans="1:20" ht="16.5" customHeight="1" x14ac:dyDescent="0.25">
      <c r="A676" s="188"/>
      <c r="B676" s="191"/>
      <c r="C676" s="16">
        <v>2014</v>
      </c>
      <c r="D676" s="18">
        <v>0</v>
      </c>
      <c r="E676" s="18">
        <v>0</v>
      </c>
      <c r="F676" s="18">
        <v>0</v>
      </c>
      <c r="G676" s="18">
        <v>0</v>
      </c>
      <c r="H676" s="18">
        <v>0</v>
      </c>
      <c r="I676" s="18">
        <v>0</v>
      </c>
      <c r="J676" s="18">
        <v>0</v>
      </c>
      <c r="K676" s="18">
        <v>0</v>
      </c>
      <c r="L676" s="18">
        <v>0</v>
      </c>
      <c r="M676" s="18">
        <v>0</v>
      </c>
      <c r="N676" s="18">
        <v>0</v>
      </c>
      <c r="O676" s="18">
        <v>0</v>
      </c>
      <c r="P676" s="194"/>
      <c r="Q676" s="194"/>
      <c r="R676" s="194"/>
      <c r="S676" s="194"/>
      <c r="T676" s="2"/>
    </row>
    <row r="677" spans="1:20" ht="17.25" customHeight="1" x14ac:dyDescent="0.25">
      <c r="A677" s="188"/>
      <c r="B677" s="191"/>
      <c r="C677" s="16">
        <v>2015</v>
      </c>
      <c r="D677" s="18">
        <v>0</v>
      </c>
      <c r="E677" s="18">
        <v>0</v>
      </c>
      <c r="F677" s="18">
        <v>0</v>
      </c>
      <c r="G677" s="18">
        <v>0</v>
      </c>
      <c r="H677" s="18">
        <v>0</v>
      </c>
      <c r="I677" s="18">
        <v>0</v>
      </c>
      <c r="J677" s="18">
        <v>0</v>
      </c>
      <c r="K677" s="18">
        <v>0</v>
      </c>
      <c r="L677" s="18">
        <v>0</v>
      </c>
      <c r="M677" s="18">
        <v>0</v>
      </c>
      <c r="N677" s="18">
        <v>0</v>
      </c>
      <c r="O677" s="18">
        <v>0</v>
      </c>
      <c r="P677" s="194"/>
      <c r="Q677" s="194"/>
      <c r="R677" s="194"/>
      <c r="S677" s="194"/>
      <c r="T677" s="2"/>
    </row>
    <row r="678" spans="1:20" ht="19.5" customHeight="1" x14ac:dyDescent="0.25">
      <c r="A678" s="188"/>
      <c r="B678" s="191"/>
      <c r="C678" s="16">
        <v>2016</v>
      </c>
      <c r="D678" s="18">
        <v>0</v>
      </c>
      <c r="E678" s="18">
        <v>0</v>
      </c>
      <c r="F678" s="18">
        <v>0</v>
      </c>
      <c r="G678" s="18">
        <v>0</v>
      </c>
      <c r="H678" s="18">
        <v>0</v>
      </c>
      <c r="I678" s="18">
        <v>0</v>
      </c>
      <c r="J678" s="18">
        <v>0</v>
      </c>
      <c r="K678" s="18">
        <v>0</v>
      </c>
      <c r="L678" s="18">
        <v>0</v>
      </c>
      <c r="M678" s="18">
        <v>0</v>
      </c>
      <c r="N678" s="18">
        <v>0</v>
      </c>
      <c r="O678" s="18">
        <v>0</v>
      </c>
      <c r="P678" s="194"/>
      <c r="Q678" s="194"/>
      <c r="R678" s="194"/>
      <c r="S678" s="194"/>
      <c r="T678" s="2"/>
    </row>
    <row r="679" spans="1:20" ht="18.75" customHeight="1" x14ac:dyDescent="0.25">
      <c r="A679" s="189"/>
      <c r="B679" s="192"/>
      <c r="C679" s="279">
        <v>2017</v>
      </c>
      <c r="D679" s="280">
        <f>SUM(D680)</f>
        <v>1.6</v>
      </c>
      <c r="E679" s="280">
        <f t="shared" ref="E679:M679" si="197">SUM(E680)</f>
        <v>1.6</v>
      </c>
      <c r="F679" s="280">
        <f t="shared" si="197"/>
        <v>0</v>
      </c>
      <c r="G679" s="280">
        <f t="shared" si="197"/>
        <v>0</v>
      </c>
      <c r="H679" s="280">
        <f t="shared" si="197"/>
        <v>0</v>
      </c>
      <c r="I679" s="280">
        <f t="shared" si="197"/>
        <v>0</v>
      </c>
      <c r="J679" s="280">
        <f t="shared" si="197"/>
        <v>1.6</v>
      </c>
      <c r="K679" s="280">
        <f t="shared" si="197"/>
        <v>1.6</v>
      </c>
      <c r="L679" s="280">
        <f t="shared" si="197"/>
        <v>0</v>
      </c>
      <c r="M679" s="280">
        <f t="shared" si="197"/>
        <v>0</v>
      </c>
      <c r="N679" s="280">
        <v>100</v>
      </c>
      <c r="O679" s="280">
        <v>100</v>
      </c>
      <c r="P679" s="195"/>
      <c r="Q679" s="195"/>
      <c r="R679" s="195"/>
      <c r="S679" s="195"/>
      <c r="T679" s="2"/>
    </row>
    <row r="680" spans="1:20" ht="26.25" customHeight="1" x14ac:dyDescent="0.25">
      <c r="A680" s="181" t="s">
        <v>575</v>
      </c>
      <c r="B680" s="184" t="s">
        <v>576</v>
      </c>
      <c r="C680" s="184">
        <v>2017</v>
      </c>
      <c r="D680" s="196">
        <v>1.6</v>
      </c>
      <c r="E680" s="196">
        <v>1.6</v>
      </c>
      <c r="F680" s="196">
        <v>0</v>
      </c>
      <c r="G680" s="196">
        <v>0</v>
      </c>
      <c r="H680" s="196">
        <v>0</v>
      </c>
      <c r="I680" s="196">
        <v>0</v>
      </c>
      <c r="J680" s="196">
        <v>1.6</v>
      </c>
      <c r="K680" s="196">
        <v>1.6</v>
      </c>
      <c r="L680" s="196">
        <v>0</v>
      </c>
      <c r="M680" s="196">
        <v>0</v>
      </c>
      <c r="N680" s="196">
        <v>100</v>
      </c>
      <c r="O680" s="196">
        <v>100</v>
      </c>
      <c r="P680" s="147" t="s">
        <v>577</v>
      </c>
      <c r="Q680" s="172">
        <v>30</v>
      </c>
      <c r="R680" s="172">
        <v>30.3</v>
      </c>
      <c r="S680" s="172">
        <v>101</v>
      </c>
      <c r="T680" s="2"/>
    </row>
    <row r="681" spans="1:20" ht="54" customHeight="1" x14ac:dyDescent="0.25">
      <c r="A681" s="183"/>
      <c r="B681" s="186"/>
      <c r="C681" s="186"/>
      <c r="D681" s="197"/>
      <c r="E681" s="197"/>
      <c r="F681" s="197"/>
      <c r="G681" s="197"/>
      <c r="H681" s="197"/>
      <c r="I681" s="197"/>
      <c r="J681" s="197"/>
      <c r="K681" s="197"/>
      <c r="L681" s="197"/>
      <c r="M681" s="197"/>
      <c r="N681" s="197"/>
      <c r="O681" s="197"/>
      <c r="P681" s="147" t="s">
        <v>578</v>
      </c>
      <c r="Q681" s="172">
        <v>7</v>
      </c>
      <c r="R681" s="172">
        <v>8</v>
      </c>
      <c r="S681" s="172">
        <v>114.3</v>
      </c>
      <c r="T681" s="2"/>
    </row>
    <row r="682" spans="1:20" ht="21.75" customHeight="1" x14ac:dyDescent="0.25">
      <c r="A682" s="198" t="s">
        <v>181</v>
      </c>
      <c r="B682" s="201" t="s">
        <v>196</v>
      </c>
      <c r="C682" s="13" t="s">
        <v>551</v>
      </c>
      <c r="D682" s="14">
        <f>SUM(D683:D686)</f>
        <v>5888.5</v>
      </c>
      <c r="E682" s="14">
        <f t="shared" ref="E682:M682" si="198">SUM(E683:E686)</f>
        <v>5891.5</v>
      </c>
      <c r="F682" s="14">
        <f t="shared" si="198"/>
        <v>0</v>
      </c>
      <c r="G682" s="14">
        <f t="shared" si="198"/>
        <v>0</v>
      </c>
      <c r="H682" s="14">
        <f t="shared" si="198"/>
        <v>0</v>
      </c>
      <c r="I682" s="14">
        <f t="shared" si="198"/>
        <v>0</v>
      </c>
      <c r="J682" s="14">
        <f t="shared" si="198"/>
        <v>5888.5</v>
      </c>
      <c r="K682" s="14">
        <f t="shared" si="198"/>
        <v>5891.5</v>
      </c>
      <c r="L682" s="14">
        <f t="shared" si="198"/>
        <v>0</v>
      </c>
      <c r="M682" s="14">
        <f t="shared" si="198"/>
        <v>0</v>
      </c>
      <c r="N682" s="14">
        <v>100</v>
      </c>
      <c r="O682" s="14">
        <v>100</v>
      </c>
      <c r="P682" s="204" t="s">
        <v>22</v>
      </c>
      <c r="Q682" s="204" t="s">
        <v>22</v>
      </c>
      <c r="R682" s="204" t="s">
        <v>22</v>
      </c>
      <c r="S682" s="204" t="s">
        <v>22</v>
      </c>
      <c r="T682" s="2"/>
    </row>
    <row r="683" spans="1:20" ht="21" customHeight="1" x14ac:dyDescent="0.25">
      <c r="A683" s="199"/>
      <c r="B683" s="202"/>
      <c r="C683" s="12">
        <v>2014</v>
      </c>
      <c r="D683" s="14">
        <f>SUM(D688)</f>
        <v>1869.9</v>
      </c>
      <c r="E683" s="14">
        <f t="shared" ref="E683:M683" si="199">SUM(E688)</f>
        <v>1869.9</v>
      </c>
      <c r="F683" s="14">
        <f t="shared" si="199"/>
        <v>0</v>
      </c>
      <c r="G683" s="14">
        <f t="shared" si="199"/>
        <v>0</v>
      </c>
      <c r="H683" s="14">
        <f t="shared" si="199"/>
        <v>0</v>
      </c>
      <c r="I683" s="14">
        <f t="shared" si="199"/>
        <v>0</v>
      </c>
      <c r="J683" s="14">
        <f t="shared" si="199"/>
        <v>1869.9</v>
      </c>
      <c r="K683" s="14">
        <f t="shared" si="199"/>
        <v>1869.9</v>
      </c>
      <c r="L683" s="14">
        <f t="shared" si="199"/>
        <v>0</v>
      </c>
      <c r="M683" s="14">
        <f t="shared" si="199"/>
        <v>0</v>
      </c>
      <c r="N683" s="14">
        <v>100</v>
      </c>
      <c r="O683" s="14">
        <v>100</v>
      </c>
      <c r="P683" s="205"/>
      <c r="Q683" s="205"/>
      <c r="R683" s="205"/>
      <c r="S683" s="205"/>
      <c r="T683" s="2"/>
    </row>
    <row r="684" spans="1:20" ht="21.75" customHeight="1" x14ac:dyDescent="0.25">
      <c r="A684" s="199"/>
      <c r="B684" s="202"/>
      <c r="C684" s="12">
        <v>2015</v>
      </c>
      <c r="D684" s="14">
        <f>SUM(D689)</f>
        <v>1506.3</v>
      </c>
      <c r="E684" s="14">
        <f t="shared" ref="E684:M684" si="200">SUM(E689)</f>
        <v>1509.3</v>
      </c>
      <c r="F684" s="14">
        <f t="shared" si="200"/>
        <v>0</v>
      </c>
      <c r="G684" s="14">
        <f t="shared" si="200"/>
        <v>0</v>
      </c>
      <c r="H684" s="14">
        <f t="shared" si="200"/>
        <v>0</v>
      </c>
      <c r="I684" s="14">
        <f t="shared" si="200"/>
        <v>0</v>
      </c>
      <c r="J684" s="14">
        <f t="shared" si="200"/>
        <v>1506.3</v>
      </c>
      <c r="K684" s="14">
        <f t="shared" si="200"/>
        <v>1509.3</v>
      </c>
      <c r="L684" s="14">
        <f t="shared" si="200"/>
        <v>0</v>
      </c>
      <c r="M684" s="14">
        <f t="shared" si="200"/>
        <v>0</v>
      </c>
      <c r="N684" s="14">
        <v>100</v>
      </c>
      <c r="O684" s="14">
        <v>100</v>
      </c>
      <c r="P684" s="205"/>
      <c r="Q684" s="205"/>
      <c r="R684" s="205"/>
      <c r="S684" s="205"/>
      <c r="T684" s="2"/>
    </row>
    <row r="685" spans="1:20" ht="21.75" customHeight="1" x14ac:dyDescent="0.25">
      <c r="A685" s="199"/>
      <c r="B685" s="202"/>
      <c r="C685" s="12">
        <v>2016</v>
      </c>
      <c r="D685" s="14">
        <f>SUM(D690)</f>
        <v>1495.3</v>
      </c>
      <c r="E685" s="14">
        <f t="shared" ref="E685:M685" si="201">SUM(E690)</f>
        <v>1495.3</v>
      </c>
      <c r="F685" s="14">
        <f t="shared" si="201"/>
        <v>0</v>
      </c>
      <c r="G685" s="14">
        <f t="shared" si="201"/>
        <v>0</v>
      </c>
      <c r="H685" s="14">
        <f t="shared" si="201"/>
        <v>0</v>
      </c>
      <c r="I685" s="14">
        <f t="shared" si="201"/>
        <v>0</v>
      </c>
      <c r="J685" s="14">
        <f t="shared" si="201"/>
        <v>1495.3</v>
      </c>
      <c r="K685" s="14">
        <f t="shared" si="201"/>
        <v>1495.3</v>
      </c>
      <c r="L685" s="14">
        <f t="shared" si="201"/>
        <v>0</v>
      </c>
      <c r="M685" s="14">
        <f t="shared" si="201"/>
        <v>0</v>
      </c>
      <c r="N685" s="14">
        <v>100</v>
      </c>
      <c r="O685" s="14">
        <v>100</v>
      </c>
      <c r="P685" s="205"/>
      <c r="Q685" s="205"/>
      <c r="R685" s="205"/>
      <c r="S685" s="205"/>
      <c r="T685" s="2"/>
    </row>
    <row r="686" spans="1:20" ht="21.75" customHeight="1" x14ac:dyDescent="0.25">
      <c r="A686" s="200"/>
      <c r="B686" s="203"/>
      <c r="C686" s="12">
        <v>2017</v>
      </c>
      <c r="D686" s="14">
        <f>SUM(D691)</f>
        <v>1017</v>
      </c>
      <c r="E686" s="14">
        <f t="shared" ref="E686:M686" si="202">SUM(E691)</f>
        <v>1017</v>
      </c>
      <c r="F686" s="14">
        <f t="shared" si="202"/>
        <v>0</v>
      </c>
      <c r="G686" s="14">
        <f t="shared" si="202"/>
        <v>0</v>
      </c>
      <c r="H686" s="14">
        <f t="shared" si="202"/>
        <v>0</v>
      </c>
      <c r="I686" s="14">
        <f t="shared" si="202"/>
        <v>0</v>
      </c>
      <c r="J686" s="14">
        <f t="shared" si="202"/>
        <v>1017</v>
      </c>
      <c r="K686" s="14">
        <f t="shared" si="202"/>
        <v>1017</v>
      </c>
      <c r="L686" s="14">
        <f t="shared" si="202"/>
        <v>0</v>
      </c>
      <c r="M686" s="14">
        <f t="shared" si="202"/>
        <v>0</v>
      </c>
      <c r="N686" s="14">
        <v>100</v>
      </c>
      <c r="O686" s="14">
        <v>100</v>
      </c>
      <c r="P686" s="206"/>
      <c r="Q686" s="206"/>
      <c r="R686" s="206"/>
      <c r="S686" s="206"/>
      <c r="T686" s="2"/>
    </row>
    <row r="687" spans="1:20" ht="18.75" customHeight="1" x14ac:dyDescent="0.25">
      <c r="A687" s="211" t="s">
        <v>183</v>
      </c>
      <c r="B687" s="213" t="s">
        <v>198</v>
      </c>
      <c r="C687" s="20" t="s">
        <v>551</v>
      </c>
      <c r="D687" s="21">
        <f>SUM(D688:D691)</f>
        <v>5888.5</v>
      </c>
      <c r="E687" s="21">
        <f t="shared" ref="E687:M687" si="203">SUM(E688:E691)</f>
        <v>5891.5</v>
      </c>
      <c r="F687" s="21">
        <f t="shared" si="203"/>
        <v>0</v>
      </c>
      <c r="G687" s="21">
        <f t="shared" si="203"/>
        <v>0</v>
      </c>
      <c r="H687" s="21">
        <f t="shared" si="203"/>
        <v>0</v>
      </c>
      <c r="I687" s="21">
        <f t="shared" si="203"/>
        <v>0</v>
      </c>
      <c r="J687" s="21">
        <f t="shared" si="203"/>
        <v>5888.5</v>
      </c>
      <c r="K687" s="21">
        <f t="shared" si="203"/>
        <v>5891.5</v>
      </c>
      <c r="L687" s="21">
        <f t="shared" si="203"/>
        <v>0</v>
      </c>
      <c r="M687" s="21">
        <f t="shared" si="203"/>
        <v>0</v>
      </c>
      <c r="N687" s="21">
        <v>100</v>
      </c>
      <c r="O687" s="21">
        <v>100</v>
      </c>
      <c r="P687" s="216" t="s">
        <v>22</v>
      </c>
      <c r="Q687" s="216" t="s">
        <v>22</v>
      </c>
      <c r="R687" s="216" t="s">
        <v>22</v>
      </c>
      <c r="S687" s="216" t="s">
        <v>22</v>
      </c>
      <c r="T687" s="2"/>
    </row>
    <row r="688" spans="1:20" ht="18" customHeight="1" x14ac:dyDescent="0.25">
      <c r="A688" s="217"/>
      <c r="B688" s="215"/>
      <c r="C688" s="20">
        <v>2014</v>
      </c>
      <c r="D688" s="21">
        <f>SUM(D692+D693+D694+D695)</f>
        <v>1869.9</v>
      </c>
      <c r="E688" s="21">
        <f t="shared" ref="E688:M688" si="204">SUM(E692+E693+E694+E695)</f>
        <v>1869.9</v>
      </c>
      <c r="F688" s="21">
        <f t="shared" si="204"/>
        <v>0</v>
      </c>
      <c r="G688" s="21">
        <f t="shared" si="204"/>
        <v>0</v>
      </c>
      <c r="H688" s="21">
        <f t="shared" si="204"/>
        <v>0</v>
      </c>
      <c r="I688" s="21">
        <f t="shared" si="204"/>
        <v>0</v>
      </c>
      <c r="J688" s="21">
        <f t="shared" si="204"/>
        <v>1869.9</v>
      </c>
      <c r="K688" s="21">
        <f t="shared" si="204"/>
        <v>1869.9</v>
      </c>
      <c r="L688" s="21">
        <f t="shared" si="204"/>
        <v>0</v>
      </c>
      <c r="M688" s="21">
        <f t="shared" si="204"/>
        <v>0</v>
      </c>
      <c r="N688" s="21">
        <v>100</v>
      </c>
      <c r="O688" s="21">
        <v>100</v>
      </c>
      <c r="P688" s="216"/>
      <c r="Q688" s="216"/>
      <c r="R688" s="216"/>
      <c r="S688" s="216"/>
      <c r="T688" s="2"/>
    </row>
    <row r="689" spans="1:20" ht="15.75" customHeight="1" x14ac:dyDescent="0.25">
      <c r="A689" s="217"/>
      <c r="B689" s="215"/>
      <c r="C689" s="20">
        <v>2015</v>
      </c>
      <c r="D689" s="21">
        <f>SUM(D696+D697)</f>
        <v>1506.3</v>
      </c>
      <c r="E689" s="21">
        <f t="shared" ref="E689:M689" si="205">SUM(E696+E697)</f>
        <v>1509.3</v>
      </c>
      <c r="F689" s="21">
        <f t="shared" si="205"/>
        <v>0</v>
      </c>
      <c r="G689" s="21">
        <f t="shared" si="205"/>
        <v>0</v>
      </c>
      <c r="H689" s="21">
        <f t="shared" si="205"/>
        <v>0</v>
      </c>
      <c r="I689" s="21">
        <f t="shared" si="205"/>
        <v>0</v>
      </c>
      <c r="J689" s="21">
        <f t="shared" si="205"/>
        <v>1506.3</v>
      </c>
      <c r="K689" s="21">
        <f t="shared" si="205"/>
        <v>1509.3</v>
      </c>
      <c r="L689" s="21">
        <f t="shared" si="205"/>
        <v>0</v>
      </c>
      <c r="M689" s="21">
        <f t="shared" si="205"/>
        <v>0</v>
      </c>
      <c r="N689" s="21">
        <v>100</v>
      </c>
      <c r="O689" s="21">
        <v>100</v>
      </c>
      <c r="P689" s="216"/>
      <c r="Q689" s="216"/>
      <c r="R689" s="216"/>
      <c r="S689" s="216"/>
      <c r="T689" s="2"/>
    </row>
    <row r="690" spans="1:20" ht="15.75" customHeight="1" x14ac:dyDescent="0.25">
      <c r="A690" s="217"/>
      <c r="B690" s="215"/>
      <c r="C690" s="20">
        <v>2016</v>
      </c>
      <c r="D690" s="21">
        <f>SUM(D698+D699)</f>
        <v>1495.3</v>
      </c>
      <c r="E690" s="21">
        <f t="shared" ref="E690:M690" si="206">SUM(E698+E699)</f>
        <v>1495.3</v>
      </c>
      <c r="F690" s="21">
        <f t="shared" si="206"/>
        <v>0</v>
      </c>
      <c r="G690" s="21">
        <f t="shared" si="206"/>
        <v>0</v>
      </c>
      <c r="H690" s="21">
        <f t="shared" si="206"/>
        <v>0</v>
      </c>
      <c r="I690" s="21">
        <f t="shared" si="206"/>
        <v>0</v>
      </c>
      <c r="J690" s="21">
        <f t="shared" si="206"/>
        <v>1495.3</v>
      </c>
      <c r="K690" s="21">
        <f t="shared" si="206"/>
        <v>1495.3</v>
      </c>
      <c r="L690" s="21">
        <f t="shared" si="206"/>
        <v>0</v>
      </c>
      <c r="M690" s="21">
        <f t="shared" si="206"/>
        <v>0</v>
      </c>
      <c r="N690" s="21">
        <v>100</v>
      </c>
      <c r="O690" s="21">
        <v>100</v>
      </c>
      <c r="P690" s="216"/>
      <c r="Q690" s="216"/>
      <c r="R690" s="216"/>
      <c r="S690" s="216"/>
      <c r="T690" s="2"/>
    </row>
    <row r="691" spans="1:20" ht="15.75" customHeight="1" x14ac:dyDescent="0.25">
      <c r="A691" s="217"/>
      <c r="B691" s="214"/>
      <c r="C691" s="20">
        <v>2017</v>
      </c>
      <c r="D691" s="21">
        <f>SUM(D700:D701)</f>
        <v>1017</v>
      </c>
      <c r="E691" s="21">
        <f t="shared" ref="E691:M691" si="207">SUM(E700:E701)</f>
        <v>1017</v>
      </c>
      <c r="F691" s="21">
        <f t="shared" si="207"/>
        <v>0</v>
      </c>
      <c r="G691" s="21">
        <f t="shared" si="207"/>
        <v>0</v>
      </c>
      <c r="H691" s="21">
        <f t="shared" si="207"/>
        <v>0</v>
      </c>
      <c r="I691" s="21">
        <f t="shared" si="207"/>
        <v>0</v>
      </c>
      <c r="J691" s="21">
        <f t="shared" si="207"/>
        <v>1017</v>
      </c>
      <c r="K691" s="21">
        <f t="shared" si="207"/>
        <v>1017</v>
      </c>
      <c r="L691" s="21">
        <f t="shared" si="207"/>
        <v>0</v>
      </c>
      <c r="M691" s="21">
        <f t="shared" si="207"/>
        <v>0</v>
      </c>
      <c r="N691" s="21">
        <v>100</v>
      </c>
      <c r="O691" s="21">
        <v>100</v>
      </c>
      <c r="P691" s="216"/>
      <c r="Q691" s="216"/>
      <c r="R691" s="216"/>
      <c r="S691" s="216"/>
      <c r="T691" s="2"/>
    </row>
    <row r="692" spans="1:20" ht="44.25" customHeight="1" x14ac:dyDescent="0.25">
      <c r="A692" s="217"/>
      <c r="B692" s="37" t="s">
        <v>205</v>
      </c>
      <c r="C692" s="8">
        <v>2014</v>
      </c>
      <c r="D692" s="90">
        <v>60</v>
      </c>
      <c r="E692" s="90">
        <v>60</v>
      </c>
      <c r="F692" s="90">
        <v>0</v>
      </c>
      <c r="G692" s="90">
        <v>0</v>
      </c>
      <c r="H692" s="90">
        <v>0</v>
      </c>
      <c r="I692" s="90">
        <v>0</v>
      </c>
      <c r="J692" s="90">
        <v>60</v>
      </c>
      <c r="K692" s="90">
        <v>60</v>
      </c>
      <c r="L692" s="90">
        <v>0</v>
      </c>
      <c r="M692" s="90">
        <v>0</v>
      </c>
      <c r="N692" s="90">
        <v>100</v>
      </c>
      <c r="O692" s="90">
        <v>100</v>
      </c>
      <c r="P692" s="185" t="s">
        <v>209</v>
      </c>
      <c r="Q692" s="182" t="s">
        <v>412</v>
      </c>
      <c r="R692" s="182" t="s">
        <v>412</v>
      </c>
      <c r="S692" s="182" t="s">
        <v>411</v>
      </c>
      <c r="T692" s="2"/>
    </row>
    <row r="693" spans="1:20" ht="52.5" customHeight="1" x14ac:dyDescent="0.25">
      <c r="A693" s="217"/>
      <c r="B693" s="37" t="s">
        <v>206</v>
      </c>
      <c r="C693" s="8">
        <v>2014</v>
      </c>
      <c r="D693" s="90">
        <v>9.9</v>
      </c>
      <c r="E693" s="90">
        <v>9.9</v>
      </c>
      <c r="F693" s="90">
        <v>0</v>
      </c>
      <c r="G693" s="90">
        <v>0</v>
      </c>
      <c r="H693" s="90">
        <v>0</v>
      </c>
      <c r="I693" s="90">
        <v>0</v>
      </c>
      <c r="J693" s="90">
        <v>9.9</v>
      </c>
      <c r="K693" s="90">
        <v>9.9</v>
      </c>
      <c r="L693" s="90">
        <v>0</v>
      </c>
      <c r="M693" s="90">
        <v>0</v>
      </c>
      <c r="N693" s="90">
        <v>100</v>
      </c>
      <c r="O693" s="90">
        <v>100</v>
      </c>
      <c r="P693" s="185"/>
      <c r="Q693" s="182"/>
      <c r="R693" s="182"/>
      <c r="S693" s="182"/>
      <c r="T693" s="2"/>
    </row>
    <row r="694" spans="1:20" ht="49.5" customHeight="1" x14ac:dyDescent="0.25">
      <c r="A694" s="217"/>
      <c r="B694" s="37" t="s">
        <v>207</v>
      </c>
      <c r="C694" s="8">
        <v>2014</v>
      </c>
      <c r="D694" s="90">
        <v>1200</v>
      </c>
      <c r="E694" s="90">
        <v>1200</v>
      </c>
      <c r="F694" s="90">
        <v>0</v>
      </c>
      <c r="G694" s="90">
        <v>0</v>
      </c>
      <c r="H694" s="90">
        <v>0</v>
      </c>
      <c r="I694" s="90">
        <v>0</v>
      </c>
      <c r="J694" s="90">
        <v>1200</v>
      </c>
      <c r="K694" s="90">
        <v>1200</v>
      </c>
      <c r="L694" s="90">
        <v>0</v>
      </c>
      <c r="M694" s="90">
        <v>0</v>
      </c>
      <c r="N694" s="90">
        <v>100</v>
      </c>
      <c r="O694" s="90">
        <v>100</v>
      </c>
      <c r="P694" s="185"/>
      <c r="Q694" s="182"/>
      <c r="R694" s="182"/>
      <c r="S694" s="182"/>
      <c r="T694" s="2"/>
    </row>
    <row r="695" spans="1:20" ht="46.5" customHeight="1" x14ac:dyDescent="0.25">
      <c r="A695" s="217"/>
      <c r="B695" s="37" t="s">
        <v>208</v>
      </c>
      <c r="C695" s="8">
        <v>2014</v>
      </c>
      <c r="D695" s="90">
        <v>600</v>
      </c>
      <c r="E695" s="90">
        <v>600</v>
      </c>
      <c r="F695" s="90">
        <v>0</v>
      </c>
      <c r="G695" s="90">
        <v>0</v>
      </c>
      <c r="H695" s="90">
        <v>0</v>
      </c>
      <c r="I695" s="90">
        <v>0</v>
      </c>
      <c r="J695" s="90">
        <v>600</v>
      </c>
      <c r="K695" s="90">
        <v>600</v>
      </c>
      <c r="L695" s="90">
        <v>0</v>
      </c>
      <c r="M695" s="90">
        <v>0</v>
      </c>
      <c r="N695" s="90">
        <v>100</v>
      </c>
      <c r="O695" s="90">
        <v>100</v>
      </c>
      <c r="P695" s="186"/>
      <c r="Q695" s="183"/>
      <c r="R695" s="183"/>
      <c r="S695" s="183"/>
      <c r="T695" s="2"/>
    </row>
    <row r="696" spans="1:20" ht="115.5" customHeight="1" x14ac:dyDescent="0.25">
      <c r="A696" s="217"/>
      <c r="B696" s="37" t="s">
        <v>206</v>
      </c>
      <c r="C696" s="8">
        <v>2015</v>
      </c>
      <c r="D696" s="90">
        <v>6.3</v>
      </c>
      <c r="E696" s="90">
        <v>9.3000000000000007</v>
      </c>
      <c r="F696" s="90">
        <v>0</v>
      </c>
      <c r="G696" s="90">
        <v>0</v>
      </c>
      <c r="H696" s="90">
        <v>0</v>
      </c>
      <c r="I696" s="90">
        <v>0</v>
      </c>
      <c r="J696" s="90">
        <v>6.3</v>
      </c>
      <c r="K696" s="90">
        <v>9.3000000000000007</v>
      </c>
      <c r="L696" s="90">
        <v>0</v>
      </c>
      <c r="M696" s="90">
        <v>0</v>
      </c>
      <c r="N696" s="90">
        <v>100</v>
      </c>
      <c r="O696" s="90">
        <v>109.52</v>
      </c>
      <c r="P696" s="184" t="s">
        <v>209</v>
      </c>
      <c r="Q696" s="181" t="s">
        <v>413</v>
      </c>
      <c r="R696" s="181" t="s">
        <v>413</v>
      </c>
      <c r="S696" s="181" t="s">
        <v>411</v>
      </c>
      <c r="T696" s="2"/>
    </row>
    <row r="697" spans="1:20" ht="79.5" customHeight="1" x14ac:dyDescent="0.25">
      <c r="A697" s="217"/>
      <c r="B697" s="37" t="s">
        <v>207</v>
      </c>
      <c r="C697" s="8">
        <v>2015</v>
      </c>
      <c r="D697" s="90">
        <v>1500</v>
      </c>
      <c r="E697" s="90">
        <v>1500</v>
      </c>
      <c r="F697" s="90">
        <v>0</v>
      </c>
      <c r="G697" s="90">
        <v>0</v>
      </c>
      <c r="H697" s="90">
        <v>0</v>
      </c>
      <c r="I697" s="90">
        <v>0</v>
      </c>
      <c r="J697" s="90">
        <v>1500</v>
      </c>
      <c r="K697" s="90">
        <v>1500</v>
      </c>
      <c r="L697" s="90">
        <v>0</v>
      </c>
      <c r="M697" s="90">
        <v>0</v>
      </c>
      <c r="N697" s="90">
        <v>100</v>
      </c>
      <c r="O697" s="90">
        <v>100</v>
      </c>
      <c r="P697" s="186"/>
      <c r="Q697" s="183"/>
      <c r="R697" s="183"/>
      <c r="S697" s="183"/>
      <c r="T697" s="2"/>
    </row>
    <row r="698" spans="1:20" ht="79.5" customHeight="1" x14ac:dyDescent="0.25">
      <c r="A698" s="217"/>
      <c r="B698" s="37" t="s">
        <v>206</v>
      </c>
      <c r="C698" s="8">
        <v>2016</v>
      </c>
      <c r="D698" s="90">
        <v>10</v>
      </c>
      <c r="E698" s="90">
        <v>10</v>
      </c>
      <c r="F698" s="90">
        <v>0</v>
      </c>
      <c r="G698" s="90">
        <v>0</v>
      </c>
      <c r="H698" s="90">
        <v>0</v>
      </c>
      <c r="I698" s="90">
        <v>0</v>
      </c>
      <c r="J698" s="90">
        <v>10</v>
      </c>
      <c r="K698" s="90">
        <v>10</v>
      </c>
      <c r="L698" s="90">
        <v>0</v>
      </c>
      <c r="M698" s="90">
        <v>0</v>
      </c>
      <c r="N698" s="90">
        <v>100</v>
      </c>
      <c r="O698" s="90">
        <v>100</v>
      </c>
      <c r="P698" s="184" t="s">
        <v>209</v>
      </c>
      <c r="Q698" s="181" t="s">
        <v>413</v>
      </c>
      <c r="R698" s="181" t="s">
        <v>413</v>
      </c>
      <c r="S698" s="181" t="s">
        <v>411</v>
      </c>
      <c r="T698" s="2"/>
    </row>
    <row r="699" spans="1:20" ht="113.25" customHeight="1" x14ac:dyDescent="0.25">
      <c r="A699" s="217"/>
      <c r="B699" s="37" t="s">
        <v>207</v>
      </c>
      <c r="C699" s="8">
        <v>2016</v>
      </c>
      <c r="D699" s="90">
        <v>1485.3</v>
      </c>
      <c r="E699" s="90">
        <v>1485.3</v>
      </c>
      <c r="F699" s="90">
        <v>0</v>
      </c>
      <c r="G699" s="90">
        <v>0</v>
      </c>
      <c r="H699" s="90">
        <v>0</v>
      </c>
      <c r="I699" s="90">
        <v>0</v>
      </c>
      <c r="J699" s="90">
        <v>1485.3</v>
      </c>
      <c r="K699" s="90">
        <v>1485.3</v>
      </c>
      <c r="L699" s="90">
        <v>0</v>
      </c>
      <c r="M699" s="90">
        <v>0</v>
      </c>
      <c r="N699" s="90">
        <v>100</v>
      </c>
      <c r="O699" s="90">
        <v>100</v>
      </c>
      <c r="P699" s="186"/>
      <c r="Q699" s="183"/>
      <c r="R699" s="183"/>
      <c r="S699" s="183"/>
      <c r="T699" s="2"/>
    </row>
    <row r="700" spans="1:20" ht="113.25" customHeight="1" x14ac:dyDescent="0.25">
      <c r="A700" s="217"/>
      <c r="B700" s="37" t="s">
        <v>206</v>
      </c>
      <c r="C700" s="8">
        <v>2017</v>
      </c>
      <c r="D700" s="90">
        <v>10</v>
      </c>
      <c r="E700" s="90">
        <v>10</v>
      </c>
      <c r="F700" s="90">
        <v>0</v>
      </c>
      <c r="G700" s="90">
        <v>0</v>
      </c>
      <c r="H700" s="90">
        <v>0</v>
      </c>
      <c r="I700" s="90">
        <v>0</v>
      </c>
      <c r="J700" s="90">
        <v>10</v>
      </c>
      <c r="K700" s="90">
        <v>10</v>
      </c>
      <c r="L700" s="90">
        <v>0</v>
      </c>
      <c r="M700" s="90">
        <v>0</v>
      </c>
      <c r="N700" s="90">
        <v>100</v>
      </c>
      <c r="O700" s="90">
        <v>100</v>
      </c>
      <c r="P700" s="184" t="s">
        <v>209</v>
      </c>
      <c r="Q700" s="181" t="s">
        <v>579</v>
      </c>
      <c r="R700" s="181" t="s">
        <v>579</v>
      </c>
      <c r="S700" s="181" t="s">
        <v>411</v>
      </c>
      <c r="T700" s="2"/>
    </row>
    <row r="701" spans="1:20" ht="79.5" customHeight="1" x14ac:dyDescent="0.25">
      <c r="A701" s="212"/>
      <c r="B701" s="37" t="s">
        <v>207</v>
      </c>
      <c r="C701" s="8">
        <v>2017</v>
      </c>
      <c r="D701" s="90">
        <v>1007</v>
      </c>
      <c r="E701" s="90">
        <v>1007</v>
      </c>
      <c r="F701" s="90">
        <v>0</v>
      </c>
      <c r="G701" s="90">
        <v>0</v>
      </c>
      <c r="H701" s="90">
        <v>0</v>
      </c>
      <c r="I701" s="90">
        <v>0</v>
      </c>
      <c r="J701" s="90">
        <v>1007</v>
      </c>
      <c r="K701" s="90">
        <v>1007</v>
      </c>
      <c r="L701" s="90">
        <v>0</v>
      </c>
      <c r="M701" s="90">
        <v>0</v>
      </c>
      <c r="N701" s="90">
        <v>100</v>
      </c>
      <c r="O701" s="90">
        <v>100</v>
      </c>
      <c r="P701" s="186"/>
      <c r="Q701" s="183"/>
      <c r="R701" s="183"/>
      <c r="S701" s="183"/>
      <c r="T701" s="2"/>
    </row>
    <row r="702" spans="1:20" ht="22.5" customHeight="1" x14ac:dyDescent="0.25">
      <c r="A702" s="198" t="s">
        <v>195</v>
      </c>
      <c r="B702" s="201" t="s">
        <v>237</v>
      </c>
      <c r="C702" s="13" t="s">
        <v>551</v>
      </c>
      <c r="D702" s="14">
        <f>SUM(D703:D706)</f>
        <v>163623.09999999998</v>
      </c>
      <c r="E702" s="14">
        <f t="shared" ref="E702:M702" si="208">SUM(E703:E706)</f>
        <v>163615.44</v>
      </c>
      <c r="F702" s="14">
        <f t="shared" si="208"/>
        <v>0</v>
      </c>
      <c r="G702" s="14">
        <f t="shared" si="208"/>
        <v>0</v>
      </c>
      <c r="H702" s="14">
        <f t="shared" si="208"/>
        <v>21102.1</v>
      </c>
      <c r="I702" s="14">
        <f t="shared" si="208"/>
        <v>21102</v>
      </c>
      <c r="J702" s="14">
        <f t="shared" si="208"/>
        <v>142521</v>
      </c>
      <c r="K702" s="14">
        <f t="shared" si="208"/>
        <v>142513.44</v>
      </c>
      <c r="L702" s="14">
        <f t="shared" si="208"/>
        <v>0</v>
      </c>
      <c r="M702" s="14">
        <f t="shared" si="208"/>
        <v>0</v>
      </c>
      <c r="N702" s="14">
        <v>100</v>
      </c>
      <c r="O702" s="14">
        <v>100</v>
      </c>
      <c r="P702" s="204" t="s">
        <v>22</v>
      </c>
      <c r="Q702" s="204" t="s">
        <v>22</v>
      </c>
      <c r="R702" s="204" t="s">
        <v>22</v>
      </c>
      <c r="S702" s="204" t="s">
        <v>22</v>
      </c>
      <c r="T702" s="2"/>
    </row>
    <row r="703" spans="1:20" ht="24" customHeight="1" x14ac:dyDescent="0.25">
      <c r="A703" s="199"/>
      <c r="B703" s="202"/>
      <c r="C703" s="12">
        <v>2014</v>
      </c>
      <c r="D703" s="14">
        <f>SUM(D707+D714+D715+D718+D719)</f>
        <v>7046</v>
      </c>
      <c r="E703" s="14">
        <f t="shared" ref="E703:M703" si="209">SUM(E707+E714+E715+E718+E719)</f>
        <v>7039.4400000000005</v>
      </c>
      <c r="F703" s="14">
        <f t="shared" si="209"/>
        <v>0</v>
      </c>
      <c r="G703" s="14">
        <f t="shared" si="209"/>
        <v>0</v>
      </c>
      <c r="H703" s="14">
        <f t="shared" si="209"/>
        <v>928.2</v>
      </c>
      <c r="I703" s="14">
        <f t="shared" si="209"/>
        <v>928.2</v>
      </c>
      <c r="J703" s="14">
        <f t="shared" si="209"/>
        <v>6117.8</v>
      </c>
      <c r="K703" s="14">
        <f t="shared" si="209"/>
        <v>6111.24</v>
      </c>
      <c r="L703" s="14">
        <f t="shared" si="209"/>
        <v>0</v>
      </c>
      <c r="M703" s="14">
        <f t="shared" si="209"/>
        <v>0</v>
      </c>
      <c r="N703" s="14">
        <v>100</v>
      </c>
      <c r="O703" s="14">
        <v>99.91</v>
      </c>
      <c r="P703" s="205"/>
      <c r="Q703" s="205"/>
      <c r="R703" s="205"/>
      <c r="S703" s="205"/>
      <c r="T703" s="2"/>
    </row>
    <row r="704" spans="1:20" ht="24" customHeight="1" x14ac:dyDescent="0.25">
      <c r="A704" s="199"/>
      <c r="B704" s="202"/>
      <c r="C704" s="12">
        <v>2015</v>
      </c>
      <c r="D704" s="14">
        <f>SUM(D720)</f>
        <v>28852.2</v>
      </c>
      <c r="E704" s="14">
        <f t="shared" ref="E704:N704" si="210">SUM(E720)</f>
        <v>28851.8</v>
      </c>
      <c r="F704" s="14">
        <f t="shared" si="210"/>
        <v>0</v>
      </c>
      <c r="G704" s="14">
        <f t="shared" si="210"/>
        <v>0</v>
      </c>
      <c r="H704" s="14">
        <f t="shared" si="210"/>
        <v>14173.9</v>
      </c>
      <c r="I704" s="14">
        <f t="shared" si="210"/>
        <v>14173.8</v>
      </c>
      <c r="J704" s="14">
        <f t="shared" si="210"/>
        <v>14678.3</v>
      </c>
      <c r="K704" s="14">
        <f t="shared" si="210"/>
        <v>14678</v>
      </c>
      <c r="L704" s="14">
        <f t="shared" si="210"/>
        <v>0</v>
      </c>
      <c r="M704" s="14">
        <f t="shared" si="210"/>
        <v>0</v>
      </c>
      <c r="N704" s="14">
        <f t="shared" si="210"/>
        <v>100</v>
      </c>
      <c r="O704" s="14">
        <v>100</v>
      </c>
      <c r="P704" s="205"/>
      <c r="Q704" s="205"/>
      <c r="R704" s="205"/>
      <c r="S704" s="205"/>
      <c r="T704" s="2"/>
    </row>
    <row r="705" spans="1:20" ht="24" customHeight="1" x14ac:dyDescent="0.25">
      <c r="A705" s="199"/>
      <c r="B705" s="202"/>
      <c r="C705" s="12">
        <v>2016</v>
      </c>
      <c r="D705" s="14">
        <f>SUM(D721)</f>
        <v>38405.799999999996</v>
      </c>
      <c r="E705" s="14">
        <f t="shared" ref="E705:M705" si="211">SUM(E721)</f>
        <v>38405.1</v>
      </c>
      <c r="F705" s="14">
        <f t="shared" si="211"/>
        <v>0</v>
      </c>
      <c r="G705" s="14">
        <f t="shared" si="211"/>
        <v>0</v>
      </c>
      <c r="H705" s="14">
        <f t="shared" si="211"/>
        <v>5000</v>
      </c>
      <c r="I705" s="14">
        <f t="shared" si="211"/>
        <v>5000</v>
      </c>
      <c r="J705" s="14">
        <f t="shared" si="211"/>
        <v>33405.799999999996</v>
      </c>
      <c r="K705" s="14">
        <f t="shared" si="211"/>
        <v>33405.1</v>
      </c>
      <c r="L705" s="14">
        <f t="shared" si="211"/>
        <v>0</v>
      </c>
      <c r="M705" s="14">
        <f t="shared" si="211"/>
        <v>0</v>
      </c>
      <c r="N705" s="14">
        <v>100</v>
      </c>
      <c r="O705" s="14">
        <v>100</v>
      </c>
      <c r="P705" s="205"/>
      <c r="Q705" s="205"/>
      <c r="R705" s="205"/>
      <c r="S705" s="205"/>
      <c r="T705" s="2"/>
    </row>
    <row r="706" spans="1:20" ht="24" customHeight="1" x14ac:dyDescent="0.25">
      <c r="A706" s="200"/>
      <c r="B706" s="203"/>
      <c r="C706" s="12">
        <v>2017</v>
      </c>
      <c r="D706" s="14">
        <f>SUM(D722)</f>
        <v>89319.099999999991</v>
      </c>
      <c r="E706" s="14">
        <f t="shared" ref="E706:M706" si="212">SUM(E722)</f>
        <v>89319.099999999991</v>
      </c>
      <c r="F706" s="14">
        <f t="shared" si="212"/>
        <v>0</v>
      </c>
      <c r="G706" s="14">
        <f t="shared" si="212"/>
        <v>0</v>
      </c>
      <c r="H706" s="14">
        <f t="shared" si="212"/>
        <v>1000</v>
      </c>
      <c r="I706" s="14">
        <f t="shared" si="212"/>
        <v>1000</v>
      </c>
      <c r="J706" s="14">
        <f t="shared" si="212"/>
        <v>88319.099999999991</v>
      </c>
      <c r="K706" s="14">
        <f t="shared" si="212"/>
        <v>88319.099999999991</v>
      </c>
      <c r="L706" s="14">
        <f t="shared" si="212"/>
        <v>0</v>
      </c>
      <c r="M706" s="14">
        <f t="shared" si="212"/>
        <v>0</v>
      </c>
      <c r="N706" s="14">
        <v>100</v>
      </c>
      <c r="O706" s="14">
        <v>100</v>
      </c>
      <c r="P706" s="206"/>
      <c r="Q706" s="206"/>
      <c r="R706" s="206"/>
      <c r="S706" s="206"/>
      <c r="T706" s="2"/>
    </row>
    <row r="707" spans="1:20" ht="41.25" customHeight="1" x14ac:dyDescent="0.25">
      <c r="A707" s="19" t="s">
        <v>197</v>
      </c>
      <c r="B707" s="20" t="s">
        <v>239</v>
      </c>
      <c r="C707" s="20">
        <v>2014</v>
      </c>
      <c r="D707" s="21">
        <f>SUM(D708+D709+D710+D711+D712+D713)</f>
        <v>1640</v>
      </c>
      <c r="E707" s="21">
        <f t="shared" ref="E707:M707" si="213">SUM(E708+E709+E710+E711+E712+E713)</f>
        <v>1640</v>
      </c>
      <c r="F707" s="21">
        <f t="shared" si="213"/>
        <v>0</v>
      </c>
      <c r="G707" s="21">
        <f t="shared" si="213"/>
        <v>0</v>
      </c>
      <c r="H707" s="21">
        <f t="shared" si="213"/>
        <v>0</v>
      </c>
      <c r="I707" s="21">
        <f t="shared" si="213"/>
        <v>0</v>
      </c>
      <c r="J707" s="21">
        <f t="shared" si="213"/>
        <v>1640</v>
      </c>
      <c r="K707" s="21">
        <f t="shared" si="213"/>
        <v>1640</v>
      </c>
      <c r="L707" s="21">
        <f t="shared" si="213"/>
        <v>0</v>
      </c>
      <c r="M707" s="21">
        <f t="shared" si="213"/>
        <v>0</v>
      </c>
      <c r="N707" s="21">
        <v>100</v>
      </c>
      <c r="O707" s="21">
        <v>100</v>
      </c>
      <c r="P707" s="184" t="s">
        <v>254</v>
      </c>
      <c r="Q707" s="181">
        <v>33.200000000000003</v>
      </c>
      <c r="R707" s="181">
        <v>34.1</v>
      </c>
      <c r="S707" s="181">
        <v>102.71</v>
      </c>
      <c r="T707" s="2"/>
    </row>
    <row r="708" spans="1:20" ht="51" customHeight="1" x14ac:dyDescent="0.25">
      <c r="A708" s="10"/>
      <c r="B708" s="22" t="s">
        <v>240</v>
      </c>
      <c r="C708" s="23">
        <v>2014</v>
      </c>
      <c r="D708" s="24">
        <v>270</v>
      </c>
      <c r="E708" s="24">
        <v>270</v>
      </c>
      <c r="F708" s="24">
        <v>0</v>
      </c>
      <c r="G708" s="24">
        <v>0</v>
      </c>
      <c r="H708" s="24">
        <v>0</v>
      </c>
      <c r="I708" s="24">
        <v>0</v>
      </c>
      <c r="J708" s="24">
        <v>270</v>
      </c>
      <c r="K708" s="24">
        <v>270</v>
      </c>
      <c r="L708" s="24">
        <v>0</v>
      </c>
      <c r="M708" s="24">
        <v>0</v>
      </c>
      <c r="N708" s="24">
        <v>100</v>
      </c>
      <c r="O708" s="24">
        <v>100</v>
      </c>
      <c r="P708" s="185"/>
      <c r="Q708" s="182"/>
      <c r="R708" s="182"/>
      <c r="S708" s="182"/>
      <c r="T708" s="2"/>
    </row>
    <row r="709" spans="1:20" ht="51" customHeight="1" x14ac:dyDescent="0.25">
      <c r="A709" s="10"/>
      <c r="B709" s="22" t="s">
        <v>241</v>
      </c>
      <c r="C709" s="23">
        <v>2014</v>
      </c>
      <c r="D709" s="24">
        <v>480</v>
      </c>
      <c r="E709" s="24">
        <v>480</v>
      </c>
      <c r="F709" s="24">
        <v>0</v>
      </c>
      <c r="G709" s="24">
        <v>0</v>
      </c>
      <c r="H709" s="24">
        <v>0</v>
      </c>
      <c r="I709" s="24">
        <v>0</v>
      </c>
      <c r="J709" s="24">
        <v>480</v>
      </c>
      <c r="K709" s="24">
        <v>480</v>
      </c>
      <c r="L709" s="24">
        <v>0</v>
      </c>
      <c r="M709" s="24">
        <v>0</v>
      </c>
      <c r="N709" s="24">
        <v>100</v>
      </c>
      <c r="O709" s="24">
        <v>100</v>
      </c>
      <c r="P709" s="185"/>
      <c r="Q709" s="182"/>
      <c r="R709" s="182"/>
      <c r="S709" s="182"/>
      <c r="T709" s="2"/>
    </row>
    <row r="710" spans="1:20" ht="51.75" customHeight="1" x14ac:dyDescent="0.25">
      <c r="A710" s="10"/>
      <c r="B710" s="22" t="s">
        <v>242</v>
      </c>
      <c r="C710" s="23">
        <v>2014</v>
      </c>
      <c r="D710" s="24">
        <v>160</v>
      </c>
      <c r="E710" s="24">
        <v>160</v>
      </c>
      <c r="F710" s="24">
        <v>0</v>
      </c>
      <c r="G710" s="24">
        <v>0</v>
      </c>
      <c r="H710" s="24">
        <v>0</v>
      </c>
      <c r="I710" s="24">
        <v>0</v>
      </c>
      <c r="J710" s="24">
        <v>160</v>
      </c>
      <c r="K710" s="24">
        <v>160</v>
      </c>
      <c r="L710" s="24">
        <v>0</v>
      </c>
      <c r="M710" s="24">
        <v>0</v>
      </c>
      <c r="N710" s="24">
        <v>100</v>
      </c>
      <c r="O710" s="24">
        <v>100</v>
      </c>
      <c r="P710" s="185"/>
      <c r="Q710" s="182"/>
      <c r="R710" s="182"/>
      <c r="S710" s="182"/>
      <c r="T710" s="2"/>
    </row>
    <row r="711" spans="1:20" ht="53.25" customHeight="1" x14ac:dyDescent="0.25">
      <c r="A711" s="10"/>
      <c r="B711" s="22" t="s">
        <v>243</v>
      </c>
      <c r="C711" s="23">
        <v>2014</v>
      </c>
      <c r="D711" s="24">
        <v>120</v>
      </c>
      <c r="E711" s="24">
        <v>120</v>
      </c>
      <c r="F711" s="24">
        <v>0</v>
      </c>
      <c r="G711" s="24">
        <v>0</v>
      </c>
      <c r="H711" s="24">
        <v>0</v>
      </c>
      <c r="I711" s="24">
        <v>0</v>
      </c>
      <c r="J711" s="24">
        <v>120</v>
      </c>
      <c r="K711" s="24">
        <v>120</v>
      </c>
      <c r="L711" s="24">
        <v>0</v>
      </c>
      <c r="M711" s="24">
        <v>0</v>
      </c>
      <c r="N711" s="24">
        <v>100</v>
      </c>
      <c r="O711" s="24">
        <v>100</v>
      </c>
      <c r="P711" s="185"/>
      <c r="Q711" s="182"/>
      <c r="R711" s="182"/>
      <c r="S711" s="182"/>
      <c r="T711" s="2"/>
    </row>
    <row r="712" spans="1:20" ht="51" customHeight="1" x14ac:dyDescent="0.25">
      <c r="A712" s="10"/>
      <c r="B712" s="22" t="s">
        <v>244</v>
      </c>
      <c r="C712" s="23">
        <v>2014</v>
      </c>
      <c r="D712" s="24">
        <v>145</v>
      </c>
      <c r="E712" s="24">
        <v>145</v>
      </c>
      <c r="F712" s="24">
        <v>0</v>
      </c>
      <c r="G712" s="24">
        <v>0</v>
      </c>
      <c r="H712" s="24">
        <v>0</v>
      </c>
      <c r="I712" s="24">
        <v>0</v>
      </c>
      <c r="J712" s="24">
        <v>145</v>
      </c>
      <c r="K712" s="24">
        <v>145</v>
      </c>
      <c r="L712" s="24">
        <v>0</v>
      </c>
      <c r="M712" s="24">
        <v>0</v>
      </c>
      <c r="N712" s="24">
        <v>100</v>
      </c>
      <c r="O712" s="24">
        <v>100</v>
      </c>
      <c r="P712" s="185"/>
      <c r="Q712" s="182"/>
      <c r="R712" s="182"/>
      <c r="S712" s="182"/>
      <c r="T712" s="2"/>
    </row>
    <row r="713" spans="1:20" ht="51" customHeight="1" x14ac:dyDescent="0.25">
      <c r="A713" s="10"/>
      <c r="B713" s="22" t="s">
        <v>245</v>
      </c>
      <c r="C713" s="23">
        <v>2014</v>
      </c>
      <c r="D713" s="24">
        <v>465</v>
      </c>
      <c r="E713" s="24">
        <v>465</v>
      </c>
      <c r="F713" s="24">
        <v>0</v>
      </c>
      <c r="G713" s="24">
        <v>0</v>
      </c>
      <c r="H713" s="24">
        <v>0</v>
      </c>
      <c r="I713" s="24">
        <v>0</v>
      </c>
      <c r="J713" s="24">
        <v>465</v>
      </c>
      <c r="K713" s="24">
        <v>465</v>
      </c>
      <c r="L713" s="24">
        <v>0</v>
      </c>
      <c r="M713" s="24">
        <v>0</v>
      </c>
      <c r="N713" s="24">
        <v>100</v>
      </c>
      <c r="O713" s="24">
        <v>100</v>
      </c>
      <c r="P713" s="185"/>
      <c r="Q713" s="182"/>
      <c r="R713" s="182"/>
      <c r="S713" s="182"/>
      <c r="T713" s="2"/>
    </row>
    <row r="714" spans="1:20" ht="67.5" customHeight="1" x14ac:dyDescent="0.25">
      <c r="A714" s="19" t="s">
        <v>527</v>
      </c>
      <c r="B714" s="20" t="s">
        <v>247</v>
      </c>
      <c r="C714" s="20">
        <v>2014</v>
      </c>
      <c r="D714" s="21">
        <v>406.3</v>
      </c>
      <c r="E714" s="21">
        <v>406.2</v>
      </c>
      <c r="F714" s="21">
        <v>0</v>
      </c>
      <c r="G714" s="21">
        <v>0</v>
      </c>
      <c r="H714" s="21">
        <v>0</v>
      </c>
      <c r="I714" s="21">
        <v>0</v>
      </c>
      <c r="J714" s="21">
        <v>406.3</v>
      </c>
      <c r="K714" s="21">
        <v>406.2</v>
      </c>
      <c r="L714" s="21">
        <f t="shared" ref="L714" si="214">SUM(L715:L741)</f>
        <v>0</v>
      </c>
      <c r="M714" s="21">
        <f t="shared" ref="M714" si="215">SUM(M715:M741)</f>
        <v>0</v>
      </c>
      <c r="N714" s="21">
        <v>100</v>
      </c>
      <c r="O714" s="21">
        <v>99.98</v>
      </c>
      <c r="P714" s="185"/>
      <c r="Q714" s="182"/>
      <c r="R714" s="182"/>
      <c r="S714" s="182"/>
      <c r="T714" s="2"/>
    </row>
    <row r="715" spans="1:20" ht="53.25" customHeight="1" x14ac:dyDescent="0.25">
      <c r="A715" s="19" t="s">
        <v>528</v>
      </c>
      <c r="B715" s="20" t="s">
        <v>249</v>
      </c>
      <c r="C715" s="20">
        <v>2014</v>
      </c>
      <c r="D715" s="21">
        <f>SUM(D716+D717)</f>
        <v>4738.2</v>
      </c>
      <c r="E715" s="21">
        <f t="shared" ref="E715:M715" si="216">SUM(E716+E717)</f>
        <v>4731.7400000000007</v>
      </c>
      <c r="F715" s="21">
        <f t="shared" si="216"/>
        <v>0</v>
      </c>
      <c r="G715" s="21">
        <f t="shared" si="216"/>
        <v>0</v>
      </c>
      <c r="H715" s="21">
        <f>SUM(H716+H717)</f>
        <v>928.2</v>
      </c>
      <c r="I715" s="21">
        <f t="shared" si="216"/>
        <v>928.2</v>
      </c>
      <c r="J715" s="21">
        <f t="shared" si="216"/>
        <v>3810</v>
      </c>
      <c r="K715" s="21">
        <f t="shared" si="216"/>
        <v>3803.54</v>
      </c>
      <c r="L715" s="21">
        <f t="shared" si="216"/>
        <v>0</v>
      </c>
      <c r="M715" s="21">
        <f t="shared" si="216"/>
        <v>0</v>
      </c>
      <c r="N715" s="21">
        <v>100</v>
      </c>
      <c r="O715" s="21">
        <v>99.86</v>
      </c>
      <c r="P715" s="185"/>
      <c r="Q715" s="182"/>
      <c r="R715" s="182"/>
      <c r="S715" s="182"/>
      <c r="T715" s="2"/>
    </row>
    <row r="716" spans="1:20" ht="66" customHeight="1" x14ac:dyDescent="0.25">
      <c r="A716" s="10"/>
      <c r="B716" s="37" t="s">
        <v>250</v>
      </c>
      <c r="C716" s="23">
        <v>2014</v>
      </c>
      <c r="D716" s="24">
        <v>4428.2</v>
      </c>
      <c r="E716" s="24">
        <v>4422.0200000000004</v>
      </c>
      <c r="F716" s="24">
        <v>0</v>
      </c>
      <c r="G716" s="24">
        <v>0</v>
      </c>
      <c r="H716" s="24">
        <v>928.2</v>
      </c>
      <c r="I716" s="24">
        <v>928.2</v>
      </c>
      <c r="J716" s="24">
        <v>3500</v>
      </c>
      <c r="K716" s="24">
        <v>3493.82</v>
      </c>
      <c r="L716" s="24">
        <v>0</v>
      </c>
      <c r="M716" s="24">
        <v>0</v>
      </c>
      <c r="N716" s="24">
        <v>100</v>
      </c>
      <c r="O716" s="24">
        <v>99.86</v>
      </c>
      <c r="P716" s="185"/>
      <c r="Q716" s="182"/>
      <c r="R716" s="182"/>
      <c r="S716" s="182"/>
      <c r="T716" s="2"/>
    </row>
    <row r="717" spans="1:20" ht="41.25" customHeight="1" x14ac:dyDescent="0.25">
      <c r="A717" s="10"/>
      <c r="B717" s="37" t="s">
        <v>251</v>
      </c>
      <c r="C717" s="23">
        <v>2014</v>
      </c>
      <c r="D717" s="24">
        <v>310</v>
      </c>
      <c r="E717" s="24">
        <v>309.72000000000003</v>
      </c>
      <c r="F717" s="24">
        <v>0</v>
      </c>
      <c r="G717" s="24">
        <v>0</v>
      </c>
      <c r="H717" s="24">
        <v>0</v>
      </c>
      <c r="I717" s="24">
        <v>0</v>
      </c>
      <c r="J717" s="24">
        <v>310</v>
      </c>
      <c r="K717" s="24">
        <v>309.72000000000003</v>
      </c>
      <c r="L717" s="24">
        <v>0</v>
      </c>
      <c r="M717" s="24">
        <v>0</v>
      </c>
      <c r="N717" s="24">
        <v>100</v>
      </c>
      <c r="O717" s="24">
        <v>99.91</v>
      </c>
      <c r="P717" s="185"/>
      <c r="Q717" s="182"/>
      <c r="R717" s="182"/>
      <c r="S717" s="182"/>
      <c r="T717" s="2"/>
    </row>
    <row r="718" spans="1:20" ht="28.5" customHeight="1" x14ac:dyDescent="0.25">
      <c r="A718" s="19" t="s">
        <v>529</v>
      </c>
      <c r="B718" s="20" t="s">
        <v>252</v>
      </c>
      <c r="C718" s="20">
        <v>2014</v>
      </c>
      <c r="D718" s="21">
        <v>122</v>
      </c>
      <c r="E718" s="21">
        <v>122</v>
      </c>
      <c r="F718" s="21">
        <v>0</v>
      </c>
      <c r="G718" s="21">
        <v>0</v>
      </c>
      <c r="H718" s="21">
        <v>0</v>
      </c>
      <c r="I718" s="21">
        <v>0</v>
      </c>
      <c r="J718" s="21">
        <v>122</v>
      </c>
      <c r="K718" s="21">
        <v>122</v>
      </c>
      <c r="L718" s="21">
        <v>0</v>
      </c>
      <c r="M718" s="21">
        <v>0</v>
      </c>
      <c r="N718" s="21">
        <v>100</v>
      </c>
      <c r="O718" s="21">
        <v>100</v>
      </c>
      <c r="P718" s="185"/>
      <c r="Q718" s="182"/>
      <c r="R718" s="182"/>
      <c r="S718" s="182"/>
      <c r="T718" s="2"/>
    </row>
    <row r="719" spans="1:20" ht="54" customHeight="1" x14ac:dyDescent="0.25">
      <c r="A719" s="19" t="s">
        <v>530</v>
      </c>
      <c r="B719" s="20" t="s">
        <v>253</v>
      </c>
      <c r="C719" s="20">
        <v>2014</v>
      </c>
      <c r="D719" s="21">
        <v>139.5</v>
      </c>
      <c r="E719" s="21">
        <v>139.5</v>
      </c>
      <c r="F719" s="21">
        <v>0</v>
      </c>
      <c r="G719" s="21">
        <v>0</v>
      </c>
      <c r="H719" s="21">
        <v>0</v>
      </c>
      <c r="I719" s="21">
        <v>0</v>
      </c>
      <c r="J719" s="21">
        <v>139.5</v>
      </c>
      <c r="K719" s="21">
        <v>139.5</v>
      </c>
      <c r="L719" s="21">
        <v>0</v>
      </c>
      <c r="M719" s="21">
        <v>0</v>
      </c>
      <c r="N719" s="21">
        <v>100</v>
      </c>
      <c r="O719" s="21">
        <v>100</v>
      </c>
      <c r="P719" s="186"/>
      <c r="Q719" s="183"/>
      <c r="R719" s="183"/>
      <c r="S719" s="183"/>
      <c r="T719" s="2"/>
    </row>
    <row r="720" spans="1:20" ht="28.5" customHeight="1" x14ac:dyDescent="0.25">
      <c r="A720" s="211" t="s">
        <v>531</v>
      </c>
      <c r="B720" s="213" t="s">
        <v>414</v>
      </c>
      <c r="C720" s="98">
        <v>2015</v>
      </c>
      <c r="D720" s="105">
        <f>SUM(D723+D726+D729+D732+D735+D738)</f>
        <v>28852.2</v>
      </c>
      <c r="E720" s="105">
        <f t="shared" ref="E720:M720" si="217">SUM(E723+E726+E729+E732+E735+E738)</f>
        <v>28851.8</v>
      </c>
      <c r="F720" s="105">
        <f t="shared" si="217"/>
        <v>0</v>
      </c>
      <c r="G720" s="105">
        <f t="shared" si="217"/>
        <v>0</v>
      </c>
      <c r="H720" s="105">
        <f t="shared" si="217"/>
        <v>14173.9</v>
      </c>
      <c r="I720" s="105">
        <f t="shared" si="217"/>
        <v>14173.8</v>
      </c>
      <c r="J720" s="105">
        <f t="shared" si="217"/>
        <v>14678.3</v>
      </c>
      <c r="K720" s="105">
        <f t="shared" si="217"/>
        <v>14678</v>
      </c>
      <c r="L720" s="105">
        <f t="shared" si="217"/>
        <v>0</v>
      </c>
      <c r="M720" s="105">
        <f t="shared" si="217"/>
        <v>0</v>
      </c>
      <c r="N720" s="105">
        <v>100</v>
      </c>
      <c r="O720" s="105">
        <v>100</v>
      </c>
      <c r="P720" s="181" t="s">
        <v>22</v>
      </c>
      <c r="Q720" s="181" t="s">
        <v>22</v>
      </c>
      <c r="R720" s="181" t="s">
        <v>22</v>
      </c>
      <c r="S720" s="181" t="s">
        <v>22</v>
      </c>
      <c r="T720" s="2"/>
    </row>
    <row r="721" spans="1:20" ht="28.5" customHeight="1" x14ac:dyDescent="0.25">
      <c r="A721" s="217"/>
      <c r="B721" s="215"/>
      <c r="C721" s="98">
        <v>2016</v>
      </c>
      <c r="D721" s="105">
        <f>SUM(D724+D727+D730+D733+D736+D739)</f>
        <v>38405.799999999996</v>
      </c>
      <c r="E721" s="105">
        <f t="shared" ref="E721:M721" si="218">SUM(E724+E727+E730+E733+E736+E739)</f>
        <v>38405.1</v>
      </c>
      <c r="F721" s="105">
        <f t="shared" si="218"/>
        <v>0</v>
      </c>
      <c r="G721" s="105">
        <f t="shared" si="218"/>
        <v>0</v>
      </c>
      <c r="H721" s="105">
        <f t="shared" si="218"/>
        <v>5000</v>
      </c>
      <c r="I721" s="105">
        <f t="shared" si="218"/>
        <v>5000</v>
      </c>
      <c r="J721" s="105">
        <f t="shared" si="218"/>
        <v>33405.799999999996</v>
      </c>
      <c r="K721" s="105">
        <f t="shared" si="218"/>
        <v>33405.1</v>
      </c>
      <c r="L721" s="105">
        <f t="shared" si="218"/>
        <v>0</v>
      </c>
      <c r="M721" s="105">
        <f t="shared" si="218"/>
        <v>0</v>
      </c>
      <c r="N721" s="105">
        <v>100</v>
      </c>
      <c r="O721" s="105">
        <v>100</v>
      </c>
      <c r="P721" s="182"/>
      <c r="Q721" s="182"/>
      <c r="R721" s="182"/>
      <c r="S721" s="182"/>
      <c r="T721" s="2"/>
    </row>
    <row r="722" spans="1:20" ht="28.5" customHeight="1" x14ac:dyDescent="0.25">
      <c r="A722" s="212"/>
      <c r="B722" s="214"/>
      <c r="C722" s="98">
        <v>2017</v>
      </c>
      <c r="D722" s="105">
        <f>SUM(D725+D728+D731+D734+D737+D740)</f>
        <v>89319.099999999991</v>
      </c>
      <c r="E722" s="105">
        <f t="shared" ref="E722:M722" si="219">SUM(E725+E728+E731+E734+E737+E740)</f>
        <v>89319.099999999991</v>
      </c>
      <c r="F722" s="105">
        <f t="shared" si="219"/>
        <v>0</v>
      </c>
      <c r="G722" s="105">
        <f t="shared" si="219"/>
        <v>0</v>
      </c>
      <c r="H722" s="105">
        <f t="shared" si="219"/>
        <v>1000</v>
      </c>
      <c r="I722" s="105">
        <f t="shared" si="219"/>
        <v>1000</v>
      </c>
      <c r="J722" s="105">
        <f t="shared" si="219"/>
        <v>88319.099999999991</v>
      </c>
      <c r="K722" s="105">
        <f t="shared" si="219"/>
        <v>88319.099999999991</v>
      </c>
      <c r="L722" s="105">
        <f t="shared" si="219"/>
        <v>0</v>
      </c>
      <c r="M722" s="105">
        <f t="shared" si="219"/>
        <v>0</v>
      </c>
      <c r="N722" s="105">
        <v>100</v>
      </c>
      <c r="O722" s="105">
        <v>100</v>
      </c>
      <c r="P722" s="183"/>
      <c r="Q722" s="183"/>
      <c r="R722" s="183"/>
      <c r="S722" s="183"/>
      <c r="T722" s="2"/>
    </row>
    <row r="723" spans="1:20" ht="18.75" customHeight="1" x14ac:dyDescent="0.25">
      <c r="A723" s="211"/>
      <c r="B723" s="207" t="s">
        <v>442</v>
      </c>
      <c r="C723" s="8">
        <v>2015</v>
      </c>
      <c r="D723" s="90">
        <v>419.3</v>
      </c>
      <c r="E723" s="90">
        <v>419.4</v>
      </c>
      <c r="F723" s="90">
        <v>0</v>
      </c>
      <c r="G723" s="90">
        <v>0</v>
      </c>
      <c r="H723" s="90">
        <v>0</v>
      </c>
      <c r="I723" s="90">
        <v>0</v>
      </c>
      <c r="J723" s="90">
        <v>419.3</v>
      </c>
      <c r="K723" s="90">
        <v>419.4</v>
      </c>
      <c r="L723" s="90">
        <v>0</v>
      </c>
      <c r="M723" s="90">
        <v>0</v>
      </c>
      <c r="N723" s="90">
        <v>100</v>
      </c>
      <c r="O723" s="90">
        <v>100</v>
      </c>
      <c r="P723" s="184" t="s">
        <v>254</v>
      </c>
      <c r="Q723" s="115">
        <v>37.200000000000003</v>
      </c>
      <c r="R723" s="115">
        <v>37.200000000000003</v>
      </c>
      <c r="S723" s="115">
        <v>100</v>
      </c>
      <c r="T723" s="2"/>
    </row>
    <row r="724" spans="1:20" ht="18.75" customHeight="1" x14ac:dyDescent="0.25">
      <c r="A724" s="217"/>
      <c r="B724" s="208"/>
      <c r="C724" s="8">
        <v>2016</v>
      </c>
      <c r="D724" s="90">
        <v>564.9</v>
      </c>
      <c r="E724" s="90">
        <v>564.9</v>
      </c>
      <c r="F724" s="90">
        <v>0</v>
      </c>
      <c r="G724" s="90">
        <v>0</v>
      </c>
      <c r="H724" s="90">
        <v>0</v>
      </c>
      <c r="I724" s="90">
        <v>0</v>
      </c>
      <c r="J724" s="90">
        <v>564.9</v>
      </c>
      <c r="K724" s="90">
        <v>564.9</v>
      </c>
      <c r="L724" s="90">
        <v>0</v>
      </c>
      <c r="M724" s="90">
        <v>0</v>
      </c>
      <c r="N724" s="90">
        <v>100</v>
      </c>
      <c r="O724" s="90">
        <v>100</v>
      </c>
      <c r="P724" s="185"/>
      <c r="Q724" s="123">
        <v>37.4</v>
      </c>
      <c r="R724" s="123">
        <v>37.4</v>
      </c>
      <c r="S724" s="123">
        <v>100</v>
      </c>
      <c r="T724" s="2"/>
    </row>
    <row r="725" spans="1:20" ht="18" customHeight="1" x14ac:dyDescent="0.25">
      <c r="A725" s="212"/>
      <c r="B725" s="209"/>
      <c r="C725" s="8">
        <v>2017</v>
      </c>
      <c r="D725" s="90">
        <v>1121.2</v>
      </c>
      <c r="E725" s="90">
        <v>1121.2</v>
      </c>
      <c r="F725" s="90">
        <v>0</v>
      </c>
      <c r="G725" s="90">
        <v>0</v>
      </c>
      <c r="H725" s="90">
        <v>0</v>
      </c>
      <c r="I725" s="90">
        <v>0</v>
      </c>
      <c r="J725" s="90">
        <v>1121.2</v>
      </c>
      <c r="K725" s="90">
        <v>1121.2</v>
      </c>
      <c r="L725" s="90">
        <v>0</v>
      </c>
      <c r="M725" s="90">
        <v>0</v>
      </c>
      <c r="N725" s="90">
        <v>100</v>
      </c>
      <c r="O725" s="90">
        <v>100</v>
      </c>
      <c r="P725" s="186"/>
      <c r="Q725" s="163">
        <v>37.4</v>
      </c>
      <c r="R725" s="163">
        <v>37.4</v>
      </c>
      <c r="S725" s="163">
        <v>100</v>
      </c>
      <c r="T725" s="2"/>
    </row>
    <row r="726" spans="1:20" ht="18.75" customHeight="1" x14ac:dyDescent="0.25">
      <c r="A726" s="211"/>
      <c r="B726" s="207" t="s">
        <v>443</v>
      </c>
      <c r="C726" s="8">
        <v>2015</v>
      </c>
      <c r="D726" s="90">
        <v>307.3</v>
      </c>
      <c r="E726" s="90">
        <v>306.39999999999998</v>
      </c>
      <c r="F726" s="90">
        <v>0</v>
      </c>
      <c r="G726" s="90">
        <v>0</v>
      </c>
      <c r="H726" s="90">
        <v>0</v>
      </c>
      <c r="I726" s="90">
        <v>0</v>
      </c>
      <c r="J726" s="90">
        <v>307.3</v>
      </c>
      <c r="K726" s="90">
        <v>306.39999999999998</v>
      </c>
      <c r="L726" s="90">
        <v>0</v>
      </c>
      <c r="M726" s="90">
        <v>0</v>
      </c>
      <c r="N726" s="90">
        <v>100</v>
      </c>
      <c r="O726" s="90">
        <v>97.7</v>
      </c>
      <c r="P726" s="184" t="s">
        <v>254</v>
      </c>
      <c r="Q726" s="115">
        <v>37.200000000000003</v>
      </c>
      <c r="R726" s="115">
        <v>37.200000000000003</v>
      </c>
      <c r="S726" s="115">
        <v>100</v>
      </c>
      <c r="T726" s="2"/>
    </row>
    <row r="727" spans="1:20" ht="21.75" customHeight="1" x14ac:dyDescent="0.25">
      <c r="A727" s="217"/>
      <c r="B727" s="208"/>
      <c r="C727" s="8">
        <v>2016</v>
      </c>
      <c r="D727" s="90">
        <v>115.7</v>
      </c>
      <c r="E727" s="90">
        <v>115.7</v>
      </c>
      <c r="F727" s="90">
        <v>0</v>
      </c>
      <c r="G727" s="90">
        <v>0</v>
      </c>
      <c r="H727" s="90">
        <v>0</v>
      </c>
      <c r="I727" s="90">
        <v>0</v>
      </c>
      <c r="J727" s="90">
        <v>115.7</v>
      </c>
      <c r="K727" s="90">
        <v>115.7</v>
      </c>
      <c r="L727" s="90">
        <v>0</v>
      </c>
      <c r="M727" s="90">
        <v>0</v>
      </c>
      <c r="N727" s="90">
        <v>100</v>
      </c>
      <c r="O727" s="90">
        <v>100</v>
      </c>
      <c r="P727" s="185"/>
      <c r="Q727" s="123">
        <v>37.4</v>
      </c>
      <c r="R727" s="123">
        <v>37.4</v>
      </c>
      <c r="S727" s="123">
        <v>100</v>
      </c>
      <c r="T727" s="2"/>
    </row>
    <row r="728" spans="1:20" ht="25.5" customHeight="1" x14ac:dyDescent="0.25">
      <c r="A728" s="212"/>
      <c r="B728" s="209"/>
      <c r="C728" s="8">
        <v>2017</v>
      </c>
      <c r="D728" s="90">
        <v>294.7</v>
      </c>
      <c r="E728" s="90">
        <v>294.7</v>
      </c>
      <c r="F728" s="90">
        <v>0</v>
      </c>
      <c r="G728" s="90">
        <v>0</v>
      </c>
      <c r="H728" s="90">
        <v>0</v>
      </c>
      <c r="I728" s="90">
        <v>0</v>
      </c>
      <c r="J728" s="90">
        <v>294.7</v>
      </c>
      <c r="K728" s="90">
        <v>294.7</v>
      </c>
      <c r="L728" s="90">
        <v>0</v>
      </c>
      <c r="M728" s="90">
        <v>0</v>
      </c>
      <c r="N728" s="90">
        <v>100</v>
      </c>
      <c r="O728" s="90">
        <v>100</v>
      </c>
      <c r="P728" s="186"/>
      <c r="Q728" s="163">
        <v>37.4</v>
      </c>
      <c r="R728" s="163">
        <v>37.4</v>
      </c>
      <c r="S728" s="163">
        <v>100</v>
      </c>
      <c r="T728" s="2"/>
    </row>
    <row r="729" spans="1:20" ht="21" customHeight="1" x14ac:dyDescent="0.25">
      <c r="A729" s="211"/>
      <c r="B729" s="207" t="s">
        <v>444</v>
      </c>
      <c r="C729" s="8">
        <v>2015</v>
      </c>
      <c r="D729" s="90">
        <v>200</v>
      </c>
      <c r="E729" s="90">
        <v>200.6</v>
      </c>
      <c r="F729" s="90">
        <v>0</v>
      </c>
      <c r="G729" s="90">
        <v>0</v>
      </c>
      <c r="H729" s="90">
        <v>0</v>
      </c>
      <c r="I729" s="90">
        <v>0</v>
      </c>
      <c r="J729" s="90">
        <v>200</v>
      </c>
      <c r="K729" s="90">
        <v>200.6</v>
      </c>
      <c r="L729" s="90">
        <v>0</v>
      </c>
      <c r="M729" s="90">
        <v>0</v>
      </c>
      <c r="N729" s="90">
        <v>100</v>
      </c>
      <c r="O729" s="90">
        <v>100</v>
      </c>
      <c r="P729" s="184" t="s">
        <v>254</v>
      </c>
      <c r="Q729" s="115">
        <v>37.200000000000003</v>
      </c>
      <c r="R729" s="115">
        <v>37.200000000000003</v>
      </c>
      <c r="S729" s="115">
        <v>100</v>
      </c>
      <c r="T729" s="2"/>
    </row>
    <row r="730" spans="1:20" ht="22.5" customHeight="1" x14ac:dyDescent="0.25">
      <c r="A730" s="217"/>
      <c r="B730" s="208"/>
      <c r="C730" s="8">
        <v>2016</v>
      </c>
      <c r="D730" s="90">
        <v>383.6</v>
      </c>
      <c r="E730" s="90">
        <v>383.6</v>
      </c>
      <c r="F730" s="90">
        <v>0</v>
      </c>
      <c r="G730" s="90">
        <v>0</v>
      </c>
      <c r="H730" s="90">
        <v>0</v>
      </c>
      <c r="I730" s="90">
        <v>0</v>
      </c>
      <c r="J730" s="90">
        <v>383.6</v>
      </c>
      <c r="K730" s="90">
        <v>383.6</v>
      </c>
      <c r="L730" s="90">
        <v>0</v>
      </c>
      <c r="M730" s="90">
        <v>0</v>
      </c>
      <c r="N730" s="90">
        <v>100</v>
      </c>
      <c r="O730" s="90">
        <v>100</v>
      </c>
      <c r="P730" s="185"/>
      <c r="Q730" s="123">
        <v>37.4</v>
      </c>
      <c r="R730" s="123">
        <v>37.4</v>
      </c>
      <c r="S730" s="123">
        <v>100</v>
      </c>
      <c r="T730" s="2"/>
    </row>
    <row r="731" spans="1:20" ht="23.25" customHeight="1" x14ac:dyDescent="0.25">
      <c r="A731" s="212"/>
      <c r="B731" s="209"/>
      <c r="C731" s="8">
        <v>2017</v>
      </c>
      <c r="D731" s="90">
        <v>216.5</v>
      </c>
      <c r="E731" s="90">
        <v>216.5</v>
      </c>
      <c r="F731" s="90">
        <v>0</v>
      </c>
      <c r="G731" s="90">
        <v>0</v>
      </c>
      <c r="H731" s="90">
        <v>0</v>
      </c>
      <c r="I731" s="90">
        <v>0</v>
      </c>
      <c r="J731" s="90">
        <v>216.5</v>
      </c>
      <c r="K731" s="90">
        <v>216.5</v>
      </c>
      <c r="L731" s="90">
        <v>0</v>
      </c>
      <c r="M731" s="90">
        <v>0</v>
      </c>
      <c r="N731" s="90">
        <v>100</v>
      </c>
      <c r="O731" s="90">
        <v>100</v>
      </c>
      <c r="P731" s="186"/>
      <c r="Q731" s="163">
        <v>37.4</v>
      </c>
      <c r="R731" s="163">
        <v>37.4</v>
      </c>
      <c r="S731" s="163">
        <v>100</v>
      </c>
      <c r="T731" s="2"/>
    </row>
    <row r="732" spans="1:20" ht="22.5" customHeight="1" x14ac:dyDescent="0.25">
      <c r="A732" s="211"/>
      <c r="B732" s="207" t="s">
        <v>445</v>
      </c>
      <c r="C732" s="8">
        <v>2015</v>
      </c>
      <c r="D732" s="90">
        <v>96.3</v>
      </c>
      <c r="E732" s="90">
        <v>96.2</v>
      </c>
      <c r="F732" s="90">
        <v>0</v>
      </c>
      <c r="G732" s="90">
        <v>0</v>
      </c>
      <c r="H732" s="90">
        <v>0</v>
      </c>
      <c r="I732" s="90">
        <v>0</v>
      </c>
      <c r="J732" s="90">
        <v>96.3</v>
      </c>
      <c r="K732" s="90">
        <v>96.2</v>
      </c>
      <c r="L732" s="90">
        <v>0</v>
      </c>
      <c r="M732" s="90">
        <v>0</v>
      </c>
      <c r="N732" s="90">
        <v>100</v>
      </c>
      <c r="O732" s="90">
        <v>100</v>
      </c>
      <c r="P732" s="184" t="s">
        <v>254</v>
      </c>
      <c r="Q732" s="115">
        <v>37.200000000000003</v>
      </c>
      <c r="R732" s="115">
        <v>37.200000000000003</v>
      </c>
      <c r="S732" s="115">
        <v>100</v>
      </c>
      <c r="T732" s="2"/>
    </row>
    <row r="733" spans="1:20" ht="21.75" customHeight="1" x14ac:dyDescent="0.25">
      <c r="A733" s="217"/>
      <c r="B733" s="208"/>
      <c r="C733" s="8">
        <v>2016</v>
      </c>
      <c r="D733" s="90">
        <v>214</v>
      </c>
      <c r="E733" s="90">
        <v>213.3</v>
      </c>
      <c r="F733" s="90">
        <v>0</v>
      </c>
      <c r="G733" s="90">
        <v>0</v>
      </c>
      <c r="H733" s="90">
        <v>0</v>
      </c>
      <c r="I733" s="90">
        <v>0</v>
      </c>
      <c r="J733" s="90">
        <v>214</v>
      </c>
      <c r="K733" s="90">
        <v>213.3</v>
      </c>
      <c r="L733" s="90">
        <v>0</v>
      </c>
      <c r="M733" s="90">
        <v>0</v>
      </c>
      <c r="N733" s="90">
        <v>100</v>
      </c>
      <c r="O733" s="90">
        <v>100</v>
      </c>
      <c r="P733" s="185"/>
      <c r="Q733" s="123">
        <v>37.4</v>
      </c>
      <c r="R733" s="123">
        <v>37.4</v>
      </c>
      <c r="S733" s="123">
        <v>100</v>
      </c>
      <c r="T733" s="2"/>
    </row>
    <row r="734" spans="1:20" ht="22.5" customHeight="1" x14ac:dyDescent="0.25">
      <c r="A734" s="212"/>
      <c r="B734" s="209"/>
      <c r="C734" s="8">
        <v>2017</v>
      </c>
      <c r="D734" s="90">
        <v>6500</v>
      </c>
      <c r="E734" s="90">
        <v>6500</v>
      </c>
      <c r="F734" s="90">
        <v>0</v>
      </c>
      <c r="G734" s="90">
        <v>0</v>
      </c>
      <c r="H734" s="90">
        <v>0</v>
      </c>
      <c r="I734" s="90">
        <v>0</v>
      </c>
      <c r="J734" s="90">
        <v>6500</v>
      </c>
      <c r="K734" s="90">
        <v>6500</v>
      </c>
      <c r="L734" s="90">
        <v>0</v>
      </c>
      <c r="M734" s="90">
        <v>0</v>
      </c>
      <c r="N734" s="90">
        <v>100</v>
      </c>
      <c r="O734" s="90">
        <v>100</v>
      </c>
      <c r="P734" s="186"/>
      <c r="Q734" s="163">
        <v>37.4</v>
      </c>
      <c r="R734" s="163">
        <v>37.4</v>
      </c>
      <c r="S734" s="163">
        <v>100</v>
      </c>
      <c r="T734" s="2"/>
    </row>
    <row r="735" spans="1:20" ht="20.25" customHeight="1" x14ac:dyDescent="0.25">
      <c r="A735" s="211"/>
      <c r="B735" s="207" t="s">
        <v>446</v>
      </c>
      <c r="C735" s="8">
        <v>2015</v>
      </c>
      <c r="D735" s="90">
        <v>27829.3</v>
      </c>
      <c r="E735" s="90">
        <v>27829.200000000001</v>
      </c>
      <c r="F735" s="90">
        <v>0</v>
      </c>
      <c r="G735" s="90">
        <v>0</v>
      </c>
      <c r="H735" s="90">
        <v>14173.9</v>
      </c>
      <c r="I735" s="90">
        <v>14173.8</v>
      </c>
      <c r="J735" s="90">
        <v>13655.4</v>
      </c>
      <c r="K735" s="90">
        <v>13655.4</v>
      </c>
      <c r="L735" s="90">
        <v>0</v>
      </c>
      <c r="M735" s="90">
        <v>0</v>
      </c>
      <c r="N735" s="90">
        <v>100</v>
      </c>
      <c r="O735" s="90">
        <v>100</v>
      </c>
      <c r="P735" s="184" t="s">
        <v>254</v>
      </c>
      <c r="Q735" s="115">
        <v>37.200000000000003</v>
      </c>
      <c r="R735" s="115">
        <v>37.200000000000003</v>
      </c>
      <c r="S735" s="115">
        <v>100</v>
      </c>
      <c r="T735" s="2"/>
    </row>
    <row r="736" spans="1:20" ht="21" customHeight="1" x14ac:dyDescent="0.25">
      <c r="A736" s="217"/>
      <c r="B736" s="208"/>
      <c r="C736" s="8">
        <v>2016</v>
      </c>
      <c r="D736" s="90">
        <v>37087.599999999999</v>
      </c>
      <c r="E736" s="90">
        <v>37087.599999999999</v>
      </c>
      <c r="F736" s="90">
        <v>0</v>
      </c>
      <c r="G736" s="90">
        <v>0</v>
      </c>
      <c r="H736" s="90">
        <v>5000</v>
      </c>
      <c r="I736" s="90">
        <v>5000</v>
      </c>
      <c r="J736" s="90">
        <v>32087.599999999999</v>
      </c>
      <c r="K736" s="90">
        <v>32087.599999999999</v>
      </c>
      <c r="L736" s="90">
        <v>0</v>
      </c>
      <c r="M736" s="90">
        <v>0</v>
      </c>
      <c r="N736" s="90">
        <v>100</v>
      </c>
      <c r="O736" s="90">
        <v>100</v>
      </c>
      <c r="P736" s="185"/>
      <c r="Q736" s="123">
        <v>37.4</v>
      </c>
      <c r="R736" s="123">
        <v>37.4</v>
      </c>
      <c r="S736" s="123">
        <v>100</v>
      </c>
      <c r="T736" s="2"/>
    </row>
    <row r="737" spans="1:20" ht="21" customHeight="1" x14ac:dyDescent="0.25">
      <c r="A737" s="212"/>
      <c r="B737" s="209"/>
      <c r="C737" s="8">
        <v>2017</v>
      </c>
      <c r="D737" s="90">
        <v>81136.7</v>
      </c>
      <c r="E737" s="90">
        <v>81136.7</v>
      </c>
      <c r="F737" s="90">
        <v>0</v>
      </c>
      <c r="G737" s="90">
        <v>0</v>
      </c>
      <c r="H737" s="90">
        <v>1000</v>
      </c>
      <c r="I737" s="90">
        <v>1000</v>
      </c>
      <c r="J737" s="90">
        <v>80136.7</v>
      </c>
      <c r="K737" s="90">
        <v>80136.7</v>
      </c>
      <c r="L737" s="90">
        <v>0</v>
      </c>
      <c r="M737" s="90">
        <v>0</v>
      </c>
      <c r="N737" s="90">
        <v>100</v>
      </c>
      <c r="O737" s="90">
        <v>100</v>
      </c>
      <c r="P737" s="186"/>
      <c r="Q737" s="163">
        <v>37.4</v>
      </c>
      <c r="R737" s="163">
        <v>37.4</v>
      </c>
      <c r="S737" s="163">
        <v>100</v>
      </c>
      <c r="T737" s="2"/>
    </row>
    <row r="738" spans="1:20" ht="22.5" customHeight="1" x14ac:dyDescent="0.25">
      <c r="A738" s="211"/>
      <c r="B738" s="207" t="s">
        <v>447</v>
      </c>
      <c r="C738" s="8">
        <v>2015</v>
      </c>
      <c r="D738" s="90">
        <v>0</v>
      </c>
      <c r="E738" s="90">
        <v>0</v>
      </c>
      <c r="F738" s="90">
        <v>0</v>
      </c>
      <c r="G738" s="90">
        <v>0</v>
      </c>
      <c r="H738" s="90">
        <v>0</v>
      </c>
      <c r="I738" s="90">
        <v>0</v>
      </c>
      <c r="J738" s="90">
        <v>0</v>
      </c>
      <c r="K738" s="90">
        <v>0</v>
      </c>
      <c r="L738" s="90">
        <v>0</v>
      </c>
      <c r="M738" s="90">
        <v>0</v>
      </c>
      <c r="N738" s="90">
        <v>0</v>
      </c>
      <c r="O738" s="90">
        <v>0</v>
      </c>
      <c r="P738" s="184" t="s">
        <v>254</v>
      </c>
      <c r="Q738" s="115">
        <v>37.200000000000003</v>
      </c>
      <c r="R738" s="115">
        <v>37.200000000000003</v>
      </c>
      <c r="S738" s="115">
        <v>100</v>
      </c>
      <c r="T738" s="2"/>
    </row>
    <row r="739" spans="1:20" ht="21.75" customHeight="1" x14ac:dyDescent="0.25">
      <c r="A739" s="217"/>
      <c r="B739" s="208"/>
      <c r="C739" s="8">
        <v>2016</v>
      </c>
      <c r="D739" s="90">
        <v>40</v>
      </c>
      <c r="E739" s="90">
        <v>40</v>
      </c>
      <c r="F739" s="90">
        <v>0</v>
      </c>
      <c r="G739" s="90">
        <v>0</v>
      </c>
      <c r="H739" s="90">
        <v>0</v>
      </c>
      <c r="I739" s="90">
        <v>0</v>
      </c>
      <c r="J739" s="90">
        <v>40</v>
      </c>
      <c r="K739" s="90">
        <v>40</v>
      </c>
      <c r="L739" s="90">
        <v>0</v>
      </c>
      <c r="M739" s="90">
        <v>0</v>
      </c>
      <c r="N739" s="90">
        <v>100</v>
      </c>
      <c r="O739" s="90">
        <v>100</v>
      </c>
      <c r="P739" s="185"/>
      <c r="Q739" s="123">
        <v>37.4</v>
      </c>
      <c r="R739" s="123">
        <v>37.4</v>
      </c>
      <c r="S739" s="127">
        <v>100</v>
      </c>
      <c r="T739" s="2"/>
    </row>
    <row r="740" spans="1:20" ht="24" customHeight="1" x14ac:dyDescent="0.25">
      <c r="A740" s="212"/>
      <c r="B740" s="209"/>
      <c r="C740" s="8">
        <v>2017</v>
      </c>
      <c r="D740" s="90">
        <v>50</v>
      </c>
      <c r="E740" s="90">
        <v>50</v>
      </c>
      <c r="F740" s="90">
        <v>0</v>
      </c>
      <c r="G740" s="90">
        <v>0</v>
      </c>
      <c r="H740" s="90">
        <v>0</v>
      </c>
      <c r="I740" s="90">
        <v>0</v>
      </c>
      <c r="J740" s="90">
        <v>50</v>
      </c>
      <c r="K740" s="90">
        <v>50</v>
      </c>
      <c r="L740" s="90">
        <v>0</v>
      </c>
      <c r="M740" s="90">
        <v>0</v>
      </c>
      <c r="N740" s="90">
        <v>100</v>
      </c>
      <c r="O740" s="90">
        <v>100</v>
      </c>
      <c r="P740" s="186"/>
      <c r="Q740" s="163">
        <v>37.4</v>
      </c>
      <c r="R740" s="163">
        <v>37.4</v>
      </c>
      <c r="S740" s="180">
        <v>100</v>
      </c>
      <c r="T740" s="2"/>
    </row>
    <row r="741" spans="1:20" ht="27" customHeight="1" x14ac:dyDescent="0.25">
      <c r="A741" s="198" t="s">
        <v>236</v>
      </c>
      <c r="B741" s="201" t="s">
        <v>256</v>
      </c>
      <c r="C741" s="13" t="s">
        <v>551</v>
      </c>
      <c r="D741" s="14">
        <f>SUM(D742:D745)</f>
        <v>536606.72999999986</v>
      </c>
      <c r="E741" s="14">
        <f t="shared" ref="E741:M741" si="220">SUM(E742:E745)</f>
        <v>617495.11</v>
      </c>
      <c r="F741" s="14">
        <f t="shared" si="220"/>
        <v>0</v>
      </c>
      <c r="G741" s="14">
        <f t="shared" si="220"/>
        <v>0</v>
      </c>
      <c r="H741" s="14">
        <f t="shared" si="220"/>
        <v>236389.49</v>
      </c>
      <c r="I741" s="14">
        <f t="shared" si="220"/>
        <v>235809.88999999998</v>
      </c>
      <c r="J741" s="14">
        <f t="shared" si="220"/>
        <v>300217.24</v>
      </c>
      <c r="K741" s="14">
        <f t="shared" si="220"/>
        <v>381685.22000000003</v>
      </c>
      <c r="L741" s="14">
        <f t="shared" si="220"/>
        <v>0</v>
      </c>
      <c r="M741" s="14">
        <f t="shared" si="220"/>
        <v>0</v>
      </c>
      <c r="N741" s="14">
        <v>100</v>
      </c>
      <c r="O741" s="14">
        <v>115.07</v>
      </c>
      <c r="P741" s="204" t="s">
        <v>22</v>
      </c>
      <c r="Q741" s="204" t="s">
        <v>22</v>
      </c>
      <c r="R741" s="204" t="s">
        <v>22</v>
      </c>
      <c r="S741" s="204" t="s">
        <v>22</v>
      </c>
      <c r="T741" s="2"/>
    </row>
    <row r="742" spans="1:20" ht="21" customHeight="1" x14ac:dyDescent="0.25">
      <c r="A742" s="199"/>
      <c r="B742" s="202"/>
      <c r="C742" s="12">
        <v>2014</v>
      </c>
      <c r="D742" s="14">
        <f>SUM(D747+D757+D761)</f>
        <v>535712.12999999989</v>
      </c>
      <c r="E742" s="14">
        <f t="shared" ref="E742:M742" si="221">SUM(E747+E757+E761)</f>
        <v>522775.51</v>
      </c>
      <c r="F742" s="14">
        <f t="shared" si="221"/>
        <v>0</v>
      </c>
      <c r="G742" s="14">
        <f t="shared" si="221"/>
        <v>0</v>
      </c>
      <c r="H742" s="14">
        <f t="shared" si="221"/>
        <v>235809.99</v>
      </c>
      <c r="I742" s="14">
        <f t="shared" si="221"/>
        <v>235809.88999999998</v>
      </c>
      <c r="J742" s="14">
        <f t="shared" si="221"/>
        <v>299902.14</v>
      </c>
      <c r="K742" s="14">
        <f t="shared" si="221"/>
        <v>286965.62</v>
      </c>
      <c r="L742" s="14">
        <f t="shared" si="221"/>
        <v>0</v>
      </c>
      <c r="M742" s="14">
        <f t="shared" si="221"/>
        <v>0</v>
      </c>
      <c r="N742" s="14">
        <v>100</v>
      </c>
      <c r="O742" s="14">
        <v>97.59</v>
      </c>
      <c r="P742" s="205"/>
      <c r="Q742" s="205"/>
      <c r="R742" s="205"/>
      <c r="S742" s="205"/>
      <c r="T742" s="2"/>
    </row>
    <row r="743" spans="1:20" ht="22.5" customHeight="1" x14ac:dyDescent="0.25">
      <c r="A743" s="199"/>
      <c r="B743" s="202"/>
      <c r="C743" s="12">
        <v>2015</v>
      </c>
      <c r="D743" s="14">
        <f>SUM(D748+D758)</f>
        <v>610</v>
      </c>
      <c r="E743" s="14">
        <f t="shared" ref="E743:M743" si="222">SUM(E748+E758)</f>
        <v>94435.199999999997</v>
      </c>
      <c r="F743" s="14">
        <f t="shared" si="222"/>
        <v>0</v>
      </c>
      <c r="G743" s="14">
        <f t="shared" si="222"/>
        <v>0</v>
      </c>
      <c r="H743" s="14">
        <f t="shared" si="222"/>
        <v>579.5</v>
      </c>
      <c r="I743" s="14">
        <f t="shared" si="222"/>
        <v>0</v>
      </c>
      <c r="J743" s="14">
        <f t="shared" si="222"/>
        <v>30.5</v>
      </c>
      <c r="K743" s="14">
        <f t="shared" si="222"/>
        <v>94435.199999999997</v>
      </c>
      <c r="L743" s="14">
        <f t="shared" si="222"/>
        <v>0</v>
      </c>
      <c r="M743" s="14">
        <f t="shared" si="222"/>
        <v>0</v>
      </c>
      <c r="N743" s="14">
        <v>100</v>
      </c>
      <c r="O743" s="14" t="s">
        <v>415</v>
      </c>
      <c r="P743" s="205"/>
      <c r="Q743" s="205"/>
      <c r="R743" s="205"/>
      <c r="S743" s="205"/>
      <c r="T743" s="2"/>
    </row>
    <row r="744" spans="1:20" ht="22.5" customHeight="1" x14ac:dyDescent="0.25">
      <c r="A744" s="199"/>
      <c r="B744" s="202"/>
      <c r="C744" s="12">
        <v>2016</v>
      </c>
      <c r="D744" s="14">
        <f>SUM(D749)</f>
        <v>234.6</v>
      </c>
      <c r="E744" s="14">
        <f t="shared" ref="E744:M744" si="223">SUM(E749)</f>
        <v>234.39999999999998</v>
      </c>
      <c r="F744" s="14">
        <f t="shared" si="223"/>
        <v>0</v>
      </c>
      <c r="G744" s="14">
        <f t="shared" si="223"/>
        <v>0</v>
      </c>
      <c r="H744" s="14">
        <f t="shared" si="223"/>
        <v>0</v>
      </c>
      <c r="I744" s="14">
        <f t="shared" si="223"/>
        <v>0</v>
      </c>
      <c r="J744" s="14">
        <f t="shared" si="223"/>
        <v>234.6</v>
      </c>
      <c r="K744" s="14">
        <f t="shared" si="223"/>
        <v>234.39999999999998</v>
      </c>
      <c r="L744" s="14">
        <f t="shared" si="223"/>
        <v>0</v>
      </c>
      <c r="M744" s="14">
        <f t="shared" si="223"/>
        <v>0</v>
      </c>
      <c r="N744" s="14">
        <v>100</v>
      </c>
      <c r="O744" s="14">
        <v>100</v>
      </c>
      <c r="P744" s="205"/>
      <c r="Q744" s="205"/>
      <c r="R744" s="205"/>
      <c r="S744" s="205"/>
      <c r="T744" s="2"/>
    </row>
    <row r="745" spans="1:20" ht="22.5" customHeight="1" x14ac:dyDescent="0.25">
      <c r="A745" s="200"/>
      <c r="B745" s="203"/>
      <c r="C745" s="12">
        <v>2017</v>
      </c>
      <c r="D745" s="14">
        <f>SUM(D750)</f>
        <v>50</v>
      </c>
      <c r="E745" s="14">
        <f t="shared" ref="E745:M745" si="224">SUM(E750)</f>
        <v>50</v>
      </c>
      <c r="F745" s="14">
        <f t="shared" si="224"/>
        <v>0</v>
      </c>
      <c r="G745" s="14">
        <f t="shared" si="224"/>
        <v>0</v>
      </c>
      <c r="H745" s="14">
        <f t="shared" si="224"/>
        <v>0</v>
      </c>
      <c r="I745" s="14">
        <f t="shared" si="224"/>
        <v>0</v>
      </c>
      <c r="J745" s="14">
        <f t="shared" si="224"/>
        <v>50</v>
      </c>
      <c r="K745" s="14">
        <f t="shared" si="224"/>
        <v>50</v>
      </c>
      <c r="L745" s="14">
        <f t="shared" si="224"/>
        <v>0</v>
      </c>
      <c r="M745" s="14">
        <f t="shared" si="224"/>
        <v>0</v>
      </c>
      <c r="N745" s="14">
        <v>100</v>
      </c>
      <c r="O745" s="14">
        <v>100</v>
      </c>
      <c r="P745" s="206"/>
      <c r="Q745" s="206"/>
      <c r="R745" s="206"/>
      <c r="S745" s="206"/>
      <c r="T745" s="2"/>
    </row>
    <row r="746" spans="1:20" ht="24.75" customHeight="1" x14ac:dyDescent="0.25">
      <c r="A746" s="187" t="s">
        <v>238</v>
      </c>
      <c r="B746" s="190" t="s">
        <v>258</v>
      </c>
      <c r="C746" s="17" t="s">
        <v>551</v>
      </c>
      <c r="D746" s="18">
        <f>SUM(D747:D750)</f>
        <v>532052.55999999994</v>
      </c>
      <c r="E746" s="18">
        <f t="shared" ref="E746:M746" si="225">SUM(E747:E750)</f>
        <v>613550.94000000006</v>
      </c>
      <c r="F746" s="18">
        <f t="shared" si="225"/>
        <v>0</v>
      </c>
      <c r="G746" s="18">
        <f t="shared" si="225"/>
        <v>0</v>
      </c>
      <c r="H746" s="18">
        <f t="shared" si="225"/>
        <v>232080.4</v>
      </c>
      <c r="I746" s="18">
        <f t="shared" si="225"/>
        <v>232080.3</v>
      </c>
      <c r="J746" s="18">
        <f t="shared" si="225"/>
        <v>299972.15999999997</v>
      </c>
      <c r="K746" s="18">
        <f t="shared" si="225"/>
        <v>381470.64</v>
      </c>
      <c r="L746" s="18">
        <f t="shared" si="225"/>
        <v>0</v>
      </c>
      <c r="M746" s="18">
        <f t="shared" si="225"/>
        <v>0</v>
      </c>
      <c r="N746" s="18">
        <v>100</v>
      </c>
      <c r="O746" s="18">
        <v>115.32</v>
      </c>
      <c r="P746" s="193" t="s">
        <v>22</v>
      </c>
      <c r="Q746" s="193" t="s">
        <v>22</v>
      </c>
      <c r="R746" s="193" t="s">
        <v>22</v>
      </c>
      <c r="S746" s="193" t="s">
        <v>22</v>
      </c>
      <c r="T746" s="2"/>
    </row>
    <row r="747" spans="1:20" ht="22.5" customHeight="1" x14ac:dyDescent="0.25">
      <c r="A747" s="188"/>
      <c r="B747" s="191"/>
      <c r="C747" s="16">
        <v>2014</v>
      </c>
      <c r="D747" s="18">
        <f>SUM(D751)</f>
        <v>531767.96</v>
      </c>
      <c r="E747" s="18">
        <f t="shared" ref="E747:M747" si="226">SUM(E751)</f>
        <v>518831.34</v>
      </c>
      <c r="F747" s="18">
        <f t="shared" si="226"/>
        <v>0</v>
      </c>
      <c r="G747" s="18">
        <f t="shared" si="226"/>
        <v>0</v>
      </c>
      <c r="H747" s="18">
        <f t="shared" si="226"/>
        <v>232080.4</v>
      </c>
      <c r="I747" s="18">
        <f t="shared" si="226"/>
        <v>232080.3</v>
      </c>
      <c r="J747" s="18">
        <f t="shared" si="226"/>
        <v>299687.56</v>
      </c>
      <c r="K747" s="18">
        <f t="shared" si="226"/>
        <v>286751.03999999998</v>
      </c>
      <c r="L747" s="18">
        <f t="shared" si="226"/>
        <v>0</v>
      </c>
      <c r="M747" s="18">
        <f t="shared" si="226"/>
        <v>0</v>
      </c>
      <c r="N747" s="18">
        <v>100</v>
      </c>
      <c r="O747" s="18">
        <v>97.57</v>
      </c>
      <c r="P747" s="194"/>
      <c r="Q747" s="194"/>
      <c r="R747" s="194"/>
      <c r="S747" s="194"/>
      <c r="T747" s="2"/>
    </row>
    <row r="748" spans="1:20" ht="24" customHeight="1" x14ac:dyDescent="0.25">
      <c r="A748" s="188"/>
      <c r="B748" s="191"/>
      <c r="C748" s="16">
        <v>2015</v>
      </c>
      <c r="D748" s="18">
        <f>SUM(D752)</f>
        <v>0</v>
      </c>
      <c r="E748" s="18">
        <f t="shared" ref="E748:M748" si="227">SUM(E752)</f>
        <v>94435.199999999997</v>
      </c>
      <c r="F748" s="18">
        <f t="shared" si="227"/>
        <v>0</v>
      </c>
      <c r="G748" s="18">
        <f t="shared" si="227"/>
        <v>0</v>
      </c>
      <c r="H748" s="18">
        <f t="shared" si="227"/>
        <v>0</v>
      </c>
      <c r="I748" s="18">
        <f t="shared" si="227"/>
        <v>0</v>
      </c>
      <c r="J748" s="18">
        <f t="shared" si="227"/>
        <v>0</v>
      </c>
      <c r="K748" s="18">
        <f t="shared" si="227"/>
        <v>94435.199999999997</v>
      </c>
      <c r="L748" s="18">
        <f t="shared" si="227"/>
        <v>0</v>
      </c>
      <c r="M748" s="18">
        <f t="shared" si="227"/>
        <v>0</v>
      </c>
      <c r="N748" s="18">
        <v>0</v>
      </c>
      <c r="O748" s="18">
        <v>100</v>
      </c>
      <c r="P748" s="194"/>
      <c r="Q748" s="194"/>
      <c r="R748" s="194"/>
      <c r="S748" s="194"/>
      <c r="T748" s="2"/>
    </row>
    <row r="749" spans="1:20" ht="24" customHeight="1" x14ac:dyDescent="0.25">
      <c r="A749" s="188"/>
      <c r="B749" s="191"/>
      <c r="C749" s="16">
        <v>2016</v>
      </c>
      <c r="D749" s="18">
        <f>SUM(D753+D754)</f>
        <v>234.6</v>
      </c>
      <c r="E749" s="18">
        <f t="shared" ref="E749:M749" si="228">SUM(E753+E754)</f>
        <v>234.39999999999998</v>
      </c>
      <c r="F749" s="18">
        <f t="shared" si="228"/>
        <v>0</v>
      </c>
      <c r="G749" s="18">
        <f t="shared" si="228"/>
        <v>0</v>
      </c>
      <c r="H749" s="18">
        <f t="shared" si="228"/>
        <v>0</v>
      </c>
      <c r="I749" s="18">
        <f t="shared" si="228"/>
        <v>0</v>
      </c>
      <c r="J749" s="18">
        <f t="shared" si="228"/>
        <v>234.6</v>
      </c>
      <c r="K749" s="18">
        <f t="shared" si="228"/>
        <v>234.39999999999998</v>
      </c>
      <c r="L749" s="18">
        <f t="shared" si="228"/>
        <v>0</v>
      </c>
      <c r="M749" s="18">
        <f t="shared" si="228"/>
        <v>0</v>
      </c>
      <c r="N749" s="18">
        <v>100</v>
      </c>
      <c r="O749" s="18">
        <v>100</v>
      </c>
      <c r="P749" s="194"/>
      <c r="Q749" s="194"/>
      <c r="R749" s="194"/>
      <c r="S749" s="194"/>
      <c r="T749" s="2"/>
    </row>
    <row r="750" spans="1:20" ht="24" customHeight="1" x14ac:dyDescent="0.25">
      <c r="A750" s="189"/>
      <c r="B750" s="192"/>
      <c r="C750" s="16">
        <v>2017</v>
      </c>
      <c r="D750" s="18">
        <f>SUM(D755)</f>
        <v>50</v>
      </c>
      <c r="E750" s="18">
        <f t="shared" ref="E750:M750" si="229">SUM(E755)</f>
        <v>50</v>
      </c>
      <c r="F750" s="18">
        <f t="shared" si="229"/>
        <v>0</v>
      </c>
      <c r="G750" s="18">
        <f t="shared" si="229"/>
        <v>0</v>
      </c>
      <c r="H750" s="18">
        <f t="shared" si="229"/>
        <v>0</v>
      </c>
      <c r="I750" s="18">
        <f t="shared" si="229"/>
        <v>0</v>
      </c>
      <c r="J750" s="18">
        <f t="shared" si="229"/>
        <v>50</v>
      </c>
      <c r="K750" s="18">
        <f t="shared" si="229"/>
        <v>50</v>
      </c>
      <c r="L750" s="18">
        <f t="shared" si="229"/>
        <v>0</v>
      </c>
      <c r="M750" s="18">
        <f t="shared" si="229"/>
        <v>0</v>
      </c>
      <c r="N750" s="18">
        <v>100</v>
      </c>
      <c r="O750" s="18">
        <v>100</v>
      </c>
      <c r="P750" s="195"/>
      <c r="Q750" s="195"/>
      <c r="R750" s="195"/>
      <c r="S750" s="195"/>
      <c r="T750" s="2"/>
    </row>
    <row r="751" spans="1:20" ht="68.25" customHeight="1" x14ac:dyDescent="0.25">
      <c r="A751" s="181" t="s">
        <v>532</v>
      </c>
      <c r="B751" s="207" t="s">
        <v>260</v>
      </c>
      <c r="C751" s="8">
        <v>2014</v>
      </c>
      <c r="D751" s="90">
        <v>531767.96</v>
      </c>
      <c r="E751" s="90">
        <v>518831.34</v>
      </c>
      <c r="F751" s="90">
        <v>0</v>
      </c>
      <c r="G751" s="90">
        <v>0</v>
      </c>
      <c r="H751" s="90">
        <v>232080.4</v>
      </c>
      <c r="I751" s="90">
        <v>232080.3</v>
      </c>
      <c r="J751" s="90">
        <v>299687.56</v>
      </c>
      <c r="K751" s="90">
        <v>286751.03999999998</v>
      </c>
      <c r="L751" s="90">
        <v>0</v>
      </c>
      <c r="M751" s="90">
        <v>0</v>
      </c>
      <c r="N751" s="90">
        <v>100</v>
      </c>
      <c r="O751" s="90">
        <v>97.57</v>
      </c>
      <c r="P751" s="251" t="s">
        <v>262</v>
      </c>
      <c r="Q751" s="181" t="s">
        <v>263</v>
      </c>
      <c r="R751" s="181" t="s">
        <v>263</v>
      </c>
      <c r="S751" s="181" t="s">
        <v>264</v>
      </c>
      <c r="T751" s="2"/>
    </row>
    <row r="752" spans="1:20" ht="66.75" customHeight="1" x14ac:dyDescent="0.25">
      <c r="A752" s="183"/>
      <c r="B752" s="209"/>
      <c r="C752" s="8">
        <v>2015</v>
      </c>
      <c r="D752" s="90">
        <v>0</v>
      </c>
      <c r="E752" s="90">
        <v>94435.199999999997</v>
      </c>
      <c r="F752" s="90">
        <v>0</v>
      </c>
      <c r="G752" s="90">
        <v>0</v>
      </c>
      <c r="H752" s="90">
        <v>0</v>
      </c>
      <c r="I752" s="90">
        <v>0</v>
      </c>
      <c r="J752" s="90">
        <v>0</v>
      </c>
      <c r="K752" s="90">
        <v>94435.199999999997</v>
      </c>
      <c r="L752" s="90">
        <v>0</v>
      </c>
      <c r="M752" s="90">
        <v>0</v>
      </c>
      <c r="N752" s="90">
        <v>0</v>
      </c>
      <c r="O752" s="90">
        <v>100</v>
      </c>
      <c r="P752" s="252"/>
      <c r="Q752" s="183"/>
      <c r="R752" s="183"/>
      <c r="S752" s="183"/>
      <c r="T752" s="2"/>
    </row>
    <row r="753" spans="1:20" ht="43.5" customHeight="1" x14ac:dyDescent="0.25">
      <c r="A753" s="127" t="s">
        <v>533</v>
      </c>
      <c r="B753" s="130" t="s">
        <v>534</v>
      </c>
      <c r="C753" s="8">
        <v>2016</v>
      </c>
      <c r="D753" s="90">
        <v>146.6</v>
      </c>
      <c r="E753" s="90">
        <v>146.6</v>
      </c>
      <c r="F753" s="90">
        <v>0</v>
      </c>
      <c r="G753" s="90">
        <v>0</v>
      </c>
      <c r="H753" s="90">
        <v>0</v>
      </c>
      <c r="I753" s="90">
        <v>0</v>
      </c>
      <c r="J753" s="90">
        <v>146.6</v>
      </c>
      <c r="K753" s="90">
        <v>146.6</v>
      </c>
      <c r="L753" s="90">
        <v>0</v>
      </c>
      <c r="M753" s="90">
        <v>0</v>
      </c>
      <c r="N753" s="90">
        <v>100</v>
      </c>
      <c r="O753" s="90">
        <v>100</v>
      </c>
      <c r="P753" s="158" t="s">
        <v>535</v>
      </c>
      <c r="Q753" s="127">
        <v>71.400000000000006</v>
      </c>
      <c r="R753" s="127">
        <v>76.900000000000006</v>
      </c>
      <c r="S753" s="127">
        <v>107.7</v>
      </c>
      <c r="T753" s="2"/>
    </row>
    <row r="754" spans="1:20" ht="20.25" customHeight="1" x14ac:dyDescent="0.25">
      <c r="A754" s="181" t="s">
        <v>536</v>
      </c>
      <c r="B754" s="207" t="s">
        <v>537</v>
      </c>
      <c r="C754" s="8">
        <v>2016</v>
      </c>
      <c r="D754" s="90">
        <v>88</v>
      </c>
      <c r="E754" s="90">
        <v>87.8</v>
      </c>
      <c r="F754" s="90">
        <v>0</v>
      </c>
      <c r="G754" s="90">
        <v>0</v>
      </c>
      <c r="H754" s="90">
        <v>0</v>
      </c>
      <c r="I754" s="90">
        <v>0</v>
      </c>
      <c r="J754" s="90">
        <v>88</v>
      </c>
      <c r="K754" s="90">
        <v>87.8</v>
      </c>
      <c r="L754" s="90">
        <v>0</v>
      </c>
      <c r="M754" s="90">
        <v>0</v>
      </c>
      <c r="N754" s="90">
        <v>100</v>
      </c>
      <c r="O754" s="90">
        <v>100</v>
      </c>
      <c r="P754" s="281" t="s">
        <v>363</v>
      </c>
      <c r="Q754" s="181" t="s">
        <v>363</v>
      </c>
      <c r="R754" s="181" t="s">
        <v>363</v>
      </c>
      <c r="S754" s="181" t="s">
        <v>363</v>
      </c>
      <c r="T754" s="2"/>
    </row>
    <row r="755" spans="1:20" ht="33.75" customHeight="1" x14ac:dyDescent="0.25">
      <c r="A755" s="183"/>
      <c r="B755" s="209"/>
      <c r="C755" s="8">
        <v>2017</v>
      </c>
      <c r="D755" s="90">
        <v>50</v>
      </c>
      <c r="E755" s="90">
        <v>50</v>
      </c>
      <c r="F755" s="90">
        <v>0</v>
      </c>
      <c r="G755" s="90">
        <v>0</v>
      </c>
      <c r="H755" s="90">
        <v>0</v>
      </c>
      <c r="I755" s="90">
        <v>0</v>
      </c>
      <c r="J755" s="90">
        <v>50</v>
      </c>
      <c r="K755" s="90">
        <v>50</v>
      </c>
      <c r="L755" s="90">
        <v>0</v>
      </c>
      <c r="M755" s="90">
        <v>0</v>
      </c>
      <c r="N755" s="90">
        <v>100</v>
      </c>
      <c r="O755" s="90">
        <v>100</v>
      </c>
      <c r="P755" s="282"/>
      <c r="Q755" s="183"/>
      <c r="R755" s="183"/>
      <c r="S755" s="183"/>
      <c r="T755" s="2"/>
    </row>
    <row r="756" spans="1:20" ht="25.5" customHeight="1" x14ac:dyDescent="0.25">
      <c r="A756" s="187" t="s">
        <v>246</v>
      </c>
      <c r="B756" s="190" t="s">
        <v>266</v>
      </c>
      <c r="C756" s="17" t="s">
        <v>351</v>
      </c>
      <c r="D756" s="18">
        <f>SUM(D757:D758)</f>
        <v>2226.73</v>
      </c>
      <c r="E756" s="18">
        <f t="shared" ref="E756:M756" si="230">SUM(E757:E758)</f>
        <v>1616.73</v>
      </c>
      <c r="F756" s="18">
        <f t="shared" si="230"/>
        <v>0</v>
      </c>
      <c r="G756" s="18">
        <f t="shared" si="230"/>
        <v>0</v>
      </c>
      <c r="H756" s="18">
        <f t="shared" si="230"/>
        <v>2098.02</v>
      </c>
      <c r="I756" s="18">
        <f t="shared" si="230"/>
        <v>1518.52</v>
      </c>
      <c r="J756" s="18">
        <f t="shared" si="230"/>
        <v>128.70999999999998</v>
      </c>
      <c r="K756" s="18">
        <f t="shared" si="230"/>
        <v>98.21</v>
      </c>
      <c r="L756" s="18">
        <f t="shared" si="230"/>
        <v>0</v>
      </c>
      <c r="M756" s="18">
        <f t="shared" si="230"/>
        <v>0</v>
      </c>
      <c r="N756" s="18">
        <v>100</v>
      </c>
      <c r="O756" s="18">
        <v>72.61</v>
      </c>
      <c r="P756" s="193" t="s">
        <v>22</v>
      </c>
      <c r="Q756" s="193" t="s">
        <v>22</v>
      </c>
      <c r="R756" s="193" t="s">
        <v>22</v>
      </c>
      <c r="S756" s="193" t="s">
        <v>22</v>
      </c>
      <c r="T756" s="2"/>
    </row>
    <row r="757" spans="1:20" ht="22.5" customHeight="1" x14ac:dyDescent="0.25">
      <c r="A757" s="188"/>
      <c r="B757" s="191"/>
      <c r="C757" s="16">
        <v>2014</v>
      </c>
      <c r="D757" s="18">
        <f>SUM(D759)</f>
        <v>1616.73</v>
      </c>
      <c r="E757" s="18">
        <f t="shared" ref="E757:M757" si="231">SUM(E759)</f>
        <v>1616.73</v>
      </c>
      <c r="F757" s="18">
        <f t="shared" si="231"/>
        <v>0</v>
      </c>
      <c r="G757" s="18">
        <f t="shared" si="231"/>
        <v>0</v>
      </c>
      <c r="H757" s="18">
        <f t="shared" si="231"/>
        <v>1518.52</v>
      </c>
      <c r="I757" s="18">
        <f t="shared" si="231"/>
        <v>1518.52</v>
      </c>
      <c r="J757" s="18">
        <f t="shared" si="231"/>
        <v>98.21</v>
      </c>
      <c r="K757" s="18">
        <f t="shared" si="231"/>
        <v>98.21</v>
      </c>
      <c r="L757" s="18">
        <f t="shared" si="231"/>
        <v>0</v>
      </c>
      <c r="M757" s="18">
        <f t="shared" si="231"/>
        <v>0</v>
      </c>
      <c r="N757" s="18">
        <v>100</v>
      </c>
      <c r="O757" s="18">
        <v>100</v>
      </c>
      <c r="P757" s="194"/>
      <c r="Q757" s="194"/>
      <c r="R757" s="194"/>
      <c r="S757" s="194"/>
      <c r="T757" s="2"/>
    </row>
    <row r="758" spans="1:20" ht="22.5" customHeight="1" x14ac:dyDescent="0.25">
      <c r="A758" s="189"/>
      <c r="B758" s="192"/>
      <c r="C758" s="16">
        <v>2015</v>
      </c>
      <c r="D758" s="18">
        <f>SUM(D760)</f>
        <v>610</v>
      </c>
      <c r="E758" s="18">
        <f t="shared" ref="E758:M758" si="232">SUM(E760)</f>
        <v>0</v>
      </c>
      <c r="F758" s="18">
        <f t="shared" si="232"/>
        <v>0</v>
      </c>
      <c r="G758" s="18">
        <f t="shared" si="232"/>
        <v>0</v>
      </c>
      <c r="H758" s="18">
        <f t="shared" si="232"/>
        <v>579.5</v>
      </c>
      <c r="I758" s="18">
        <f t="shared" si="232"/>
        <v>0</v>
      </c>
      <c r="J758" s="18">
        <f t="shared" si="232"/>
        <v>30.5</v>
      </c>
      <c r="K758" s="18">
        <f t="shared" si="232"/>
        <v>0</v>
      </c>
      <c r="L758" s="18">
        <f t="shared" si="232"/>
        <v>0</v>
      </c>
      <c r="M758" s="18">
        <f t="shared" si="232"/>
        <v>0</v>
      </c>
      <c r="N758" s="18">
        <v>100</v>
      </c>
      <c r="O758" s="18">
        <v>0</v>
      </c>
      <c r="P758" s="195"/>
      <c r="Q758" s="195"/>
      <c r="R758" s="195"/>
      <c r="S758" s="195"/>
      <c r="T758" s="2"/>
    </row>
    <row r="759" spans="1:20" ht="53.25" customHeight="1" x14ac:dyDescent="0.25">
      <c r="A759" s="181" t="s">
        <v>538</v>
      </c>
      <c r="B759" s="207" t="s">
        <v>268</v>
      </c>
      <c r="C759" s="23">
        <v>2014</v>
      </c>
      <c r="D759" s="24">
        <v>1616.73</v>
      </c>
      <c r="E759" s="24">
        <v>1616.73</v>
      </c>
      <c r="F759" s="24">
        <v>0</v>
      </c>
      <c r="G759" s="24">
        <v>0</v>
      </c>
      <c r="H759" s="24">
        <v>1518.52</v>
      </c>
      <c r="I759" s="24">
        <v>1518.52</v>
      </c>
      <c r="J759" s="24">
        <v>98.21</v>
      </c>
      <c r="K759" s="24">
        <v>98.21</v>
      </c>
      <c r="L759" s="24">
        <v>0</v>
      </c>
      <c r="M759" s="24">
        <v>0</v>
      </c>
      <c r="N759" s="24">
        <v>100</v>
      </c>
      <c r="O759" s="24">
        <v>100</v>
      </c>
      <c r="P759" s="32" t="s">
        <v>269</v>
      </c>
      <c r="Q759" s="28">
        <v>5</v>
      </c>
      <c r="R759" s="28">
        <v>5</v>
      </c>
      <c r="S759" s="28">
        <v>100</v>
      </c>
      <c r="T759" s="2"/>
    </row>
    <row r="760" spans="1:20" ht="53.25" customHeight="1" x14ac:dyDescent="0.25">
      <c r="A760" s="183"/>
      <c r="B760" s="209"/>
      <c r="C760" s="23">
        <v>2015</v>
      </c>
      <c r="D760" s="24">
        <v>610</v>
      </c>
      <c r="E760" s="24">
        <v>0</v>
      </c>
      <c r="F760" s="24">
        <v>0</v>
      </c>
      <c r="G760" s="24">
        <v>0</v>
      </c>
      <c r="H760" s="24">
        <v>579.5</v>
      </c>
      <c r="I760" s="24">
        <v>0</v>
      </c>
      <c r="J760" s="24">
        <v>30.5</v>
      </c>
      <c r="K760" s="24">
        <v>0</v>
      </c>
      <c r="L760" s="24">
        <v>0</v>
      </c>
      <c r="M760" s="24">
        <v>0</v>
      </c>
      <c r="N760" s="24">
        <v>100</v>
      </c>
      <c r="O760" s="24">
        <v>0</v>
      </c>
      <c r="P760" s="32" t="s">
        <v>269</v>
      </c>
      <c r="Q760" s="85">
        <v>14</v>
      </c>
      <c r="R760" s="85">
        <v>0</v>
      </c>
      <c r="S760" s="85">
        <v>0</v>
      </c>
      <c r="T760" s="2"/>
    </row>
    <row r="761" spans="1:20" ht="39" customHeight="1" x14ac:dyDescent="0.25">
      <c r="A761" s="15" t="s">
        <v>248</v>
      </c>
      <c r="B761" s="16" t="s">
        <v>330</v>
      </c>
      <c r="C761" s="16">
        <v>2014</v>
      </c>
      <c r="D761" s="18">
        <f>SUM(D762)</f>
        <v>2327.44</v>
      </c>
      <c r="E761" s="18">
        <f t="shared" ref="E761:M761" si="233">SUM(E762)</f>
        <v>2327.44</v>
      </c>
      <c r="F761" s="18">
        <f t="shared" si="233"/>
        <v>0</v>
      </c>
      <c r="G761" s="18">
        <f t="shared" si="233"/>
        <v>0</v>
      </c>
      <c r="H761" s="18">
        <f t="shared" si="233"/>
        <v>2211.0700000000002</v>
      </c>
      <c r="I761" s="18">
        <f t="shared" si="233"/>
        <v>2211.0700000000002</v>
      </c>
      <c r="J761" s="18">
        <f t="shared" si="233"/>
        <v>116.37</v>
      </c>
      <c r="K761" s="18">
        <f t="shared" si="233"/>
        <v>116.37</v>
      </c>
      <c r="L761" s="18">
        <f t="shared" si="233"/>
        <v>0</v>
      </c>
      <c r="M761" s="18">
        <f t="shared" si="233"/>
        <v>0</v>
      </c>
      <c r="N761" s="18">
        <v>100</v>
      </c>
      <c r="O761" s="18">
        <v>100</v>
      </c>
      <c r="P761" s="15" t="s">
        <v>22</v>
      </c>
      <c r="Q761" s="15" t="s">
        <v>22</v>
      </c>
      <c r="R761" s="15" t="s">
        <v>22</v>
      </c>
      <c r="S761" s="15" t="s">
        <v>22</v>
      </c>
      <c r="T761" s="2"/>
    </row>
    <row r="762" spans="1:20" ht="39.75" customHeight="1" x14ac:dyDescent="0.25">
      <c r="A762" s="28" t="s">
        <v>539</v>
      </c>
      <c r="B762" s="37" t="s">
        <v>331</v>
      </c>
      <c r="C762" s="23">
        <v>2014</v>
      </c>
      <c r="D762" s="24">
        <v>2327.44</v>
      </c>
      <c r="E762" s="24">
        <v>2327.44</v>
      </c>
      <c r="F762" s="24">
        <v>0</v>
      </c>
      <c r="G762" s="24">
        <v>0</v>
      </c>
      <c r="H762" s="24">
        <v>2211.0700000000002</v>
      </c>
      <c r="I762" s="24">
        <v>2211.0700000000002</v>
      </c>
      <c r="J762" s="24">
        <v>116.37</v>
      </c>
      <c r="K762" s="24">
        <v>116.37</v>
      </c>
      <c r="L762" s="24">
        <v>0</v>
      </c>
      <c r="M762" s="24">
        <v>0</v>
      </c>
      <c r="N762" s="24">
        <v>100</v>
      </c>
      <c r="O762" s="24">
        <v>100</v>
      </c>
      <c r="P762" s="32" t="s">
        <v>332</v>
      </c>
      <c r="Q762" s="28">
        <v>1.8</v>
      </c>
      <c r="R762" s="28">
        <v>1.8</v>
      </c>
      <c r="S762" s="28">
        <v>100</v>
      </c>
      <c r="T762" s="2"/>
    </row>
    <row r="763" spans="1:20" ht="22.5" customHeight="1" x14ac:dyDescent="0.25">
      <c r="A763" s="198" t="s">
        <v>255</v>
      </c>
      <c r="B763" s="201" t="s">
        <v>273</v>
      </c>
      <c r="C763" s="13" t="s">
        <v>551</v>
      </c>
      <c r="D763" s="14">
        <f>SUM(D764:D767)</f>
        <v>790896.79999999993</v>
      </c>
      <c r="E763" s="14">
        <f t="shared" ref="E763:M763" si="234">SUM(E764:E767)</f>
        <v>790264.95000000007</v>
      </c>
      <c r="F763" s="14">
        <f t="shared" si="234"/>
        <v>0</v>
      </c>
      <c r="G763" s="14">
        <f t="shared" si="234"/>
        <v>0</v>
      </c>
      <c r="H763" s="14">
        <f t="shared" si="234"/>
        <v>52127</v>
      </c>
      <c r="I763" s="14">
        <f t="shared" si="234"/>
        <v>52127</v>
      </c>
      <c r="J763" s="14">
        <f t="shared" si="234"/>
        <v>738769.79999999993</v>
      </c>
      <c r="K763" s="14">
        <f t="shared" si="234"/>
        <v>738137.95000000007</v>
      </c>
      <c r="L763" s="14">
        <f t="shared" si="234"/>
        <v>0</v>
      </c>
      <c r="M763" s="14">
        <f t="shared" si="234"/>
        <v>0</v>
      </c>
      <c r="N763" s="14">
        <v>100</v>
      </c>
      <c r="O763" s="14">
        <v>99.92</v>
      </c>
      <c r="P763" s="204" t="s">
        <v>22</v>
      </c>
      <c r="Q763" s="204" t="s">
        <v>22</v>
      </c>
      <c r="R763" s="204" t="s">
        <v>22</v>
      </c>
      <c r="S763" s="204" t="s">
        <v>22</v>
      </c>
      <c r="T763" s="2"/>
    </row>
    <row r="764" spans="1:20" ht="18.75" customHeight="1" x14ac:dyDescent="0.25">
      <c r="A764" s="199"/>
      <c r="B764" s="202"/>
      <c r="C764" s="12">
        <v>2014</v>
      </c>
      <c r="D764" s="14">
        <f t="shared" ref="D764:M764" si="235">SUM(D769+D782+D798)</f>
        <v>147189</v>
      </c>
      <c r="E764" s="14">
        <f t="shared" si="235"/>
        <v>146568.72</v>
      </c>
      <c r="F764" s="14">
        <f t="shared" si="235"/>
        <v>0</v>
      </c>
      <c r="G764" s="14">
        <f t="shared" si="235"/>
        <v>0</v>
      </c>
      <c r="H764" s="14">
        <f t="shared" si="235"/>
        <v>12101</v>
      </c>
      <c r="I764" s="14">
        <f t="shared" si="235"/>
        <v>12101</v>
      </c>
      <c r="J764" s="14">
        <f t="shared" si="235"/>
        <v>135088</v>
      </c>
      <c r="K764" s="14">
        <f t="shared" si="235"/>
        <v>134467.72</v>
      </c>
      <c r="L764" s="14">
        <f t="shared" si="235"/>
        <v>0</v>
      </c>
      <c r="M764" s="14">
        <f t="shared" si="235"/>
        <v>0</v>
      </c>
      <c r="N764" s="14">
        <v>100</v>
      </c>
      <c r="O764" s="14">
        <v>99.58</v>
      </c>
      <c r="P764" s="205"/>
      <c r="Q764" s="205"/>
      <c r="R764" s="205"/>
      <c r="S764" s="205"/>
      <c r="T764" s="2"/>
    </row>
    <row r="765" spans="1:20" ht="23.25" customHeight="1" x14ac:dyDescent="0.25">
      <c r="A765" s="199"/>
      <c r="B765" s="202"/>
      <c r="C765" s="12">
        <v>2015</v>
      </c>
      <c r="D765" s="14">
        <f t="shared" ref="D765:M765" si="236">SUM(D770+D783+D799)</f>
        <v>146845.6</v>
      </c>
      <c r="E765" s="14">
        <f t="shared" si="236"/>
        <v>146838.70000000001</v>
      </c>
      <c r="F765" s="14">
        <f t="shared" si="236"/>
        <v>0</v>
      </c>
      <c r="G765" s="14">
        <f t="shared" si="236"/>
        <v>0</v>
      </c>
      <c r="H765" s="14">
        <f t="shared" si="236"/>
        <v>12670</v>
      </c>
      <c r="I765" s="14">
        <f t="shared" si="236"/>
        <v>12670</v>
      </c>
      <c r="J765" s="14">
        <f t="shared" si="236"/>
        <v>134175.6</v>
      </c>
      <c r="K765" s="14">
        <f t="shared" si="236"/>
        <v>134168.70000000001</v>
      </c>
      <c r="L765" s="14">
        <f t="shared" si="236"/>
        <v>0</v>
      </c>
      <c r="M765" s="14">
        <f t="shared" si="236"/>
        <v>0</v>
      </c>
      <c r="N765" s="14">
        <v>100</v>
      </c>
      <c r="O765" s="14">
        <v>100</v>
      </c>
      <c r="P765" s="205"/>
      <c r="Q765" s="205"/>
      <c r="R765" s="205"/>
      <c r="S765" s="205"/>
      <c r="T765" s="2"/>
    </row>
    <row r="766" spans="1:20" ht="22.5" customHeight="1" x14ac:dyDescent="0.25">
      <c r="A766" s="199"/>
      <c r="B766" s="202"/>
      <c r="C766" s="12">
        <v>2016</v>
      </c>
      <c r="D766" s="14">
        <f>SUM(D771+D784+D800)</f>
        <v>313277.09999999998</v>
      </c>
      <c r="E766" s="14">
        <f t="shared" ref="E766:M766" si="237">SUM(E771+E784+E800)</f>
        <v>313276.7</v>
      </c>
      <c r="F766" s="14">
        <f t="shared" si="237"/>
        <v>0</v>
      </c>
      <c r="G766" s="14">
        <f t="shared" si="237"/>
        <v>0</v>
      </c>
      <c r="H766" s="14">
        <f t="shared" si="237"/>
        <v>13478</v>
      </c>
      <c r="I766" s="14">
        <f t="shared" si="237"/>
        <v>13478</v>
      </c>
      <c r="J766" s="14">
        <f t="shared" si="237"/>
        <v>299799.09999999998</v>
      </c>
      <c r="K766" s="14">
        <f t="shared" si="237"/>
        <v>299798.7</v>
      </c>
      <c r="L766" s="14">
        <f t="shared" si="237"/>
        <v>0</v>
      </c>
      <c r="M766" s="14">
        <f t="shared" si="237"/>
        <v>0</v>
      </c>
      <c r="N766" s="14">
        <v>100</v>
      </c>
      <c r="O766" s="14">
        <v>100</v>
      </c>
      <c r="P766" s="205"/>
      <c r="Q766" s="205"/>
      <c r="R766" s="205"/>
      <c r="S766" s="205"/>
      <c r="T766" s="2"/>
    </row>
    <row r="767" spans="1:20" ht="22.5" customHeight="1" x14ac:dyDescent="0.25">
      <c r="A767" s="200"/>
      <c r="B767" s="203"/>
      <c r="C767" s="12">
        <v>2017</v>
      </c>
      <c r="D767" s="14">
        <f>SUM(D772+D785+D801)</f>
        <v>183585.1</v>
      </c>
      <c r="E767" s="14">
        <f t="shared" ref="E767:M767" si="238">SUM(E772+E785+E801)</f>
        <v>183580.83</v>
      </c>
      <c r="F767" s="14">
        <f t="shared" si="238"/>
        <v>0</v>
      </c>
      <c r="G767" s="14">
        <f t="shared" si="238"/>
        <v>0</v>
      </c>
      <c r="H767" s="14">
        <f t="shared" si="238"/>
        <v>13878</v>
      </c>
      <c r="I767" s="14">
        <f t="shared" si="238"/>
        <v>13878</v>
      </c>
      <c r="J767" s="14">
        <f t="shared" si="238"/>
        <v>169707.1</v>
      </c>
      <c r="K767" s="14">
        <f t="shared" si="238"/>
        <v>169702.83</v>
      </c>
      <c r="L767" s="14">
        <f t="shared" si="238"/>
        <v>0</v>
      </c>
      <c r="M767" s="14">
        <f t="shared" si="238"/>
        <v>0</v>
      </c>
      <c r="N767" s="14">
        <v>100</v>
      </c>
      <c r="O767" s="14">
        <v>100</v>
      </c>
      <c r="P767" s="206"/>
      <c r="Q767" s="206"/>
      <c r="R767" s="206"/>
      <c r="S767" s="206"/>
      <c r="T767" s="2"/>
    </row>
    <row r="768" spans="1:20" ht="24.75" customHeight="1" x14ac:dyDescent="0.25">
      <c r="A768" s="187" t="s">
        <v>257</v>
      </c>
      <c r="B768" s="190" t="s">
        <v>275</v>
      </c>
      <c r="C768" s="17" t="s">
        <v>551</v>
      </c>
      <c r="D768" s="18">
        <f>SUM(D769:D772)</f>
        <v>25829.9</v>
      </c>
      <c r="E768" s="18">
        <f t="shared" ref="E768:M768" si="239">SUM(E769:E772)</f>
        <v>25772.260000000002</v>
      </c>
      <c r="F768" s="18">
        <f t="shared" si="239"/>
        <v>0</v>
      </c>
      <c r="G768" s="18">
        <f t="shared" si="239"/>
        <v>0</v>
      </c>
      <c r="H768" s="18">
        <f t="shared" si="239"/>
        <v>0</v>
      </c>
      <c r="I768" s="18">
        <f t="shared" si="239"/>
        <v>0</v>
      </c>
      <c r="J768" s="18">
        <f t="shared" si="239"/>
        <v>25829.9</v>
      </c>
      <c r="K768" s="18">
        <f t="shared" si="239"/>
        <v>25772.260000000002</v>
      </c>
      <c r="L768" s="18">
        <f t="shared" si="239"/>
        <v>0</v>
      </c>
      <c r="M768" s="18">
        <f t="shared" si="239"/>
        <v>0</v>
      </c>
      <c r="N768" s="18">
        <v>100</v>
      </c>
      <c r="O768" s="18">
        <v>99.78</v>
      </c>
      <c r="P768" s="193" t="s">
        <v>22</v>
      </c>
      <c r="Q768" s="193" t="s">
        <v>22</v>
      </c>
      <c r="R768" s="193" t="s">
        <v>22</v>
      </c>
      <c r="S768" s="193" t="s">
        <v>22</v>
      </c>
      <c r="T768" s="2"/>
    </row>
    <row r="769" spans="1:20" ht="21.75" customHeight="1" x14ac:dyDescent="0.25">
      <c r="A769" s="188"/>
      <c r="B769" s="191"/>
      <c r="C769" s="16">
        <v>2014</v>
      </c>
      <c r="D769" s="18">
        <f>SUM(D773+D777)</f>
        <v>20767</v>
      </c>
      <c r="E769" s="18">
        <f t="shared" ref="E769:M769" si="240">SUM(E773+E777)</f>
        <v>20716.259999999998</v>
      </c>
      <c r="F769" s="18">
        <f t="shared" si="240"/>
        <v>0</v>
      </c>
      <c r="G769" s="18">
        <f t="shared" si="240"/>
        <v>0</v>
      </c>
      <c r="H769" s="18">
        <f t="shared" si="240"/>
        <v>0</v>
      </c>
      <c r="I769" s="18">
        <f t="shared" si="240"/>
        <v>0</v>
      </c>
      <c r="J769" s="18">
        <f t="shared" si="240"/>
        <v>20767</v>
      </c>
      <c r="K769" s="18">
        <f t="shared" si="240"/>
        <v>20716.259999999998</v>
      </c>
      <c r="L769" s="18">
        <f t="shared" si="240"/>
        <v>0</v>
      </c>
      <c r="M769" s="18">
        <f t="shared" si="240"/>
        <v>0</v>
      </c>
      <c r="N769" s="18">
        <v>100</v>
      </c>
      <c r="O769" s="18">
        <v>99.76</v>
      </c>
      <c r="P769" s="194"/>
      <c r="Q769" s="194"/>
      <c r="R769" s="194"/>
      <c r="S769" s="194"/>
      <c r="T769" s="2"/>
    </row>
    <row r="770" spans="1:20" ht="21" customHeight="1" x14ac:dyDescent="0.25">
      <c r="A770" s="188"/>
      <c r="B770" s="191"/>
      <c r="C770" s="16">
        <v>2015</v>
      </c>
      <c r="D770" s="18">
        <f>SUM(D774+D778)</f>
        <v>1920</v>
      </c>
      <c r="E770" s="18">
        <f t="shared" ref="E770:M770" si="241">SUM(E774+E778)</f>
        <v>1913.2</v>
      </c>
      <c r="F770" s="18">
        <f t="shared" si="241"/>
        <v>0</v>
      </c>
      <c r="G770" s="18">
        <f t="shared" si="241"/>
        <v>0</v>
      </c>
      <c r="H770" s="18">
        <f t="shared" si="241"/>
        <v>0</v>
      </c>
      <c r="I770" s="18">
        <f t="shared" si="241"/>
        <v>0</v>
      </c>
      <c r="J770" s="18">
        <f t="shared" si="241"/>
        <v>1920</v>
      </c>
      <c r="K770" s="18">
        <f t="shared" si="241"/>
        <v>1913.2</v>
      </c>
      <c r="L770" s="18">
        <f t="shared" si="241"/>
        <v>0</v>
      </c>
      <c r="M770" s="18">
        <f t="shared" si="241"/>
        <v>0</v>
      </c>
      <c r="N770" s="18">
        <v>100</v>
      </c>
      <c r="O770" s="18">
        <v>99.65</v>
      </c>
      <c r="P770" s="194"/>
      <c r="Q770" s="194"/>
      <c r="R770" s="194"/>
      <c r="S770" s="194"/>
      <c r="T770" s="2"/>
    </row>
    <row r="771" spans="1:20" ht="21" customHeight="1" x14ac:dyDescent="0.25">
      <c r="A771" s="188"/>
      <c r="B771" s="191"/>
      <c r="C771" s="16">
        <v>2016</v>
      </c>
      <c r="D771" s="18">
        <f>SUM(D775+D779)</f>
        <v>2474</v>
      </c>
      <c r="E771" s="18">
        <f t="shared" ref="E771:M771" si="242">SUM(E775+E779)</f>
        <v>2473.9</v>
      </c>
      <c r="F771" s="18">
        <f t="shared" si="242"/>
        <v>0</v>
      </c>
      <c r="G771" s="18">
        <f t="shared" si="242"/>
        <v>0</v>
      </c>
      <c r="H771" s="18">
        <f t="shared" si="242"/>
        <v>0</v>
      </c>
      <c r="I771" s="18">
        <f t="shared" si="242"/>
        <v>0</v>
      </c>
      <c r="J771" s="18">
        <f t="shared" si="242"/>
        <v>2474</v>
      </c>
      <c r="K771" s="18">
        <f t="shared" si="242"/>
        <v>2473.9</v>
      </c>
      <c r="L771" s="18">
        <f t="shared" si="242"/>
        <v>0</v>
      </c>
      <c r="M771" s="18">
        <f t="shared" si="242"/>
        <v>0</v>
      </c>
      <c r="N771" s="18">
        <v>100</v>
      </c>
      <c r="O771" s="18">
        <v>100</v>
      </c>
      <c r="P771" s="194"/>
      <c r="Q771" s="194"/>
      <c r="R771" s="194"/>
      <c r="S771" s="194"/>
      <c r="T771" s="2"/>
    </row>
    <row r="772" spans="1:20" ht="21" customHeight="1" x14ac:dyDescent="0.25">
      <c r="A772" s="189"/>
      <c r="B772" s="192"/>
      <c r="C772" s="16">
        <v>2017</v>
      </c>
      <c r="D772" s="18">
        <f>SUM(D776+D780)</f>
        <v>668.9</v>
      </c>
      <c r="E772" s="18">
        <f t="shared" ref="E772:M772" si="243">SUM(E776+E780)</f>
        <v>668.9</v>
      </c>
      <c r="F772" s="18">
        <f t="shared" si="243"/>
        <v>0</v>
      </c>
      <c r="G772" s="18">
        <f t="shared" si="243"/>
        <v>0</v>
      </c>
      <c r="H772" s="18">
        <f t="shared" si="243"/>
        <v>0</v>
      </c>
      <c r="I772" s="18">
        <f t="shared" si="243"/>
        <v>0</v>
      </c>
      <c r="J772" s="18">
        <f t="shared" si="243"/>
        <v>668.9</v>
      </c>
      <c r="K772" s="18">
        <f t="shared" si="243"/>
        <v>668.9</v>
      </c>
      <c r="L772" s="18">
        <f t="shared" si="243"/>
        <v>0</v>
      </c>
      <c r="M772" s="18">
        <f t="shared" si="243"/>
        <v>0</v>
      </c>
      <c r="N772" s="18">
        <v>100</v>
      </c>
      <c r="O772" s="18">
        <v>100</v>
      </c>
      <c r="P772" s="195"/>
      <c r="Q772" s="195"/>
      <c r="R772" s="195"/>
      <c r="S772" s="195"/>
      <c r="T772" s="2"/>
    </row>
    <row r="773" spans="1:20" ht="18.75" customHeight="1" x14ac:dyDescent="0.25">
      <c r="A773" s="181" t="s">
        <v>259</v>
      </c>
      <c r="B773" s="207" t="s">
        <v>277</v>
      </c>
      <c r="C773" s="8">
        <v>2014</v>
      </c>
      <c r="D773" s="90">
        <v>50</v>
      </c>
      <c r="E773" s="90">
        <v>0</v>
      </c>
      <c r="F773" s="90">
        <v>0</v>
      </c>
      <c r="G773" s="90">
        <v>0</v>
      </c>
      <c r="H773" s="90">
        <v>0</v>
      </c>
      <c r="I773" s="90">
        <v>0</v>
      </c>
      <c r="J773" s="90">
        <v>50</v>
      </c>
      <c r="K773" s="90">
        <v>0</v>
      </c>
      <c r="L773" s="90">
        <v>0</v>
      </c>
      <c r="M773" s="90">
        <v>0</v>
      </c>
      <c r="N773" s="90">
        <v>100</v>
      </c>
      <c r="O773" s="90">
        <v>0</v>
      </c>
      <c r="P773" s="251" t="s">
        <v>278</v>
      </c>
      <c r="Q773" s="28">
        <v>0.1</v>
      </c>
      <c r="R773" s="28">
        <v>0</v>
      </c>
      <c r="S773" s="28">
        <v>100</v>
      </c>
      <c r="T773" s="2"/>
    </row>
    <row r="774" spans="1:20" ht="20.25" customHeight="1" x14ac:dyDescent="0.25">
      <c r="A774" s="182"/>
      <c r="B774" s="208"/>
      <c r="C774" s="8">
        <v>2015</v>
      </c>
      <c r="D774" s="90">
        <v>0</v>
      </c>
      <c r="E774" s="90">
        <v>0</v>
      </c>
      <c r="F774" s="90">
        <v>0</v>
      </c>
      <c r="G774" s="90">
        <v>0</v>
      </c>
      <c r="H774" s="90">
        <v>0</v>
      </c>
      <c r="I774" s="90">
        <v>0</v>
      </c>
      <c r="J774" s="90">
        <v>0</v>
      </c>
      <c r="K774" s="90">
        <v>0</v>
      </c>
      <c r="L774" s="90">
        <v>0</v>
      </c>
      <c r="M774" s="90">
        <v>0</v>
      </c>
      <c r="N774" s="90">
        <v>0</v>
      </c>
      <c r="O774" s="90">
        <v>0</v>
      </c>
      <c r="P774" s="283"/>
      <c r="Q774" s="85">
        <v>0.1</v>
      </c>
      <c r="R774" s="85">
        <v>0.1</v>
      </c>
      <c r="S774" s="85">
        <v>100</v>
      </c>
      <c r="T774" s="2"/>
    </row>
    <row r="775" spans="1:20" ht="21" customHeight="1" x14ac:dyDescent="0.25">
      <c r="A775" s="182"/>
      <c r="B775" s="208"/>
      <c r="C775" s="8">
        <v>2016</v>
      </c>
      <c r="D775" s="90">
        <v>0</v>
      </c>
      <c r="E775" s="90">
        <v>0</v>
      </c>
      <c r="F775" s="90">
        <v>0</v>
      </c>
      <c r="G775" s="90">
        <v>0</v>
      </c>
      <c r="H775" s="90">
        <v>0</v>
      </c>
      <c r="I775" s="90">
        <v>0</v>
      </c>
      <c r="J775" s="90">
        <v>0</v>
      </c>
      <c r="K775" s="90">
        <v>0</v>
      </c>
      <c r="L775" s="90">
        <v>0</v>
      </c>
      <c r="M775" s="90">
        <v>0</v>
      </c>
      <c r="N775" s="90">
        <v>0</v>
      </c>
      <c r="O775" s="90">
        <v>0</v>
      </c>
      <c r="P775" s="283"/>
      <c r="Q775" s="146">
        <v>0.1</v>
      </c>
      <c r="R775" s="146">
        <v>0</v>
      </c>
      <c r="S775" s="146">
        <v>100</v>
      </c>
      <c r="T775" s="2"/>
    </row>
    <row r="776" spans="1:20" ht="24" customHeight="1" x14ac:dyDescent="0.25">
      <c r="A776" s="183"/>
      <c r="B776" s="209"/>
      <c r="C776" s="8">
        <v>2017</v>
      </c>
      <c r="D776" s="90">
        <v>0</v>
      </c>
      <c r="E776" s="90">
        <v>0</v>
      </c>
      <c r="F776" s="90">
        <v>0</v>
      </c>
      <c r="G776" s="90">
        <v>0</v>
      </c>
      <c r="H776" s="90">
        <v>0</v>
      </c>
      <c r="I776" s="90">
        <v>0</v>
      </c>
      <c r="J776" s="90">
        <v>0</v>
      </c>
      <c r="K776" s="90">
        <v>0</v>
      </c>
      <c r="L776" s="90">
        <v>0</v>
      </c>
      <c r="M776" s="90">
        <v>0</v>
      </c>
      <c r="N776" s="90">
        <v>0</v>
      </c>
      <c r="O776" s="90">
        <v>0</v>
      </c>
      <c r="P776" s="252"/>
      <c r="Q776" s="176">
        <v>0.1</v>
      </c>
      <c r="R776" s="176">
        <v>0</v>
      </c>
      <c r="S776" s="176">
        <v>100</v>
      </c>
      <c r="T776" s="2"/>
    </row>
    <row r="777" spans="1:20" ht="20.25" customHeight="1" x14ac:dyDescent="0.25">
      <c r="A777" s="181" t="s">
        <v>540</v>
      </c>
      <c r="B777" s="184" t="s">
        <v>279</v>
      </c>
      <c r="C777" s="8">
        <v>2014</v>
      </c>
      <c r="D777" s="90">
        <v>20717</v>
      </c>
      <c r="E777" s="90">
        <v>20716.259999999998</v>
      </c>
      <c r="F777" s="90">
        <v>0</v>
      </c>
      <c r="G777" s="90">
        <v>0</v>
      </c>
      <c r="H777" s="90">
        <v>0</v>
      </c>
      <c r="I777" s="90">
        <v>0</v>
      </c>
      <c r="J777" s="90">
        <v>20717</v>
      </c>
      <c r="K777" s="90">
        <v>20716.259999999998</v>
      </c>
      <c r="L777" s="90">
        <v>0</v>
      </c>
      <c r="M777" s="90">
        <v>0</v>
      </c>
      <c r="N777" s="90">
        <v>100</v>
      </c>
      <c r="O777" s="90">
        <v>100</v>
      </c>
      <c r="P777" s="271" t="s">
        <v>280</v>
      </c>
      <c r="Q777" s="28" t="s">
        <v>281</v>
      </c>
      <c r="R777" s="28">
        <v>1.7</v>
      </c>
      <c r="S777" s="28">
        <v>100</v>
      </c>
      <c r="T777" s="2"/>
    </row>
    <row r="778" spans="1:20" ht="21" customHeight="1" x14ac:dyDescent="0.25">
      <c r="A778" s="182"/>
      <c r="B778" s="185"/>
      <c r="C778" s="8">
        <v>2015</v>
      </c>
      <c r="D778" s="90">
        <v>1920</v>
      </c>
      <c r="E778" s="90">
        <v>1913.2</v>
      </c>
      <c r="F778" s="90">
        <v>0</v>
      </c>
      <c r="G778" s="90">
        <v>0</v>
      </c>
      <c r="H778" s="90">
        <v>0</v>
      </c>
      <c r="I778" s="90">
        <v>0</v>
      </c>
      <c r="J778" s="90">
        <v>1920</v>
      </c>
      <c r="K778" s="90">
        <v>1913.2</v>
      </c>
      <c r="L778" s="90">
        <v>0</v>
      </c>
      <c r="M778" s="90">
        <v>0</v>
      </c>
      <c r="N778" s="90">
        <v>100</v>
      </c>
      <c r="O778" s="90">
        <v>99.65</v>
      </c>
      <c r="P778" s="273"/>
      <c r="Q778" s="85" t="s">
        <v>281</v>
      </c>
      <c r="R778" s="85">
        <v>0.19</v>
      </c>
      <c r="S778" s="85">
        <v>100</v>
      </c>
      <c r="T778" s="2"/>
    </row>
    <row r="779" spans="1:20" ht="22.5" customHeight="1" x14ac:dyDescent="0.25">
      <c r="A779" s="182"/>
      <c r="B779" s="185"/>
      <c r="C779" s="8">
        <v>2016</v>
      </c>
      <c r="D779" s="90">
        <v>2474</v>
      </c>
      <c r="E779" s="90">
        <v>2473.9</v>
      </c>
      <c r="F779" s="90">
        <v>0</v>
      </c>
      <c r="G779" s="90">
        <v>0</v>
      </c>
      <c r="H779" s="90">
        <v>0</v>
      </c>
      <c r="I779" s="90">
        <v>0</v>
      </c>
      <c r="J779" s="90">
        <v>2474</v>
      </c>
      <c r="K779" s="90">
        <v>2473.9</v>
      </c>
      <c r="L779" s="90">
        <v>0</v>
      </c>
      <c r="M779" s="90">
        <v>0</v>
      </c>
      <c r="N779" s="90">
        <v>100</v>
      </c>
      <c r="O779" s="90">
        <v>100</v>
      </c>
      <c r="P779" s="273"/>
      <c r="Q779" s="146" t="s">
        <v>281</v>
      </c>
      <c r="R779" s="142">
        <v>0.3</v>
      </c>
      <c r="S779" s="142">
        <v>100</v>
      </c>
      <c r="T779" s="2"/>
    </row>
    <row r="780" spans="1:20" ht="33.75" customHeight="1" x14ac:dyDescent="0.25">
      <c r="A780" s="183"/>
      <c r="B780" s="186"/>
      <c r="C780" s="8">
        <v>2017</v>
      </c>
      <c r="D780" s="90">
        <v>668.9</v>
      </c>
      <c r="E780" s="90">
        <v>668.9</v>
      </c>
      <c r="F780" s="90">
        <v>0</v>
      </c>
      <c r="G780" s="90">
        <v>0</v>
      </c>
      <c r="H780" s="90">
        <v>0</v>
      </c>
      <c r="I780" s="90">
        <v>0</v>
      </c>
      <c r="J780" s="90">
        <v>668.9</v>
      </c>
      <c r="K780" s="90">
        <v>668.9</v>
      </c>
      <c r="L780" s="90">
        <v>0</v>
      </c>
      <c r="M780" s="90">
        <v>0</v>
      </c>
      <c r="N780" s="90">
        <v>100</v>
      </c>
      <c r="O780" s="90">
        <v>100</v>
      </c>
      <c r="P780" s="272"/>
      <c r="Q780" s="176" t="s">
        <v>281</v>
      </c>
      <c r="R780" s="172">
        <v>0.1</v>
      </c>
      <c r="S780" s="172">
        <v>100</v>
      </c>
      <c r="T780" s="2"/>
    </row>
    <row r="781" spans="1:20" ht="25.5" customHeight="1" x14ac:dyDescent="0.25">
      <c r="A781" s="187" t="s">
        <v>265</v>
      </c>
      <c r="B781" s="190" t="s">
        <v>283</v>
      </c>
      <c r="C781" s="17" t="s">
        <v>551</v>
      </c>
      <c r="D781" s="18">
        <f>SUM(D782:D785)</f>
        <v>697212</v>
      </c>
      <c r="E781" s="18">
        <f t="shared" ref="E781:M781" si="244">SUM(E782:E785)</f>
        <v>697212</v>
      </c>
      <c r="F781" s="18">
        <f t="shared" si="244"/>
        <v>0</v>
      </c>
      <c r="G781" s="18">
        <f t="shared" si="244"/>
        <v>0</v>
      </c>
      <c r="H781" s="18">
        <f t="shared" si="244"/>
        <v>52127</v>
      </c>
      <c r="I781" s="18">
        <f t="shared" si="244"/>
        <v>52127</v>
      </c>
      <c r="J781" s="18">
        <f t="shared" si="244"/>
        <v>645085</v>
      </c>
      <c r="K781" s="18">
        <f t="shared" si="244"/>
        <v>645085</v>
      </c>
      <c r="L781" s="18">
        <f t="shared" si="244"/>
        <v>0</v>
      </c>
      <c r="M781" s="18">
        <f t="shared" si="244"/>
        <v>0</v>
      </c>
      <c r="N781" s="18">
        <v>100</v>
      </c>
      <c r="O781" s="18">
        <v>100</v>
      </c>
      <c r="P781" s="193" t="s">
        <v>22</v>
      </c>
      <c r="Q781" s="193" t="s">
        <v>22</v>
      </c>
      <c r="R781" s="193" t="s">
        <v>22</v>
      </c>
      <c r="S781" s="193" t="s">
        <v>22</v>
      </c>
      <c r="T781" s="2"/>
    </row>
    <row r="782" spans="1:20" ht="23.25" customHeight="1" x14ac:dyDescent="0.25">
      <c r="A782" s="188"/>
      <c r="B782" s="191"/>
      <c r="C782" s="16">
        <v>2014</v>
      </c>
      <c r="D782" s="18">
        <f t="shared" ref="D782:M782" si="245">SUM(D786+D788)</f>
        <v>110850</v>
      </c>
      <c r="E782" s="18">
        <f t="shared" si="245"/>
        <v>110850</v>
      </c>
      <c r="F782" s="18">
        <f t="shared" si="245"/>
        <v>0</v>
      </c>
      <c r="G782" s="18">
        <f t="shared" si="245"/>
        <v>0</v>
      </c>
      <c r="H782" s="18">
        <f t="shared" si="245"/>
        <v>12101</v>
      </c>
      <c r="I782" s="18">
        <f t="shared" si="245"/>
        <v>12101</v>
      </c>
      <c r="J782" s="18">
        <f t="shared" si="245"/>
        <v>98749</v>
      </c>
      <c r="K782" s="18">
        <f t="shared" si="245"/>
        <v>98749</v>
      </c>
      <c r="L782" s="18">
        <f t="shared" si="245"/>
        <v>0</v>
      </c>
      <c r="M782" s="18">
        <f t="shared" si="245"/>
        <v>0</v>
      </c>
      <c r="N782" s="18">
        <v>100</v>
      </c>
      <c r="O782" s="18">
        <v>100</v>
      </c>
      <c r="P782" s="194"/>
      <c r="Q782" s="194"/>
      <c r="R782" s="194"/>
      <c r="S782" s="194"/>
      <c r="T782" s="2"/>
    </row>
    <row r="783" spans="1:20" ht="23.25" customHeight="1" x14ac:dyDescent="0.25">
      <c r="A783" s="188"/>
      <c r="B783" s="191"/>
      <c r="C783" s="16">
        <v>2015</v>
      </c>
      <c r="D783" s="18">
        <f t="shared" ref="D783:M783" si="246">SUM(D787+D789+D792)</f>
        <v>130157</v>
      </c>
      <c r="E783" s="18">
        <f t="shared" si="246"/>
        <v>130157</v>
      </c>
      <c r="F783" s="18">
        <f t="shared" si="246"/>
        <v>0</v>
      </c>
      <c r="G783" s="18">
        <f t="shared" si="246"/>
        <v>0</v>
      </c>
      <c r="H783" s="18">
        <f t="shared" si="246"/>
        <v>12670</v>
      </c>
      <c r="I783" s="18">
        <f t="shared" si="246"/>
        <v>12670</v>
      </c>
      <c r="J783" s="18">
        <f t="shared" si="246"/>
        <v>117487</v>
      </c>
      <c r="K783" s="18">
        <f t="shared" si="246"/>
        <v>117487</v>
      </c>
      <c r="L783" s="18">
        <f t="shared" si="246"/>
        <v>0</v>
      </c>
      <c r="M783" s="18">
        <f t="shared" si="246"/>
        <v>0</v>
      </c>
      <c r="N783" s="18">
        <v>100</v>
      </c>
      <c r="O783" s="18">
        <v>100</v>
      </c>
      <c r="P783" s="194"/>
      <c r="Q783" s="194"/>
      <c r="R783" s="194"/>
      <c r="S783" s="194"/>
      <c r="T783" s="2"/>
    </row>
    <row r="784" spans="1:20" ht="23.25" customHeight="1" x14ac:dyDescent="0.25">
      <c r="A784" s="188"/>
      <c r="B784" s="191"/>
      <c r="C784" s="16">
        <v>2016</v>
      </c>
      <c r="D784" s="18">
        <f>SUM(D790+D793+D795)</f>
        <v>291543</v>
      </c>
      <c r="E784" s="18">
        <f t="shared" ref="E784:M784" si="247">SUM(E790+E793+E795)</f>
        <v>291543</v>
      </c>
      <c r="F784" s="18">
        <f t="shared" si="247"/>
        <v>0</v>
      </c>
      <c r="G784" s="18">
        <f t="shared" si="247"/>
        <v>0</v>
      </c>
      <c r="H784" s="18">
        <f t="shared" si="247"/>
        <v>13478</v>
      </c>
      <c r="I784" s="18">
        <f t="shared" si="247"/>
        <v>13478</v>
      </c>
      <c r="J784" s="18">
        <f t="shared" si="247"/>
        <v>278065</v>
      </c>
      <c r="K784" s="18">
        <f t="shared" si="247"/>
        <v>278065</v>
      </c>
      <c r="L784" s="18">
        <f t="shared" si="247"/>
        <v>0</v>
      </c>
      <c r="M784" s="18">
        <f t="shared" si="247"/>
        <v>0</v>
      </c>
      <c r="N784" s="18">
        <v>100</v>
      </c>
      <c r="O784" s="18">
        <v>100</v>
      </c>
      <c r="P784" s="194"/>
      <c r="Q784" s="194"/>
      <c r="R784" s="194"/>
      <c r="S784" s="194"/>
      <c r="T784" s="2"/>
    </row>
    <row r="785" spans="1:20" ht="23.25" customHeight="1" x14ac:dyDescent="0.25">
      <c r="A785" s="189"/>
      <c r="B785" s="192"/>
      <c r="C785" s="16">
        <v>2017</v>
      </c>
      <c r="D785" s="18">
        <f>SUM(D791+D794+D796)</f>
        <v>164662</v>
      </c>
      <c r="E785" s="18">
        <f t="shared" ref="E785:M785" si="248">SUM(E791+E794+E796)</f>
        <v>164662</v>
      </c>
      <c r="F785" s="18">
        <f t="shared" si="248"/>
        <v>0</v>
      </c>
      <c r="G785" s="18">
        <f t="shared" si="248"/>
        <v>0</v>
      </c>
      <c r="H785" s="18">
        <f t="shared" si="248"/>
        <v>13878</v>
      </c>
      <c r="I785" s="18">
        <f t="shared" si="248"/>
        <v>13878</v>
      </c>
      <c r="J785" s="18">
        <f t="shared" si="248"/>
        <v>150784</v>
      </c>
      <c r="K785" s="18">
        <f t="shared" si="248"/>
        <v>150784</v>
      </c>
      <c r="L785" s="18">
        <f t="shared" si="248"/>
        <v>0</v>
      </c>
      <c r="M785" s="18">
        <f t="shared" si="248"/>
        <v>0</v>
      </c>
      <c r="N785" s="18">
        <v>100</v>
      </c>
      <c r="O785" s="18">
        <v>100</v>
      </c>
      <c r="P785" s="195"/>
      <c r="Q785" s="195"/>
      <c r="R785" s="195"/>
      <c r="S785" s="195"/>
      <c r="T785" s="2"/>
    </row>
    <row r="786" spans="1:20" ht="147" customHeight="1" x14ac:dyDescent="0.25">
      <c r="A786" s="181" t="s">
        <v>267</v>
      </c>
      <c r="B786" s="207" t="s">
        <v>285</v>
      </c>
      <c r="C786" s="8">
        <v>2014</v>
      </c>
      <c r="D786" s="90">
        <v>80749</v>
      </c>
      <c r="E786" s="90">
        <v>80749</v>
      </c>
      <c r="F786" s="90">
        <v>0</v>
      </c>
      <c r="G786" s="90">
        <v>0</v>
      </c>
      <c r="H786" s="90">
        <v>0</v>
      </c>
      <c r="I786" s="90">
        <v>0</v>
      </c>
      <c r="J786" s="90">
        <v>80749</v>
      </c>
      <c r="K786" s="90">
        <v>80749</v>
      </c>
      <c r="L786" s="90">
        <v>0</v>
      </c>
      <c r="M786" s="90">
        <v>0</v>
      </c>
      <c r="N786" s="90">
        <v>100</v>
      </c>
      <c r="O786" s="90">
        <v>100</v>
      </c>
      <c r="P786" s="40" t="s">
        <v>286</v>
      </c>
      <c r="Q786" s="8" t="s">
        <v>287</v>
      </c>
      <c r="R786" s="8" t="s">
        <v>287</v>
      </c>
      <c r="S786" s="38">
        <v>100</v>
      </c>
      <c r="T786" s="2"/>
    </row>
    <row r="787" spans="1:20" ht="78.75" customHeight="1" x14ac:dyDescent="0.25">
      <c r="A787" s="182"/>
      <c r="B787" s="208"/>
      <c r="C787" s="8">
        <v>2015</v>
      </c>
      <c r="D787" s="90">
        <v>96487</v>
      </c>
      <c r="E787" s="90">
        <v>96487</v>
      </c>
      <c r="F787" s="90">
        <v>0</v>
      </c>
      <c r="G787" s="90">
        <v>0</v>
      </c>
      <c r="H787" s="90">
        <v>0</v>
      </c>
      <c r="I787" s="90">
        <v>0</v>
      </c>
      <c r="J787" s="90">
        <v>96487</v>
      </c>
      <c r="K787" s="90">
        <v>96487</v>
      </c>
      <c r="L787" s="90">
        <v>0</v>
      </c>
      <c r="M787" s="90">
        <v>0</v>
      </c>
      <c r="N787" s="90">
        <v>100</v>
      </c>
      <c r="O787" s="90">
        <v>100</v>
      </c>
      <c r="P787" s="40" t="s">
        <v>416</v>
      </c>
      <c r="Q787" s="8" t="s">
        <v>417</v>
      </c>
      <c r="R787" s="8" t="s">
        <v>417</v>
      </c>
      <c r="S787" s="38">
        <v>100</v>
      </c>
      <c r="T787" s="2"/>
    </row>
    <row r="788" spans="1:20" ht="21" customHeight="1" x14ac:dyDescent="0.25">
      <c r="A788" s="181" t="s">
        <v>541</v>
      </c>
      <c r="B788" s="207" t="s">
        <v>288</v>
      </c>
      <c r="C788" s="8">
        <v>2014</v>
      </c>
      <c r="D788" s="90">
        <v>30101</v>
      </c>
      <c r="E788" s="90">
        <v>30101</v>
      </c>
      <c r="F788" s="90">
        <v>0</v>
      </c>
      <c r="G788" s="90">
        <v>0</v>
      </c>
      <c r="H788" s="90">
        <v>12101</v>
      </c>
      <c r="I788" s="90">
        <v>12101</v>
      </c>
      <c r="J788" s="90">
        <v>18000</v>
      </c>
      <c r="K788" s="90">
        <v>18000</v>
      </c>
      <c r="L788" s="90">
        <v>0</v>
      </c>
      <c r="M788" s="90">
        <v>0</v>
      </c>
      <c r="N788" s="90">
        <v>100</v>
      </c>
      <c r="O788" s="90">
        <v>100</v>
      </c>
      <c r="P788" s="271" t="s">
        <v>289</v>
      </c>
      <c r="Q788" s="28">
        <v>100</v>
      </c>
      <c r="R788" s="28">
        <v>100</v>
      </c>
      <c r="S788" s="28">
        <v>100</v>
      </c>
      <c r="T788" s="2"/>
    </row>
    <row r="789" spans="1:20" ht="19.5" customHeight="1" x14ac:dyDescent="0.25">
      <c r="A789" s="182"/>
      <c r="B789" s="208"/>
      <c r="C789" s="8">
        <v>2015</v>
      </c>
      <c r="D789" s="90">
        <v>33670</v>
      </c>
      <c r="E789" s="90">
        <v>33670</v>
      </c>
      <c r="F789" s="90">
        <v>0</v>
      </c>
      <c r="G789" s="90">
        <v>0</v>
      </c>
      <c r="H789" s="90">
        <v>12670</v>
      </c>
      <c r="I789" s="90">
        <v>12670</v>
      </c>
      <c r="J789" s="90">
        <v>21000</v>
      </c>
      <c r="K789" s="90">
        <v>21000</v>
      </c>
      <c r="L789" s="90">
        <v>0</v>
      </c>
      <c r="M789" s="90">
        <v>0</v>
      </c>
      <c r="N789" s="90">
        <v>100</v>
      </c>
      <c r="O789" s="90">
        <v>100</v>
      </c>
      <c r="P789" s="273"/>
      <c r="Q789" s="85">
        <v>100</v>
      </c>
      <c r="R789" s="85">
        <v>100</v>
      </c>
      <c r="S789" s="85">
        <v>100</v>
      </c>
      <c r="T789" s="2"/>
    </row>
    <row r="790" spans="1:20" ht="22.5" customHeight="1" x14ac:dyDescent="0.25">
      <c r="A790" s="182"/>
      <c r="B790" s="208"/>
      <c r="C790" s="8">
        <v>2016</v>
      </c>
      <c r="D790" s="90">
        <v>35478</v>
      </c>
      <c r="E790" s="90">
        <v>35478</v>
      </c>
      <c r="F790" s="90">
        <v>0</v>
      </c>
      <c r="G790" s="90">
        <v>0</v>
      </c>
      <c r="H790" s="90">
        <v>13478</v>
      </c>
      <c r="I790" s="90">
        <v>13478</v>
      </c>
      <c r="J790" s="90">
        <v>22000</v>
      </c>
      <c r="K790" s="90">
        <v>22000</v>
      </c>
      <c r="L790" s="90">
        <v>0</v>
      </c>
      <c r="M790" s="90">
        <v>0</v>
      </c>
      <c r="N790" s="90">
        <v>100</v>
      </c>
      <c r="O790" s="90">
        <v>100</v>
      </c>
      <c r="P790" s="273"/>
      <c r="Q790" s="146">
        <v>100</v>
      </c>
      <c r="R790" s="146">
        <v>100</v>
      </c>
      <c r="S790" s="146">
        <v>100</v>
      </c>
      <c r="T790" s="2"/>
    </row>
    <row r="791" spans="1:20" ht="118.5" customHeight="1" x14ac:dyDescent="0.25">
      <c r="A791" s="183"/>
      <c r="B791" s="209"/>
      <c r="C791" s="8">
        <v>2017</v>
      </c>
      <c r="D791" s="90">
        <v>35878</v>
      </c>
      <c r="E791" s="90">
        <v>35878</v>
      </c>
      <c r="F791" s="90">
        <v>0</v>
      </c>
      <c r="G791" s="90">
        <v>0</v>
      </c>
      <c r="H791" s="90">
        <v>13878</v>
      </c>
      <c r="I791" s="90">
        <v>13878</v>
      </c>
      <c r="J791" s="90">
        <v>22000</v>
      </c>
      <c r="K791" s="90">
        <v>22000</v>
      </c>
      <c r="L791" s="90">
        <v>0</v>
      </c>
      <c r="M791" s="90">
        <v>0</v>
      </c>
      <c r="N791" s="90">
        <v>100</v>
      </c>
      <c r="O791" s="90">
        <v>100</v>
      </c>
      <c r="P791" s="272"/>
      <c r="Q791" s="180">
        <v>100</v>
      </c>
      <c r="R791" s="180">
        <v>100</v>
      </c>
      <c r="S791" s="180">
        <v>100</v>
      </c>
      <c r="T791" s="2"/>
    </row>
    <row r="792" spans="1:20" ht="23.25" customHeight="1" x14ac:dyDescent="0.25">
      <c r="A792" s="181" t="s">
        <v>542</v>
      </c>
      <c r="B792" s="207" t="s">
        <v>418</v>
      </c>
      <c r="C792" s="8">
        <v>2015</v>
      </c>
      <c r="D792" s="90">
        <v>0</v>
      </c>
      <c r="E792" s="90">
        <v>0</v>
      </c>
      <c r="F792" s="90">
        <v>0</v>
      </c>
      <c r="G792" s="90">
        <v>0</v>
      </c>
      <c r="H792" s="90">
        <v>0</v>
      </c>
      <c r="I792" s="90">
        <v>0</v>
      </c>
      <c r="J792" s="90">
        <v>0</v>
      </c>
      <c r="K792" s="90">
        <v>0</v>
      </c>
      <c r="L792" s="90">
        <v>0</v>
      </c>
      <c r="M792" s="90">
        <v>0</v>
      </c>
      <c r="N792" s="90">
        <v>100</v>
      </c>
      <c r="O792" s="90">
        <v>100</v>
      </c>
      <c r="P792" s="271" t="s">
        <v>289</v>
      </c>
      <c r="Q792" s="85">
        <v>100</v>
      </c>
      <c r="R792" s="85">
        <v>100</v>
      </c>
      <c r="S792" s="85">
        <v>100</v>
      </c>
      <c r="T792" s="2"/>
    </row>
    <row r="793" spans="1:20" ht="23.25" customHeight="1" x14ac:dyDescent="0.25">
      <c r="A793" s="182"/>
      <c r="B793" s="208"/>
      <c r="C793" s="8">
        <v>2016</v>
      </c>
      <c r="D793" s="90">
        <v>255795</v>
      </c>
      <c r="E793" s="90">
        <v>255795</v>
      </c>
      <c r="F793" s="90">
        <v>0</v>
      </c>
      <c r="G793" s="90">
        <v>0</v>
      </c>
      <c r="H793" s="90">
        <v>0</v>
      </c>
      <c r="I793" s="90">
        <v>0</v>
      </c>
      <c r="J793" s="90">
        <v>255795</v>
      </c>
      <c r="K793" s="90">
        <v>255795</v>
      </c>
      <c r="L793" s="90">
        <v>0</v>
      </c>
      <c r="M793" s="90">
        <v>0</v>
      </c>
      <c r="N793" s="90">
        <v>100</v>
      </c>
      <c r="O793" s="90">
        <v>100</v>
      </c>
      <c r="P793" s="273"/>
      <c r="Q793" s="146">
        <v>100</v>
      </c>
      <c r="R793" s="146">
        <v>100</v>
      </c>
      <c r="S793" s="146">
        <v>100</v>
      </c>
      <c r="T793" s="2"/>
    </row>
    <row r="794" spans="1:20" ht="138.75" customHeight="1" x14ac:dyDescent="0.25">
      <c r="A794" s="183"/>
      <c r="B794" s="209"/>
      <c r="C794" s="8">
        <v>2017</v>
      </c>
      <c r="D794" s="90">
        <v>128514</v>
      </c>
      <c r="E794" s="90">
        <v>128514</v>
      </c>
      <c r="F794" s="90">
        <v>0</v>
      </c>
      <c r="G794" s="90">
        <v>0</v>
      </c>
      <c r="H794" s="90">
        <v>0</v>
      </c>
      <c r="I794" s="90">
        <v>0</v>
      </c>
      <c r="J794" s="90">
        <v>128514</v>
      </c>
      <c r="K794" s="90">
        <v>128514</v>
      </c>
      <c r="L794" s="90">
        <v>0</v>
      </c>
      <c r="M794" s="90">
        <v>0</v>
      </c>
      <c r="N794" s="90">
        <v>100</v>
      </c>
      <c r="O794" s="90">
        <v>100</v>
      </c>
      <c r="P794" s="272"/>
      <c r="Q794" s="180">
        <v>100</v>
      </c>
      <c r="R794" s="180">
        <v>100</v>
      </c>
      <c r="S794" s="180">
        <v>100</v>
      </c>
      <c r="T794" s="2"/>
    </row>
    <row r="795" spans="1:20" ht="69.75" customHeight="1" x14ac:dyDescent="0.25">
      <c r="A795" s="181" t="s">
        <v>580</v>
      </c>
      <c r="B795" s="207" t="s">
        <v>543</v>
      </c>
      <c r="C795" s="8">
        <v>2016</v>
      </c>
      <c r="D795" s="90">
        <v>270</v>
      </c>
      <c r="E795" s="90">
        <v>270</v>
      </c>
      <c r="F795" s="90">
        <v>0</v>
      </c>
      <c r="G795" s="90">
        <v>0</v>
      </c>
      <c r="H795" s="90">
        <v>0</v>
      </c>
      <c r="I795" s="90">
        <v>0</v>
      </c>
      <c r="J795" s="90">
        <v>270</v>
      </c>
      <c r="K795" s="90">
        <v>270</v>
      </c>
      <c r="L795" s="90">
        <v>0</v>
      </c>
      <c r="M795" s="90">
        <v>0</v>
      </c>
      <c r="N795" s="90">
        <v>100</v>
      </c>
      <c r="O795" s="90">
        <v>100</v>
      </c>
      <c r="P795" s="271" t="s">
        <v>544</v>
      </c>
      <c r="Q795" s="142">
        <v>100</v>
      </c>
      <c r="R795" s="142">
        <v>100</v>
      </c>
      <c r="S795" s="142">
        <v>100</v>
      </c>
      <c r="T795" s="2"/>
    </row>
    <row r="796" spans="1:20" ht="77.25" customHeight="1" x14ac:dyDescent="0.25">
      <c r="A796" s="183"/>
      <c r="B796" s="209"/>
      <c r="C796" s="8">
        <v>2017</v>
      </c>
      <c r="D796" s="90">
        <v>270</v>
      </c>
      <c r="E796" s="90">
        <v>270</v>
      </c>
      <c r="F796" s="90">
        <v>0</v>
      </c>
      <c r="G796" s="90">
        <v>0</v>
      </c>
      <c r="H796" s="90">
        <v>0</v>
      </c>
      <c r="I796" s="90">
        <v>0</v>
      </c>
      <c r="J796" s="90">
        <v>270</v>
      </c>
      <c r="K796" s="90">
        <v>270</v>
      </c>
      <c r="L796" s="90">
        <v>0</v>
      </c>
      <c r="M796" s="90">
        <v>0</v>
      </c>
      <c r="N796" s="90">
        <v>100</v>
      </c>
      <c r="O796" s="90">
        <v>100</v>
      </c>
      <c r="P796" s="272"/>
      <c r="Q796" s="172">
        <v>100</v>
      </c>
      <c r="R796" s="172">
        <v>100</v>
      </c>
      <c r="S796" s="172">
        <v>100</v>
      </c>
      <c r="T796" s="2"/>
    </row>
    <row r="797" spans="1:20" ht="23.25" customHeight="1" x14ac:dyDescent="0.25">
      <c r="A797" s="187" t="s">
        <v>270</v>
      </c>
      <c r="B797" s="190" t="s">
        <v>291</v>
      </c>
      <c r="C797" s="17" t="s">
        <v>551</v>
      </c>
      <c r="D797" s="18">
        <f>SUM(D798:D801)</f>
        <v>67854.899999999994</v>
      </c>
      <c r="E797" s="18">
        <f t="shared" ref="E797:M797" si="249">SUM(E798:E801)</f>
        <v>67280.69</v>
      </c>
      <c r="F797" s="18">
        <f t="shared" si="249"/>
        <v>0</v>
      </c>
      <c r="G797" s="18">
        <f t="shared" si="249"/>
        <v>0</v>
      </c>
      <c r="H797" s="18">
        <f t="shared" si="249"/>
        <v>0</v>
      </c>
      <c r="I797" s="18">
        <f t="shared" si="249"/>
        <v>0</v>
      </c>
      <c r="J797" s="18">
        <f t="shared" si="249"/>
        <v>67854.899999999994</v>
      </c>
      <c r="K797" s="18">
        <f t="shared" si="249"/>
        <v>67280.69</v>
      </c>
      <c r="L797" s="18">
        <f t="shared" si="249"/>
        <v>0</v>
      </c>
      <c r="M797" s="18">
        <f t="shared" si="249"/>
        <v>0</v>
      </c>
      <c r="N797" s="18">
        <v>100</v>
      </c>
      <c r="O797" s="18">
        <v>99.15</v>
      </c>
      <c r="P797" s="193" t="s">
        <v>22</v>
      </c>
      <c r="Q797" s="193" t="s">
        <v>22</v>
      </c>
      <c r="R797" s="193" t="s">
        <v>22</v>
      </c>
      <c r="S797" s="193" t="s">
        <v>22</v>
      </c>
      <c r="T797" s="2"/>
    </row>
    <row r="798" spans="1:20" ht="23.25" customHeight="1" x14ac:dyDescent="0.25">
      <c r="A798" s="188"/>
      <c r="B798" s="191"/>
      <c r="C798" s="16">
        <v>2014</v>
      </c>
      <c r="D798" s="18">
        <f>SUM(D802+D806)</f>
        <v>15572</v>
      </c>
      <c r="E798" s="18">
        <f t="shared" ref="E798:M798" si="250">SUM(E802+E806)</f>
        <v>15002.46</v>
      </c>
      <c r="F798" s="18">
        <f t="shared" si="250"/>
        <v>0</v>
      </c>
      <c r="G798" s="18">
        <f t="shared" si="250"/>
        <v>0</v>
      </c>
      <c r="H798" s="18">
        <f t="shared" si="250"/>
        <v>0</v>
      </c>
      <c r="I798" s="18">
        <f t="shared" si="250"/>
        <v>0</v>
      </c>
      <c r="J798" s="18">
        <f t="shared" si="250"/>
        <v>15572</v>
      </c>
      <c r="K798" s="18">
        <f t="shared" si="250"/>
        <v>15002.46</v>
      </c>
      <c r="L798" s="18">
        <f t="shared" si="250"/>
        <v>0</v>
      </c>
      <c r="M798" s="18">
        <f t="shared" si="250"/>
        <v>0</v>
      </c>
      <c r="N798" s="18">
        <v>100</v>
      </c>
      <c r="O798" s="18">
        <v>96.34</v>
      </c>
      <c r="P798" s="194"/>
      <c r="Q798" s="194"/>
      <c r="R798" s="194"/>
      <c r="S798" s="194"/>
      <c r="T798" s="2"/>
    </row>
    <row r="799" spans="1:20" ht="21.75" customHeight="1" x14ac:dyDescent="0.25">
      <c r="A799" s="188"/>
      <c r="B799" s="191"/>
      <c r="C799" s="16">
        <v>2015</v>
      </c>
      <c r="D799" s="18">
        <f>SUM(D803+D807)</f>
        <v>14768.6</v>
      </c>
      <c r="E799" s="18">
        <f t="shared" ref="E799:M799" si="251">SUM(E803+E807)</f>
        <v>14768.5</v>
      </c>
      <c r="F799" s="18">
        <f t="shared" si="251"/>
        <v>0</v>
      </c>
      <c r="G799" s="18">
        <f t="shared" si="251"/>
        <v>0</v>
      </c>
      <c r="H799" s="18">
        <f t="shared" si="251"/>
        <v>0</v>
      </c>
      <c r="I799" s="18">
        <f t="shared" si="251"/>
        <v>0</v>
      </c>
      <c r="J799" s="18">
        <f t="shared" si="251"/>
        <v>14768.6</v>
      </c>
      <c r="K799" s="18">
        <f t="shared" si="251"/>
        <v>14768.5</v>
      </c>
      <c r="L799" s="18">
        <f t="shared" si="251"/>
        <v>0</v>
      </c>
      <c r="M799" s="18">
        <f t="shared" si="251"/>
        <v>0</v>
      </c>
      <c r="N799" s="18">
        <v>100</v>
      </c>
      <c r="O799" s="18">
        <v>100</v>
      </c>
      <c r="P799" s="194"/>
      <c r="Q799" s="194"/>
      <c r="R799" s="194"/>
      <c r="S799" s="194"/>
      <c r="T799" s="2"/>
    </row>
    <row r="800" spans="1:20" ht="21.75" customHeight="1" x14ac:dyDescent="0.25">
      <c r="A800" s="188"/>
      <c r="B800" s="191"/>
      <c r="C800" s="16">
        <v>2016</v>
      </c>
      <c r="D800" s="18">
        <f>SUM(D804)</f>
        <v>19260.099999999999</v>
      </c>
      <c r="E800" s="18">
        <f t="shared" ref="E800:M800" si="252">SUM(E804)</f>
        <v>19259.8</v>
      </c>
      <c r="F800" s="18">
        <f t="shared" si="252"/>
        <v>0</v>
      </c>
      <c r="G800" s="18">
        <f t="shared" si="252"/>
        <v>0</v>
      </c>
      <c r="H800" s="18">
        <f t="shared" si="252"/>
        <v>0</v>
      </c>
      <c r="I800" s="18">
        <f t="shared" si="252"/>
        <v>0</v>
      </c>
      <c r="J800" s="18">
        <f t="shared" si="252"/>
        <v>19260.099999999999</v>
      </c>
      <c r="K800" s="18">
        <f t="shared" si="252"/>
        <v>19259.8</v>
      </c>
      <c r="L800" s="18">
        <f t="shared" si="252"/>
        <v>0</v>
      </c>
      <c r="M800" s="18">
        <f t="shared" si="252"/>
        <v>0</v>
      </c>
      <c r="N800" s="18">
        <v>100</v>
      </c>
      <c r="O800" s="18">
        <v>100</v>
      </c>
      <c r="P800" s="194"/>
      <c r="Q800" s="194"/>
      <c r="R800" s="194"/>
      <c r="S800" s="194"/>
      <c r="T800" s="2"/>
    </row>
    <row r="801" spans="1:20" ht="21.75" customHeight="1" x14ac:dyDescent="0.25">
      <c r="A801" s="189"/>
      <c r="B801" s="192"/>
      <c r="C801" s="16">
        <v>2017</v>
      </c>
      <c r="D801" s="18">
        <f>SUM(D805)</f>
        <v>18254.2</v>
      </c>
      <c r="E801" s="18">
        <f t="shared" ref="E801:M801" si="253">SUM(E805)</f>
        <v>18249.93</v>
      </c>
      <c r="F801" s="18">
        <f t="shared" si="253"/>
        <v>0</v>
      </c>
      <c r="G801" s="18">
        <f t="shared" si="253"/>
        <v>0</v>
      </c>
      <c r="H801" s="18">
        <f t="shared" si="253"/>
        <v>0</v>
      </c>
      <c r="I801" s="18">
        <f t="shared" si="253"/>
        <v>0</v>
      </c>
      <c r="J801" s="18">
        <f t="shared" si="253"/>
        <v>18254.2</v>
      </c>
      <c r="K801" s="18">
        <f t="shared" si="253"/>
        <v>18249.93</v>
      </c>
      <c r="L801" s="18">
        <f t="shared" si="253"/>
        <v>0</v>
      </c>
      <c r="M801" s="18">
        <f t="shared" si="253"/>
        <v>0</v>
      </c>
      <c r="N801" s="18">
        <v>100</v>
      </c>
      <c r="O801" s="18">
        <v>99.98</v>
      </c>
      <c r="P801" s="195"/>
      <c r="Q801" s="195"/>
      <c r="R801" s="195"/>
      <c r="S801" s="195"/>
      <c r="T801" s="2"/>
    </row>
    <row r="802" spans="1:20" ht="21.75" customHeight="1" x14ac:dyDescent="0.25">
      <c r="A802" s="181" t="s">
        <v>271</v>
      </c>
      <c r="B802" s="207" t="s">
        <v>293</v>
      </c>
      <c r="C802" s="23">
        <v>2014</v>
      </c>
      <c r="D802" s="24">
        <v>12999</v>
      </c>
      <c r="E802" s="24">
        <v>12993.05</v>
      </c>
      <c r="F802" s="24">
        <v>0</v>
      </c>
      <c r="G802" s="24">
        <v>0</v>
      </c>
      <c r="H802" s="24">
        <v>0</v>
      </c>
      <c r="I802" s="24">
        <v>0</v>
      </c>
      <c r="J802" s="24">
        <v>12999</v>
      </c>
      <c r="K802" s="24">
        <v>12993.05</v>
      </c>
      <c r="L802" s="24">
        <v>0</v>
      </c>
      <c r="M802" s="24">
        <v>0</v>
      </c>
      <c r="N802" s="24">
        <v>100</v>
      </c>
      <c r="O802" s="24">
        <v>99.95</v>
      </c>
      <c r="P802" s="284" t="s">
        <v>295</v>
      </c>
      <c r="Q802" s="85" t="s">
        <v>294</v>
      </c>
      <c r="R802" s="85">
        <v>96.3</v>
      </c>
      <c r="S802" s="85">
        <v>101.37</v>
      </c>
      <c r="T802" s="2"/>
    </row>
    <row r="803" spans="1:20" ht="20.25" customHeight="1" x14ac:dyDescent="0.25">
      <c r="A803" s="182"/>
      <c r="B803" s="208"/>
      <c r="C803" s="23">
        <v>2015</v>
      </c>
      <c r="D803" s="24">
        <v>14768.6</v>
      </c>
      <c r="E803" s="24">
        <v>13158.4</v>
      </c>
      <c r="F803" s="24">
        <v>0</v>
      </c>
      <c r="G803" s="24">
        <v>0</v>
      </c>
      <c r="H803" s="24">
        <v>0</v>
      </c>
      <c r="I803" s="24">
        <v>0</v>
      </c>
      <c r="J803" s="24">
        <v>14768.6</v>
      </c>
      <c r="K803" s="24">
        <v>13158.4</v>
      </c>
      <c r="L803" s="24">
        <v>0</v>
      </c>
      <c r="M803" s="24">
        <v>0</v>
      </c>
      <c r="N803" s="24">
        <v>100</v>
      </c>
      <c r="O803" s="24">
        <v>89.1</v>
      </c>
      <c r="P803" s="285"/>
      <c r="Q803" s="85" t="s">
        <v>294</v>
      </c>
      <c r="R803" s="85">
        <v>99.8</v>
      </c>
      <c r="S803" s="85">
        <v>100</v>
      </c>
      <c r="T803" s="2"/>
    </row>
    <row r="804" spans="1:20" ht="16.5" customHeight="1" x14ac:dyDescent="0.25">
      <c r="A804" s="182"/>
      <c r="B804" s="208"/>
      <c r="C804" s="23">
        <v>2016</v>
      </c>
      <c r="D804" s="24">
        <v>19260.099999999999</v>
      </c>
      <c r="E804" s="24">
        <v>19259.8</v>
      </c>
      <c r="F804" s="24">
        <v>0</v>
      </c>
      <c r="G804" s="24">
        <v>0</v>
      </c>
      <c r="H804" s="24">
        <v>0</v>
      </c>
      <c r="I804" s="24">
        <v>0</v>
      </c>
      <c r="J804" s="24">
        <v>19260.099999999999</v>
      </c>
      <c r="K804" s="24">
        <v>19259.8</v>
      </c>
      <c r="L804" s="24">
        <v>0</v>
      </c>
      <c r="M804" s="24">
        <v>0</v>
      </c>
      <c r="N804" s="24">
        <v>100</v>
      </c>
      <c r="O804" s="24">
        <v>100</v>
      </c>
      <c r="P804" s="285"/>
      <c r="Q804" s="146" t="s">
        <v>294</v>
      </c>
      <c r="R804" s="146">
        <v>100</v>
      </c>
      <c r="S804" s="146">
        <v>100</v>
      </c>
      <c r="T804" s="2"/>
    </row>
    <row r="805" spans="1:20" ht="19.5" customHeight="1" x14ac:dyDescent="0.25">
      <c r="A805" s="183"/>
      <c r="B805" s="209"/>
      <c r="C805" s="23">
        <v>2017</v>
      </c>
      <c r="D805" s="24">
        <v>18254.2</v>
      </c>
      <c r="E805" s="24">
        <v>18249.93</v>
      </c>
      <c r="F805" s="24">
        <v>0</v>
      </c>
      <c r="G805" s="24">
        <v>0</v>
      </c>
      <c r="H805" s="24">
        <v>0</v>
      </c>
      <c r="I805" s="24">
        <v>0</v>
      </c>
      <c r="J805" s="24">
        <v>18254.2</v>
      </c>
      <c r="K805" s="24">
        <v>18249.93</v>
      </c>
      <c r="L805" s="24">
        <v>0</v>
      </c>
      <c r="M805" s="24">
        <v>0</v>
      </c>
      <c r="N805" s="24">
        <v>100</v>
      </c>
      <c r="O805" s="24">
        <v>99.98</v>
      </c>
      <c r="P805" s="286"/>
      <c r="Q805" s="176" t="s">
        <v>294</v>
      </c>
      <c r="R805" s="176">
        <v>100</v>
      </c>
      <c r="S805" s="176">
        <v>100</v>
      </c>
      <c r="T805" s="2"/>
    </row>
    <row r="806" spans="1:20" ht="45.75" customHeight="1" x14ac:dyDescent="0.25">
      <c r="A806" s="181" t="s">
        <v>545</v>
      </c>
      <c r="B806" s="207" t="s">
        <v>297</v>
      </c>
      <c r="C806" s="23">
        <v>2014</v>
      </c>
      <c r="D806" s="24">
        <v>2573</v>
      </c>
      <c r="E806" s="24">
        <v>2009.41</v>
      </c>
      <c r="F806" s="24">
        <v>0</v>
      </c>
      <c r="G806" s="24">
        <v>0</v>
      </c>
      <c r="H806" s="24">
        <v>0</v>
      </c>
      <c r="I806" s="24">
        <v>0</v>
      </c>
      <c r="J806" s="24">
        <v>2573</v>
      </c>
      <c r="K806" s="24">
        <v>2009.41</v>
      </c>
      <c r="L806" s="24">
        <v>0</v>
      </c>
      <c r="M806" s="24">
        <v>0</v>
      </c>
      <c r="N806" s="24">
        <v>100</v>
      </c>
      <c r="O806" s="24">
        <v>78.099999999999994</v>
      </c>
      <c r="P806" s="106" t="s">
        <v>419</v>
      </c>
      <c r="Q806" s="85" t="s">
        <v>420</v>
      </c>
      <c r="R806" s="85" t="s">
        <v>420</v>
      </c>
      <c r="S806" s="85">
        <v>100</v>
      </c>
      <c r="T806" s="2"/>
    </row>
    <row r="807" spans="1:20" ht="54.75" customHeight="1" x14ac:dyDescent="0.25">
      <c r="A807" s="182"/>
      <c r="B807" s="208"/>
      <c r="C807" s="23">
        <v>2015</v>
      </c>
      <c r="D807" s="24">
        <v>0</v>
      </c>
      <c r="E807" s="24">
        <v>1610.1</v>
      </c>
      <c r="F807" s="24">
        <v>0</v>
      </c>
      <c r="G807" s="24">
        <v>0</v>
      </c>
      <c r="H807" s="24">
        <v>0</v>
      </c>
      <c r="I807" s="24">
        <v>0</v>
      </c>
      <c r="J807" s="24">
        <v>0</v>
      </c>
      <c r="K807" s="24">
        <v>1610.1</v>
      </c>
      <c r="L807" s="24">
        <v>0</v>
      </c>
      <c r="M807" s="24">
        <v>0</v>
      </c>
      <c r="N807" s="24">
        <v>0</v>
      </c>
      <c r="O807" s="24">
        <v>100</v>
      </c>
      <c r="P807" s="106" t="s">
        <v>419</v>
      </c>
      <c r="Q807" s="85" t="s">
        <v>420</v>
      </c>
      <c r="R807" s="85" t="s">
        <v>420</v>
      </c>
      <c r="S807" s="85">
        <v>100</v>
      </c>
      <c r="T807" s="2"/>
    </row>
    <row r="808" spans="1:20" ht="28.5" customHeight="1" x14ac:dyDescent="0.25">
      <c r="A808" s="198" t="s">
        <v>272</v>
      </c>
      <c r="B808" s="201" t="s">
        <v>299</v>
      </c>
      <c r="C808" s="13" t="s">
        <v>551</v>
      </c>
      <c r="D808" s="14">
        <f>SUM(D809:D812)</f>
        <v>337762.7</v>
      </c>
      <c r="E808" s="14">
        <f t="shared" ref="E808:M808" si="254">SUM(E809:E812)</f>
        <v>337749.5</v>
      </c>
      <c r="F808" s="14">
        <f t="shared" si="254"/>
        <v>0</v>
      </c>
      <c r="G808" s="14">
        <f t="shared" si="254"/>
        <v>0</v>
      </c>
      <c r="H808" s="14">
        <f t="shared" si="254"/>
        <v>18011</v>
      </c>
      <c r="I808" s="14">
        <f t="shared" si="254"/>
        <v>18011</v>
      </c>
      <c r="J808" s="14">
        <f t="shared" si="254"/>
        <v>319751.7</v>
      </c>
      <c r="K808" s="14">
        <f t="shared" si="254"/>
        <v>319738.5</v>
      </c>
      <c r="L808" s="14">
        <f t="shared" si="254"/>
        <v>0</v>
      </c>
      <c r="M808" s="14">
        <f t="shared" si="254"/>
        <v>0</v>
      </c>
      <c r="N808" s="14">
        <v>100</v>
      </c>
      <c r="O808" s="14">
        <v>100</v>
      </c>
      <c r="P808" s="204" t="s">
        <v>22</v>
      </c>
      <c r="Q808" s="204" t="s">
        <v>22</v>
      </c>
      <c r="R808" s="204" t="s">
        <v>22</v>
      </c>
      <c r="S808" s="204" t="s">
        <v>22</v>
      </c>
      <c r="T808" s="2"/>
    </row>
    <row r="809" spans="1:20" ht="22.5" customHeight="1" x14ac:dyDescent="0.25">
      <c r="A809" s="199"/>
      <c r="B809" s="202"/>
      <c r="C809" s="12">
        <v>2014</v>
      </c>
      <c r="D809" s="14">
        <f>SUM(D814+D829+D839+D849)</f>
        <v>74845.5</v>
      </c>
      <c r="E809" s="14">
        <f>SUM(E814+E829+E839+E849)</f>
        <v>74837.399999999994</v>
      </c>
      <c r="F809" s="14">
        <f>SUM(F814+F829+F839+F849)</f>
        <v>0</v>
      </c>
      <c r="G809" s="14">
        <f>SUM(G814+G829+G839+G849)</f>
        <v>0</v>
      </c>
      <c r="H809" s="14">
        <f>SUM(H814+H829+H839+H849)</f>
        <v>4510</v>
      </c>
      <c r="I809" s="14">
        <f>SUM(I814+I829+I839+I849)</f>
        <v>4510</v>
      </c>
      <c r="J809" s="14">
        <f>SUM(J814+J829+J839+J849)</f>
        <v>70335.5</v>
      </c>
      <c r="K809" s="14">
        <f>SUM(K814+K829+K839+K849)</f>
        <v>70327.399999999994</v>
      </c>
      <c r="L809" s="14">
        <f>SUM(L814+L829+L839+L849)</f>
        <v>0</v>
      </c>
      <c r="M809" s="14">
        <f>SUM(M814+M829+M839+M849)</f>
        <v>0</v>
      </c>
      <c r="N809" s="14">
        <v>100</v>
      </c>
      <c r="O809" s="14">
        <v>99.99</v>
      </c>
      <c r="P809" s="205"/>
      <c r="Q809" s="205"/>
      <c r="R809" s="205"/>
      <c r="S809" s="205"/>
      <c r="T809" s="2"/>
    </row>
    <row r="810" spans="1:20" ht="21" customHeight="1" x14ac:dyDescent="0.25">
      <c r="A810" s="199"/>
      <c r="B810" s="202"/>
      <c r="C810" s="12">
        <v>2015</v>
      </c>
      <c r="D810" s="14">
        <f>SUM(D815+D830+D840+D850)</f>
        <v>74930.200000000012</v>
      </c>
      <c r="E810" s="14">
        <f>SUM(E815+E830+E840+E850)</f>
        <v>74928.599999999991</v>
      </c>
      <c r="F810" s="14">
        <f>SUM(F815+F830+F840+F850)</f>
        <v>0</v>
      </c>
      <c r="G810" s="14">
        <f>SUM(G815+G830+G840+G850)</f>
        <v>0</v>
      </c>
      <c r="H810" s="14">
        <f>SUM(H815+H830+H840+H850)</f>
        <v>4528</v>
      </c>
      <c r="I810" s="14">
        <f>SUM(I815+I830+I840+I850)</f>
        <v>4528</v>
      </c>
      <c r="J810" s="14">
        <f>SUM(J815+J830+J840+J850)</f>
        <v>70402.200000000012</v>
      </c>
      <c r="K810" s="14">
        <f>SUM(K815+K830+K840+K850)</f>
        <v>70400.599999999991</v>
      </c>
      <c r="L810" s="14">
        <f>SUM(L815+L830+L840+L850)</f>
        <v>0</v>
      </c>
      <c r="M810" s="14">
        <f>SUM(M815+M830+M840+M850)</f>
        <v>0</v>
      </c>
      <c r="N810" s="14">
        <v>100</v>
      </c>
      <c r="O810" s="14">
        <v>100</v>
      </c>
      <c r="P810" s="205"/>
      <c r="Q810" s="205"/>
      <c r="R810" s="205"/>
      <c r="S810" s="205"/>
      <c r="T810" s="2"/>
    </row>
    <row r="811" spans="1:20" ht="21" customHeight="1" x14ac:dyDescent="0.25">
      <c r="A811" s="199"/>
      <c r="B811" s="202"/>
      <c r="C811" s="12">
        <v>2016</v>
      </c>
      <c r="D811" s="14">
        <f>SUM(D816+D831+D841+D851)</f>
        <v>96922.299999999988</v>
      </c>
      <c r="E811" s="14">
        <f>SUM(E816+E831+E841+E851)</f>
        <v>96920.6</v>
      </c>
      <c r="F811" s="14">
        <f>SUM(F816+F831+F841+F851)</f>
        <v>0</v>
      </c>
      <c r="G811" s="14">
        <f>SUM(G816+G831+G841+G851)</f>
        <v>0</v>
      </c>
      <c r="H811" s="14">
        <f>SUM(H816+H831+H841+H851)</f>
        <v>4511</v>
      </c>
      <c r="I811" s="14">
        <f>SUM(I816+I831+I841+I851)</f>
        <v>4511</v>
      </c>
      <c r="J811" s="14">
        <f>SUM(J816+J831+J841+J851)</f>
        <v>92411.299999999988</v>
      </c>
      <c r="K811" s="14">
        <f>SUM(K816+K831+K841+K851)</f>
        <v>92409.600000000006</v>
      </c>
      <c r="L811" s="14">
        <f>SUM(L816+L831+L841+L851)</f>
        <v>0</v>
      </c>
      <c r="M811" s="14">
        <f>SUM(M816+M831+M841+M851)</f>
        <v>0</v>
      </c>
      <c r="N811" s="14">
        <v>100</v>
      </c>
      <c r="O811" s="14">
        <v>100</v>
      </c>
      <c r="P811" s="205"/>
      <c r="Q811" s="205"/>
      <c r="R811" s="205"/>
      <c r="S811" s="205"/>
      <c r="T811" s="2"/>
    </row>
    <row r="812" spans="1:20" ht="21" customHeight="1" x14ac:dyDescent="0.25">
      <c r="A812" s="200"/>
      <c r="B812" s="203"/>
      <c r="C812" s="12">
        <v>2017</v>
      </c>
      <c r="D812" s="14">
        <f>SUM(D817+D832+D842+D852)</f>
        <v>91064.700000000012</v>
      </c>
      <c r="E812" s="14">
        <f t="shared" ref="E812:M812" si="255">SUM(E817+E832+E842+E852)</f>
        <v>91062.9</v>
      </c>
      <c r="F812" s="14">
        <f t="shared" si="255"/>
        <v>0</v>
      </c>
      <c r="G812" s="14">
        <f t="shared" si="255"/>
        <v>0</v>
      </c>
      <c r="H812" s="14">
        <f t="shared" si="255"/>
        <v>4462</v>
      </c>
      <c r="I812" s="14">
        <f t="shared" si="255"/>
        <v>4462</v>
      </c>
      <c r="J812" s="14">
        <f t="shared" si="255"/>
        <v>86602.700000000012</v>
      </c>
      <c r="K812" s="14">
        <f t="shared" si="255"/>
        <v>86600.9</v>
      </c>
      <c r="L812" s="14">
        <f t="shared" si="255"/>
        <v>0</v>
      </c>
      <c r="M812" s="14">
        <f t="shared" si="255"/>
        <v>0</v>
      </c>
      <c r="N812" s="14">
        <v>100</v>
      </c>
      <c r="O812" s="14">
        <v>100</v>
      </c>
      <c r="P812" s="206"/>
      <c r="Q812" s="206"/>
      <c r="R812" s="206"/>
      <c r="S812" s="206"/>
      <c r="T812" s="2"/>
    </row>
    <row r="813" spans="1:20" ht="22.5" customHeight="1" x14ac:dyDescent="0.25">
      <c r="A813" s="187" t="s">
        <v>274</v>
      </c>
      <c r="B813" s="190" t="s">
        <v>301</v>
      </c>
      <c r="C813" s="17" t="s">
        <v>551</v>
      </c>
      <c r="D813" s="18">
        <f>SUM(D814:D817)</f>
        <v>189.4</v>
      </c>
      <c r="E813" s="18">
        <f t="shared" ref="E813:M813" si="256">SUM(E814:E817)</f>
        <v>188.7</v>
      </c>
      <c r="F813" s="18">
        <f t="shared" si="256"/>
        <v>0</v>
      </c>
      <c r="G813" s="18">
        <f t="shared" si="256"/>
        <v>0</v>
      </c>
      <c r="H813" s="18">
        <f t="shared" si="256"/>
        <v>0</v>
      </c>
      <c r="I813" s="18">
        <f t="shared" si="256"/>
        <v>0</v>
      </c>
      <c r="J813" s="18">
        <f t="shared" si="256"/>
        <v>189.4</v>
      </c>
      <c r="K813" s="18">
        <f t="shared" si="256"/>
        <v>188.7</v>
      </c>
      <c r="L813" s="18">
        <f t="shared" si="256"/>
        <v>0</v>
      </c>
      <c r="M813" s="18">
        <f t="shared" si="256"/>
        <v>0</v>
      </c>
      <c r="N813" s="18">
        <v>100</v>
      </c>
      <c r="O813" s="18">
        <v>99.63</v>
      </c>
      <c r="P813" s="193" t="s">
        <v>22</v>
      </c>
      <c r="Q813" s="193" t="s">
        <v>22</v>
      </c>
      <c r="R813" s="193" t="s">
        <v>22</v>
      </c>
      <c r="S813" s="193" t="s">
        <v>22</v>
      </c>
      <c r="T813" s="2"/>
    </row>
    <row r="814" spans="1:20" ht="23.25" customHeight="1" x14ac:dyDescent="0.25">
      <c r="A814" s="188"/>
      <c r="B814" s="191"/>
      <c r="C814" s="16">
        <v>2014</v>
      </c>
      <c r="D814" s="18">
        <f>SUM(D818)</f>
        <v>69.5</v>
      </c>
      <c r="E814" s="18">
        <f t="shared" ref="E814:M814" si="257">SUM(E818)</f>
        <v>69.2</v>
      </c>
      <c r="F814" s="18">
        <f t="shared" si="257"/>
        <v>0</v>
      </c>
      <c r="G814" s="18">
        <f t="shared" si="257"/>
        <v>0</v>
      </c>
      <c r="H814" s="18">
        <f t="shared" si="257"/>
        <v>0</v>
      </c>
      <c r="I814" s="18">
        <f t="shared" si="257"/>
        <v>0</v>
      </c>
      <c r="J814" s="18">
        <f t="shared" si="257"/>
        <v>69.5</v>
      </c>
      <c r="K814" s="18">
        <f t="shared" si="257"/>
        <v>69.2</v>
      </c>
      <c r="L814" s="18">
        <f t="shared" si="257"/>
        <v>0</v>
      </c>
      <c r="M814" s="18">
        <f t="shared" si="257"/>
        <v>0</v>
      </c>
      <c r="N814" s="18">
        <v>100</v>
      </c>
      <c r="O814" s="18">
        <v>99.57</v>
      </c>
      <c r="P814" s="194"/>
      <c r="Q814" s="194"/>
      <c r="R814" s="194"/>
      <c r="S814" s="194"/>
      <c r="T814" s="2"/>
    </row>
    <row r="815" spans="1:20" ht="21.75" customHeight="1" x14ac:dyDescent="0.25">
      <c r="A815" s="188"/>
      <c r="B815" s="191"/>
      <c r="C815" s="16">
        <v>2015</v>
      </c>
      <c r="D815" s="18">
        <f>SUM(D819)</f>
        <v>5</v>
      </c>
      <c r="E815" s="18">
        <f t="shared" ref="E815:M815" si="258">SUM(E819)</f>
        <v>5</v>
      </c>
      <c r="F815" s="18">
        <f t="shared" si="258"/>
        <v>0</v>
      </c>
      <c r="G815" s="18">
        <f t="shared" si="258"/>
        <v>0</v>
      </c>
      <c r="H815" s="18">
        <f t="shared" si="258"/>
        <v>0</v>
      </c>
      <c r="I815" s="18">
        <f t="shared" si="258"/>
        <v>0</v>
      </c>
      <c r="J815" s="18">
        <f t="shared" si="258"/>
        <v>5</v>
      </c>
      <c r="K815" s="18">
        <f t="shared" si="258"/>
        <v>5</v>
      </c>
      <c r="L815" s="18">
        <f t="shared" si="258"/>
        <v>0</v>
      </c>
      <c r="M815" s="18">
        <f t="shared" si="258"/>
        <v>0</v>
      </c>
      <c r="N815" s="18">
        <v>100</v>
      </c>
      <c r="O815" s="18">
        <v>100</v>
      </c>
      <c r="P815" s="194"/>
      <c r="Q815" s="194"/>
      <c r="R815" s="194"/>
      <c r="S815" s="194"/>
      <c r="T815" s="2"/>
    </row>
    <row r="816" spans="1:20" ht="21.75" customHeight="1" x14ac:dyDescent="0.25">
      <c r="A816" s="188"/>
      <c r="B816" s="191"/>
      <c r="C816" s="16">
        <v>2016</v>
      </c>
      <c r="D816" s="18">
        <f>SUM(D822)</f>
        <v>46.4</v>
      </c>
      <c r="E816" s="18">
        <f t="shared" ref="E816:L816" si="259">SUM(E822)</f>
        <v>46.4</v>
      </c>
      <c r="F816" s="18">
        <f t="shared" si="259"/>
        <v>0</v>
      </c>
      <c r="G816" s="18">
        <f t="shared" si="259"/>
        <v>0</v>
      </c>
      <c r="H816" s="18">
        <f t="shared" si="259"/>
        <v>0</v>
      </c>
      <c r="I816" s="18">
        <f t="shared" si="259"/>
        <v>0</v>
      </c>
      <c r="J816" s="18">
        <f t="shared" si="259"/>
        <v>46.4</v>
      </c>
      <c r="K816" s="18">
        <f t="shared" si="259"/>
        <v>46.4</v>
      </c>
      <c r="L816" s="18">
        <f t="shared" si="259"/>
        <v>0</v>
      </c>
      <c r="M816" s="18">
        <f>SUM(M822)</f>
        <v>0</v>
      </c>
      <c r="N816" s="18">
        <v>100</v>
      </c>
      <c r="O816" s="18">
        <v>100</v>
      </c>
      <c r="P816" s="194"/>
      <c r="Q816" s="194"/>
      <c r="R816" s="194"/>
      <c r="S816" s="194"/>
      <c r="T816" s="2"/>
    </row>
    <row r="817" spans="1:20" ht="21.75" customHeight="1" x14ac:dyDescent="0.25">
      <c r="A817" s="189"/>
      <c r="B817" s="192"/>
      <c r="C817" s="16">
        <v>2017</v>
      </c>
      <c r="D817" s="18">
        <f>SUM(D825)</f>
        <v>68.5</v>
      </c>
      <c r="E817" s="18">
        <f t="shared" ref="E817:M817" si="260">SUM(E825)</f>
        <v>68.099999999999994</v>
      </c>
      <c r="F817" s="18">
        <f t="shared" si="260"/>
        <v>0</v>
      </c>
      <c r="G817" s="18">
        <f t="shared" si="260"/>
        <v>0</v>
      </c>
      <c r="H817" s="18">
        <f t="shared" si="260"/>
        <v>0</v>
      </c>
      <c r="I817" s="18">
        <f t="shared" si="260"/>
        <v>0</v>
      </c>
      <c r="J817" s="18">
        <f t="shared" si="260"/>
        <v>68.5</v>
      </c>
      <c r="K817" s="18">
        <f t="shared" si="260"/>
        <v>68.099999999999994</v>
      </c>
      <c r="L817" s="18">
        <f t="shared" si="260"/>
        <v>0</v>
      </c>
      <c r="M817" s="18">
        <f t="shared" si="260"/>
        <v>0</v>
      </c>
      <c r="N817" s="18">
        <v>100</v>
      </c>
      <c r="O817" s="18">
        <v>100</v>
      </c>
      <c r="P817" s="195"/>
      <c r="Q817" s="195"/>
      <c r="R817" s="195"/>
      <c r="S817" s="195"/>
      <c r="T817" s="2"/>
    </row>
    <row r="818" spans="1:20" ht="65.25" customHeight="1" x14ac:dyDescent="0.25">
      <c r="A818" s="181" t="s">
        <v>276</v>
      </c>
      <c r="B818" s="207" t="s">
        <v>303</v>
      </c>
      <c r="C818" s="8">
        <v>2014</v>
      </c>
      <c r="D818" s="90">
        <v>69.5</v>
      </c>
      <c r="E818" s="90">
        <v>69.2</v>
      </c>
      <c r="F818" s="90">
        <v>0</v>
      </c>
      <c r="G818" s="90">
        <v>0</v>
      </c>
      <c r="H818" s="90">
        <v>0</v>
      </c>
      <c r="I818" s="90">
        <v>0</v>
      </c>
      <c r="J818" s="90">
        <v>69.5</v>
      </c>
      <c r="K818" s="90">
        <v>69.2</v>
      </c>
      <c r="L818" s="90">
        <v>0</v>
      </c>
      <c r="M818" s="90">
        <v>0</v>
      </c>
      <c r="N818" s="90">
        <v>100</v>
      </c>
      <c r="O818" s="90">
        <v>99.57</v>
      </c>
      <c r="P818" s="39" t="s">
        <v>304</v>
      </c>
      <c r="Q818" s="28">
        <v>70</v>
      </c>
      <c r="R818" s="28">
        <v>60</v>
      </c>
      <c r="S818" s="28">
        <v>85.71</v>
      </c>
      <c r="T818" s="2"/>
    </row>
    <row r="819" spans="1:20" ht="65.25" customHeight="1" x14ac:dyDescent="0.25">
      <c r="A819" s="182"/>
      <c r="B819" s="208"/>
      <c r="C819" s="184">
        <v>2015</v>
      </c>
      <c r="D819" s="196">
        <v>5</v>
      </c>
      <c r="E819" s="196">
        <v>5</v>
      </c>
      <c r="F819" s="196">
        <v>0</v>
      </c>
      <c r="G819" s="196">
        <v>0</v>
      </c>
      <c r="H819" s="196">
        <v>0</v>
      </c>
      <c r="I819" s="196">
        <v>0</v>
      </c>
      <c r="J819" s="196">
        <v>5</v>
      </c>
      <c r="K819" s="196">
        <v>5</v>
      </c>
      <c r="L819" s="196">
        <v>0</v>
      </c>
      <c r="M819" s="196">
        <v>0</v>
      </c>
      <c r="N819" s="196">
        <v>100</v>
      </c>
      <c r="O819" s="196">
        <v>100</v>
      </c>
      <c r="P819" s="39" t="s">
        <v>304</v>
      </c>
      <c r="Q819" s="85">
        <v>75</v>
      </c>
      <c r="R819" s="85">
        <v>75</v>
      </c>
      <c r="S819" s="85">
        <v>100</v>
      </c>
      <c r="T819" s="2"/>
    </row>
    <row r="820" spans="1:20" ht="50.25" customHeight="1" x14ac:dyDescent="0.25">
      <c r="A820" s="182"/>
      <c r="B820" s="208"/>
      <c r="C820" s="185"/>
      <c r="D820" s="210"/>
      <c r="E820" s="210"/>
      <c r="F820" s="210"/>
      <c r="G820" s="210"/>
      <c r="H820" s="210"/>
      <c r="I820" s="210"/>
      <c r="J820" s="210"/>
      <c r="K820" s="210"/>
      <c r="L820" s="210"/>
      <c r="M820" s="210"/>
      <c r="N820" s="210"/>
      <c r="O820" s="210"/>
      <c r="P820" s="41" t="s">
        <v>421</v>
      </c>
      <c r="Q820" s="107">
        <v>1</v>
      </c>
      <c r="R820" s="108">
        <v>1</v>
      </c>
      <c r="S820" s="108">
        <v>1</v>
      </c>
      <c r="T820" s="2"/>
    </row>
    <row r="821" spans="1:20" ht="41.25" customHeight="1" x14ac:dyDescent="0.25">
      <c r="A821" s="182"/>
      <c r="B821" s="208"/>
      <c r="C821" s="186"/>
      <c r="D821" s="197"/>
      <c r="E821" s="197"/>
      <c r="F821" s="197"/>
      <c r="G821" s="197"/>
      <c r="H821" s="197"/>
      <c r="I821" s="197"/>
      <c r="J821" s="197"/>
      <c r="K821" s="197"/>
      <c r="L821" s="197"/>
      <c r="M821" s="197"/>
      <c r="N821" s="197"/>
      <c r="O821" s="197"/>
      <c r="P821" s="41" t="s">
        <v>422</v>
      </c>
      <c r="Q821" s="107">
        <v>1</v>
      </c>
      <c r="R821" s="108">
        <v>1</v>
      </c>
      <c r="S821" s="108">
        <v>1</v>
      </c>
      <c r="T821" s="2"/>
    </row>
    <row r="822" spans="1:20" ht="41.25" customHeight="1" x14ac:dyDescent="0.25">
      <c r="A822" s="182"/>
      <c r="B822" s="208"/>
      <c r="C822" s="184">
        <v>2016</v>
      </c>
      <c r="D822" s="196">
        <v>46.4</v>
      </c>
      <c r="E822" s="196">
        <v>46.4</v>
      </c>
      <c r="F822" s="196">
        <v>0</v>
      </c>
      <c r="G822" s="196">
        <v>0</v>
      </c>
      <c r="H822" s="196">
        <v>0</v>
      </c>
      <c r="I822" s="196">
        <v>0</v>
      </c>
      <c r="J822" s="196">
        <v>46.4</v>
      </c>
      <c r="K822" s="196">
        <v>46.4</v>
      </c>
      <c r="L822" s="196">
        <v>0</v>
      </c>
      <c r="M822" s="196">
        <v>0</v>
      </c>
      <c r="N822" s="196">
        <v>100</v>
      </c>
      <c r="O822" s="196">
        <v>100</v>
      </c>
      <c r="P822" s="39" t="s">
        <v>304</v>
      </c>
      <c r="Q822" s="146">
        <v>80</v>
      </c>
      <c r="R822" s="146">
        <v>80</v>
      </c>
      <c r="S822" s="146">
        <v>100</v>
      </c>
      <c r="T822" s="2"/>
    </row>
    <row r="823" spans="1:20" ht="53.25" customHeight="1" x14ac:dyDescent="0.25">
      <c r="A823" s="182"/>
      <c r="B823" s="208"/>
      <c r="C823" s="185"/>
      <c r="D823" s="210"/>
      <c r="E823" s="210"/>
      <c r="F823" s="210"/>
      <c r="G823" s="210"/>
      <c r="H823" s="210"/>
      <c r="I823" s="210"/>
      <c r="J823" s="210"/>
      <c r="K823" s="210"/>
      <c r="L823" s="210"/>
      <c r="M823" s="210"/>
      <c r="N823" s="210"/>
      <c r="O823" s="210"/>
      <c r="P823" s="41" t="s">
        <v>421</v>
      </c>
      <c r="Q823" s="107">
        <v>1</v>
      </c>
      <c r="R823" s="108">
        <v>1</v>
      </c>
      <c r="S823" s="108">
        <v>1</v>
      </c>
      <c r="T823" s="2"/>
    </row>
    <row r="824" spans="1:20" ht="41.25" customHeight="1" x14ac:dyDescent="0.25">
      <c r="A824" s="182"/>
      <c r="B824" s="208"/>
      <c r="C824" s="186"/>
      <c r="D824" s="197"/>
      <c r="E824" s="197"/>
      <c r="F824" s="197"/>
      <c r="G824" s="197"/>
      <c r="H824" s="197"/>
      <c r="I824" s="197"/>
      <c r="J824" s="197"/>
      <c r="K824" s="197"/>
      <c r="L824" s="197"/>
      <c r="M824" s="197"/>
      <c r="N824" s="197"/>
      <c r="O824" s="197"/>
      <c r="P824" s="41" t="s">
        <v>422</v>
      </c>
      <c r="Q824" s="107">
        <v>1</v>
      </c>
      <c r="R824" s="108">
        <v>1</v>
      </c>
      <c r="S824" s="108">
        <v>1</v>
      </c>
      <c r="T824" s="2"/>
    </row>
    <row r="825" spans="1:20" ht="41.25" customHeight="1" x14ac:dyDescent="0.25">
      <c r="A825" s="182"/>
      <c r="B825" s="208"/>
      <c r="C825" s="184">
        <v>2017</v>
      </c>
      <c r="D825" s="196">
        <v>68.5</v>
      </c>
      <c r="E825" s="196">
        <v>68.099999999999994</v>
      </c>
      <c r="F825" s="196">
        <v>0</v>
      </c>
      <c r="G825" s="196">
        <v>0</v>
      </c>
      <c r="H825" s="196">
        <v>0</v>
      </c>
      <c r="I825" s="196">
        <v>0</v>
      </c>
      <c r="J825" s="196">
        <v>68.5</v>
      </c>
      <c r="K825" s="196">
        <v>68.099999999999994</v>
      </c>
      <c r="L825" s="196">
        <v>0</v>
      </c>
      <c r="M825" s="196">
        <v>0</v>
      </c>
      <c r="N825" s="196">
        <v>100</v>
      </c>
      <c r="O825" s="196">
        <v>100</v>
      </c>
      <c r="P825" s="39" t="s">
        <v>304</v>
      </c>
      <c r="Q825" s="176">
        <v>55</v>
      </c>
      <c r="R825" s="176">
        <v>55</v>
      </c>
      <c r="S825" s="176">
        <v>100</v>
      </c>
      <c r="T825" s="2"/>
    </row>
    <row r="826" spans="1:20" ht="50.25" customHeight="1" x14ac:dyDescent="0.25">
      <c r="A826" s="182"/>
      <c r="B826" s="208"/>
      <c r="C826" s="185"/>
      <c r="D826" s="210"/>
      <c r="E826" s="210"/>
      <c r="F826" s="210"/>
      <c r="G826" s="210"/>
      <c r="H826" s="210"/>
      <c r="I826" s="210"/>
      <c r="J826" s="210"/>
      <c r="K826" s="210"/>
      <c r="L826" s="210"/>
      <c r="M826" s="210"/>
      <c r="N826" s="210"/>
      <c r="O826" s="210"/>
      <c r="P826" s="41" t="s">
        <v>421</v>
      </c>
      <c r="Q826" s="107">
        <v>1</v>
      </c>
      <c r="R826" s="108">
        <v>1</v>
      </c>
      <c r="S826" s="108">
        <v>1</v>
      </c>
      <c r="T826" s="2"/>
    </row>
    <row r="827" spans="1:20" ht="38.25" customHeight="1" x14ac:dyDescent="0.25">
      <c r="A827" s="183"/>
      <c r="B827" s="209"/>
      <c r="C827" s="186"/>
      <c r="D827" s="197"/>
      <c r="E827" s="197"/>
      <c r="F827" s="197"/>
      <c r="G827" s="197"/>
      <c r="H827" s="197"/>
      <c r="I827" s="197"/>
      <c r="J827" s="197"/>
      <c r="K827" s="197"/>
      <c r="L827" s="197"/>
      <c r="M827" s="197"/>
      <c r="N827" s="197"/>
      <c r="O827" s="197"/>
      <c r="P827" s="41" t="s">
        <v>422</v>
      </c>
      <c r="Q827" s="107">
        <v>1</v>
      </c>
      <c r="R827" s="108">
        <v>1</v>
      </c>
      <c r="S827" s="108">
        <v>1</v>
      </c>
      <c r="T827" s="2"/>
    </row>
    <row r="828" spans="1:20" ht="24.75" customHeight="1" x14ac:dyDescent="0.25">
      <c r="A828" s="187" t="s">
        <v>282</v>
      </c>
      <c r="B828" s="190" t="s">
        <v>306</v>
      </c>
      <c r="C828" s="17" t="s">
        <v>551</v>
      </c>
      <c r="D828" s="18">
        <f>SUM(D829:D832)</f>
        <v>1151.4000000000001</v>
      </c>
      <c r="E828" s="18">
        <f t="shared" ref="E828:M828" si="261">SUM(E829:E832)</f>
        <v>1151.2</v>
      </c>
      <c r="F828" s="18">
        <f t="shared" si="261"/>
        <v>0</v>
      </c>
      <c r="G828" s="18">
        <f t="shared" si="261"/>
        <v>0</v>
      </c>
      <c r="H828" s="18">
        <f t="shared" si="261"/>
        <v>0</v>
      </c>
      <c r="I828" s="18">
        <f t="shared" si="261"/>
        <v>0</v>
      </c>
      <c r="J828" s="18">
        <f t="shared" si="261"/>
        <v>1151.4000000000001</v>
      </c>
      <c r="K828" s="18">
        <f t="shared" si="261"/>
        <v>1151.2</v>
      </c>
      <c r="L828" s="18">
        <f t="shared" si="261"/>
        <v>0</v>
      </c>
      <c r="M828" s="18">
        <f t="shared" si="261"/>
        <v>0</v>
      </c>
      <c r="N828" s="18">
        <v>100</v>
      </c>
      <c r="O828" s="18">
        <v>99.98</v>
      </c>
      <c r="P828" s="193" t="s">
        <v>22</v>
      </c>
      <c r="Q828" s="193" t="s">
        <v>22</v>
      </c>
      <c r="R828" s="193" t="s">
        <v>22</v>
      </c>
      <c r="S828" s="193" t="s">
        <v>22</v>
      </c>
      <c r="T828" s="2"/>
    </row>
    <row r="829" spans="1:20" ht="20.25" customHeight="1" x14ac:dyDescent="0.25">
      <c r="A829" s="188"/>
      <c r="B829" s="191"/>
      <c r="C829" s="66">
        <v>2014</v>
      </c>
      <c r="D829" s="76">
        <f>SUM(D833)</f>
        <v>197</v>
      </c>
      <c r="E829" s="76">
        <f t="shared" ref="E829:M829" si="262">SUM(E833)</f>
        <v>196.9</v>
      </c>
      <c r="F829" s="76">
        <f t="shared" si="262"/>
        <v>0</v>
      </c>
      <c r="G829" s="76">
        <f t="shared" si="262"/>
        <v>0</v>
      </c>
      <c r="H829" s="76">
        <f t="shared" si="262"/>
        <v>0</v>
      </c>
      <c r="I829" s="76">
        <f t="shared" si="262"/>
        <v>0</v>
      </c>
      <c r="J829" s="76">
        <f t="shared" si="262"/>
        <v>197</v>
      </c>
      <c r="K829" s="76">
        <f t="shared" si="262"/>
        <v>196.9</v>
      </c>
      <c r="L829" s="76">
        <f t="shared" si="262"/>
        <v>0</v>
      </c>
      <c r="M829" s="76">
        <f t="shared" si="262"/>
        <v>0</v>
      </c>
      <c r="N829" s="76">
        <v>100</v>
      </c>
      <c r="O829" s="76">
        <v>99.95</v>
      </c>
      <c r="P829" s="194"/>
      <c r="Q829" s="194"/>
      <c r="R829" s="194"/>
      <c r="S829" s="194"/>
      <c r="T829" s="2"/>
    </row>
    <row r="830" spans="1:20" ht="22.5" customHeight="1" x14ac:dyDescent="0.25">
      <c r="A830" s="188"/>
      <c r="B830" s="191"/>
      <c r="C830" s="66">
        <v>2015</v>
      </c>
      <c r="D830" s="76">
        <f>SUM(D835)</f>
        <v>92.3</v>
      </c>
      <c r="E830" s="76">
        <f t="shared" ref="E830:M830" si="263">SUM(E835)</f>
        <v>92.2</v>
      </c>
      <c r="F830" s="76">
        <f t="shared" si="263"/>
        <v>0</v>
      </c>
      <c r="G830" s="76">
        <f t="shared" si="263"/>
        <v>0</v>
      </c>
      <c r="H830" s="76">
        <f t="shared" si="263"/>
        <v>0</v>
      </c>
      <c r="I830" s="76">
        <f t="shared" si="263"/>
        <v>0</v>
      </c>
      <c r="J830" s="76">
        <f t="shared" si="263"/>
        <v>92.3</v>
      </c>
      <c r="K830" s="76">
        <f t="shared" si="263"/>
        <v>92.2</v>
      </c>
      <c r="L830" s="76">
        <f t="shared" si="263"/>
        <v>0</v>
      </c>
      <c r="M830" s="76">
        <f t="shared" si="263"/>
        <v>0</v>
      </c>
      <c r="N830" s="76">
        <v>100</v>
      </c>
      <c r="O830" s="76">
        <v>99.89</v>
      </c>
      <c r="P830" s="194"/>
      <c r="Q830" s="194"/>
      <c r="R830" s="194"/>
      <c r="S830" s="194"/>
      <c r="T830" s="2"/>
    </row>
    <row r="831" spans="1:20" ht="22.5" customHeight="1" x14ac:dyDescent="0.25">
      <c r="A831" s="188"/>
      <c r="B831" s="191"/>
      <c r="C831" s="66">
        <v>2016</v>
      </c>
      <c r="D831" s="76">
        <f>SUM(D836)</f>
        <v>418.8</v>
      </c>
      <c r="E831" s="76">
        <f t="shared" ref="E831:M831" si="264">SUM(E836)</f>
        <v>418.8</v>
      </c>
      <c r="F831" s="76">
        <f t="shared" si="264"/>
        <v>0</v>
      </c>
      <c r="G831" s="76">
        <f t="shared" si="264"/>
        <v>0</v>
      </c>
      <c r="H831" s="76">
        <f t="shared" si="264"/>
        <v>0</v>
      </c>
      <c r="I831" s="76">
        <f t="shared" si="264"/>
        <v>0</v>
      </c>
      <c r="J831" s="76">
        <f t="shared" si="264"/>
        <v>418.8</v>
      </c>
      <c r="K831" s="76">
        <f t="shared" si="264"/>
        <v>418.8</v>
      </c>
      <c r="L831" s="76">
        <f t="shared" si="264"/>
        <v>0</v>
      </c>
      <c r="M831" s="76">
        <f t="shared" si="264"/>
        <v>0</v>
      </c>
      <c r="N831" s="76">
        <v>100</v>
      </c>
      <c r="O831" s="76">
        <v>100</v>
      </c>
      <c r="P831" s="194"/>
      <c r="Q831" s="194"/>
      <c r="R831" s="194"/>
      <c r="S831" s="194"/>
      <c r="T831" s="2"/>
    </row>
    <row r="832" spans="1:20" ht="22.5" customHeight="1" x14ac:dyDescent="0.25">
      <c r="A832" s="189"/>
      <c r="B832" s="192"/>
      <c r="C832" s="66">
        <v>2017</v>
      </c>
      <c r="D832" s="76">
        <f>SUM(D837)</f>
        <v>443.3</v>
      </c>
      <c r="E832" s="76">
        <f t="shared" ref="E832:M832" si="265">SUM(E837)</f>
        <v>443.3</v>
      </c>
      <c r="F832" s="76">
        <f t="shared" si="265"/>
        <v>0</v>
      </c>
      <c r="G832" s="76">
        <f t="shared" si="265"/>
        <v>0</v>
      </c>
      <c r="H832" s="76">
        <f t="shared" si="265"/>
        <v>0</v>
      </c>
      <c r="I832" s="76">
        <f t="shared" si="265"/>
        <v>0</v>
      </c>
      <c r="J832" s="76">
        <f t="shared" si="265"/>
        <v>443.3</v>
      </c>
      <c r="K832" s="76">
        <f t="shared" si="265"/>
        <v>443.3</v>
      </c>
      <c r="L832" s="76">
        <f t="shared" si="265"/>
        <v>0</v>
      </c>
      <c r="M832" s="76">
        <f t="shared" si="265"/>
        <v>0</v>
      </c>
      <c r="N832" s="76">
        <v>100</v>
      </c>
      <c r="O832" s="76">
        <v>100</v>
      </c>
      <c r="P832" s="195"/>
      <c r="Q832" s="195"/>
      <c r="R832" s="195"/>
      <c r="S832" s="195"/>
      <c r="T832" s="2"/>
    </row>
    <row r="833" spans="1:20" ht="111" customHeight="1" x14ac:dyDescent="0.25">
      <c r="A833" s="181" t="s">
        <v>284</v>
      </c>
      <c r="B833" s="207" t="s">
        <v>308</v>
      </c>
      <c r="C833" s="184">
        <v>2014</v>
      </c>
      <c r="D833" s="196">
        <v>197</v>
      </c>
      <c r="E833" s="196">
        <v>196.9</v>
      </c>
      <c r="F833" s="196">
        <v>0</v>
      </c>
      <c r="G833" s="196">
        <v>0</v>
      </c>
      <c r="H833" s="196">
        <v>0</v>
      </c>
      <c r="I833" s="196">
        <v>0</v>
      </c>
      <c r="J833" s="196">
        <v>197</v>
      </c>
      <c r="K833" s="196">
        <v>196.9</v>
      </c>
      <c r="L833" s="196">
        <v>0</v>
      </c>
      <c r="M833" s="196">
        <v>0</v>
      </c>
      <c r="N833" s="196">
        <v>100</v>
      </c>
      <c r="O833" s="196">
        <v>99.95</v>
      </c>
      <c r="P833" s="40" t="s">
        <v>309</v>
      </c>
      <c r="Q833" s="28">
        <v>100</v>
      </c>
      <c r="R833" s="28">
        <v>100</v>
      </c>
      <c r="S833" s="28">
        <v>100</v>
      </c>
      <c r="T833" s="2"/>
    </row>
    <row r="834" spans="1:20" ht="41.25" customHeight="1" x14ac:dyDescent="0.25">
      <c r="A834" s="182"/>
      <c r="B834" s="208"/>
      <c r="C834" s="186"/>
      <c r="D834" s="197"/>
      <c r="E834" s="197"/>
      <c r="F834" s="197"/>
      <c r="G834" s="197"/>
      <c r="H834" s="197"/>
      <c r="I834" s="197"/>
      <c r="J834" s="197"/>
      <c r="K834" s="197"/>
      <c r="L834" s="197"/>
      <c r="M834" s="197"/>
      <c r="N834" s="197"/>
      <c r="O834" s="197"/>
      <c r="P834" s="27" t="s">
        <v>310</v>
      </c>
      <c r="Q834" s="28">
        <v>100</v>
      </c>
      <c r="R834" s="28">
        <v>100</v>
      </c>
      <c r="S834" s="28">
        <v>100</v>
      </c>
      <c r="T834" s="2"/>
    </row>
    <row r="835" spans="1:20" ht="20.25" customHeight="1" x14ac:dyDescent="0.25">
      <c r="A835" s="182"/>
      <c r="B835" s="208"/>
      <c r="C835" s="84">
        <v>2015</v>
      </c>
      <c r="D835" s="83">
        <v>92.3</v>
      </c>
      <c r="E835" s="83">
        <v>92.2</v>
      </c>
      <c r="F835" s="83">
        <v>0</v>
      </c>
      <c r="G835" s="83">
        <v>0</v>
      </c>
      <c r="H835" s="83">
        <v>0</v>
      </c>
      <c r="I835" s="83">
        <v>0</v>
      </c>
      <c r="J835" s="83">
        <v>92.3</v>
      </c>
      <c r="K835" s="83">
        <v>92.2</v>
      </c>
      <c r="L835" s="83">
        <v>0</v>
      </c>
      <c r="M835" s="83">
        <v>0</v>
      </c>
      <c r="N835" s="83">
        <v>100</v>
      </c>
      <c r="O835" s="83">
        <v>99.89</v>
      </c>
      <c r="P835" s="184" t="s">
        <v>310</v>
      </c>
      <c r="Q835" s="85">
        <v>100</v>
      </c>
      <c r="R835" s="85">
        <v>100</v>
      </c>
      <c r="S835" s="85">
        <v>100</v>
      </c>
      <c r="T835" s="2"/>
    </row>
    <row r="836" spans="1:20" ht="19.5" customHeight="1" x14ac:dyDescent="0.25">
      <c r="A836" s="182"/>
      <c r="B836" s="208"/>
      <c r="C836" s="125">
        <v>2016</v>
      </c>
      <c r="D836" s="136">
        <v>418.8</v>
      </c>
      <c r="E836" s="136">
        <v>418.8</v>
      </c>
      <c r="F836" s="136">
        <v>0</v>
      </c>
      <c r="G836" s="136">
        <v>0</v>
      </c>
      <c r="H836" s="136">
        <v>0</v>
      </c>
      <c r="I836" s="136">
        <v>0</v>
      </c>
      <c r="J836" s="136">
        <v>418.8</v>
      </c>
      <c r="K836" s="136">
        <v>418.8</v>
      </c>
      <c r="L836" s="136">
        <v>0</v>
      </c>
      <c r="M836" s="136">
        <v>0</v>
      </c>
      <c r="N836" s="136">
        <v>100</v>
      </c>
      <c r="O836" s="136">
        <v>100</v>
      </c>
      <c r="P836" s="185"/>
      <c r="Q836" s="146">
        <v>100</v>
      </c>
      <c r="R836" s="146">
        <v>100</v>
      </c>
      <c r="S836" s="146">
        <v>100</v>
      </c>
      <c r="T836" s="2"/>
    </row>
    <row r="837" spans="1:20" ht="21" customHeight="1" x14ac:dyDescent="0.25">
      <c r="A837" s="183"/>
      <c r="B837" s="209"/>
      <c r="C837" s="165">
        <v>2017</v>
      </c>
      <c r="D837" s="160">
        <v>443.3</v>
      </c>
      <c r="E837" s="160">
        <v>443.3</v>
      </c>
      <c r="F837" s="160">
        <v>0</v>
      </c>
      <c r="G837" s="160">
        <v>0</v>
      </c>
      <c r="H837" s="160">
        <v>0</v>
      </c>
      <c r="I837" s="160">
        <v>0</v>
      </c>
      <c r="J837" s="160">
        <v>443.3</v>
      </c>
      <c r="K837" s="160">
        <v>443.3</v>
      </c>
      <c r="L837" s="160">
        <v>0</v>
      </c>
      <c r="M837" s="160">
        <v>0</v>
      </c>
      <c r="N837" s="160">
        <v>100</v>
      </c>
      <c r="O837" s="160">
        <v>100</v>
      </c>
      <c r="P837" s="186"/>
      <c r="Q837" s="176">
        <v>100</v>
      </c>
      <c r="R837" s="176">
        <v>100</v>
      </c>
      <c r="S837" s="176">
        <v>100</v>
      </c>
      <c r="T837" s="2"/>
    </row>
    <row r="838" spans="1:20" ht="23.25" customHeight="1" x14ac:dyDescent="0.25">
      <c r="A838" s="187" t="s">
        <v>290</v>
      </c>
      <c r="B838" s="190" t="s">
        <v>311</v>
      </c>
      <c r="C838" s="17" t="s">
        <v>551</v>
      </c>
      <c r="D838" s="18">
        <f>SUM(D839:D842)</f>
        <v>186443.3</v>
      </c>
      <c r="E838" s="18">
        <f t="shared" ref="E838:M838" si="266">SUM(E839:E842)</f>
        <v>186434.1</v>
      </c>
      <c r="F838" s="18">
        <f t="shared" si="266"/>
        <v>0</v>
      </c>
      <c r="G838" s="18">
        <f t="shared" si="266"/>
        <v>0</v>
      </c>
      <c r="H838" s="18">
        <f t="shared" si="266"/>
        <v>18011</v>
      </c>
      <c r="I838" s="18">
        <f t="shared" si="266"/>
        <v>18011</v>
      </c>
      <c r="J838" s="18">
        <f t="shared" si="266"/>
        <v>168432.3</v>
      </c>
      <c r="K838" s="18">
        <f t="shared" si="266"/>
        <v>168423.1</v>
      </c>
      <c r="L838" s="18">
        <f t="shared" si="266"/>
        <v>0</v>
      </c>
      <c r="M838" s="18">
        <f t="shared" si="266"/>
        <v>0</v>
      </c>
      <c r="N838" s="18">
        <v>100</v>
      </c>
      <c r="O838" s="18">
        <v>100</v>
      </c>
      <c r="P838" s="193" t="s">
        <v>22</v>
      </c>
      <c r="Q838" s="193" t="s">
        <v>22</v>
      </c>
      <c r="R838" s="193" t="s">
        <v>22</v>
      </c>
      <c r="S838" s="193" t="s">
        <v>22</v>
      </c>
      <c r="T838" s="2"/>
    </row>
    <row r="839" spans="1:20" ht="18" customHeight="1" x14ac:dyDescent="0.25">
      <c r="A839" s="188"/>
      <c r="B839" s="191"/>
      <c r="C839" s="16">
        <v>2014</v>
      </c>
      <c r="D839" s="18">
        <f>SUM(D843+D847)</f>
        <v>40772</v>
      </c>
      <c r="E839" s="18">
        <f t="shared" ref="E839:M839" si="267">SUM(E843+E847)</f>
        <v>40765.799999999996</v>
      </c>
      <c r="F839" s="18">
        <f t="shared" si="267"/>
        <v>0</v>
      </c>
      <c r="G839" s="18">
        <f t="shared" si="267"/>
        <v>0</v>
      </c>
      <c r="H839" s="18">
        <f t="shared" si="267"/>
        <v>4510</v>
      </c>
      <c r="I839" s="18">
        <f t="shared" si="267"/>
        <v>4510</v>
      </c>
      <c r="J839" s="18">
        <f t="shared" si="267"/>
        <v>36262</v>
      </c>
      <c r="K839" s="18">
        <f t="shared" si="267"/>
        <v>36255.799999999996</v>
      </c>
      <c r="L839" s="18">
        <f t="shared" si="267"/>
        <v>0</v>
      </c>
      <c r="M839" s="18">
        <f t="shared" si="267"/>
        <v>0</v>
      </c>
      <c r="N839" s="18">
        <v>100</v>
      </c>
      <c r="O839" s="18">
        <v>99.98</v>
      </c>
      <c r="P839" s="194"/>
      <c r="Q839" s="194"/>
      <c r="R839" s="194"/>
      <c r="S839" s="194"/>
      <c r="T839" s="2"/>
    </row>
    <row r="840" spans="1:20" ht="19.5" customHeight="1" x14ac:dyDescent="0.25">
      <c r="A840" s="188"/>
      <c r="B840" s="191"/>
      <c r="C840" s="16">
        <v>2015</v>
      </c>
      <c r="D840" s="18">
        <f>SUM(D844)</f>
        <v>40486.6</v>
      </c>
      <c r="E840" s="18">
        <f t="shared" ref="E840:M840" si="268">SUM(E844)</f>
        <v>40485.699999999997</v>
      </c>
      <c r="F840" s="18">
        <f t="shared" si="268"/>
        <v>0</v>
      </c>
      <c r="G840" s="18">
        <f t="shared" si="268"/>
        <v>0</v>
      </c>
      <c r="H840" s="18">
        <f t="shared" si="268"/>
        <v>4528</v>
      </c>
      <c r="I840" s="18">
        <f t="shared" si="268"/>
        <v>4528</v>
      </c>
      <c r="J840" s="18">
        <f t="shared" si="268"/>
        <v>35958.6</v>
      </c>
      <c r="K840" s="18">
        <f t="shared" si="268"/>
        <v>35957.699999999997</v>
      </c>
      <c r="L840" s="18">
        <f t="shared" si="268"/>
        <v>0</v>
      </c>
      <c r="M840" s="18">
        <f t="shared" si="268"/>
        <v>0</v>
      </c>
      <c r="N840" s="18">
        <v>100</v>
      </c>
      <c r="O840" s="18">
        <v>100</v>
      </c>
      <c r="P840" s="194"/>
      <c r="Q840" s="194"/>
      <c r="R840" s="194"/>
      <c r="S840" s="194"/>
      <c r="T840" s="2"/>
    </row>
    <row r="841" spans="1:20" ht="19.5" customHeight="1" x14ac:dyDescent="0.25">
      <c r="A841" s="188"/>
      <c r="B841" s="191"/>
      <c r="C841" s="16">
        <v>2016</v>
      </c>
      <c r="D841" s="18">
        <f>SUM(D845)</f>
        <v>52162.2</v>
      </c>
      <c r="E841" s="18">
        <f t="shared" ref="E841:M841" si="269">SUM(E845)</f>
        <v>52161</v>
      </c>
      <c r="F841" s="18">
        <f t="shared" si="269"/>
        <v>0</v>
      </c>
      <c r="G841" s="18">
        <f t="shared" si="269"/>
        <v>0</v>
      </c>
      <c r="H841" s="18">
        <f t="shared" si="269"/>
        <v>4511</v>
      </c>
      <c r="I841" s="18">
        <f t="shared" si="269"/>
        <v>4511</v>
      </c>
      <c r="J841" s="18">
        <f t="shared" si="269"/>
        <v>47651.199999999997</v>
      </c>
      <c r="K841" s="18">
        <f t="shared" si="269"/>
        <v>47650</v>
      </c>
      <c r="L841" s="18">
        <f t="shared" si="269"/>
        <v>0</v>
      </c>
      <c r="M841" s="18">
        <f t="shared" si="269"/>
        <v>0</v>
      </c>
      <c r="N841" s="18">
        <v>100</v>
      </c>
      <c r="O841" s="18">
        <v>100</v>
      </c>
      <c r="P841" s="194"/>
      <c r="Q841" s="194"/>
      <c r="R841" s="194"/>
      <c r="S841" s="194"/>
      <c r="T841" s="2"/>
    </row>
    <row r="842" spans="1:20" ht="19.5" customHeight="1" x14ac:dyDescent="0.25">
      <c r="A842" s="189"/>
      <c r="B842" s="192"/>
      <c r="C842" s="16">
        <v>2017</v>
      </c>
      <c r="D842" s="18">
        <f>SUM(D846)</f>
        <v>53022.5</v>
      </c>
      <c r="E842" s="18">
        <f t="shared" ref="E842:M842" si="270">SUM(E846)</f>
        <v>53021.599999999999</v>
      </c>
      <c r="F842" s="18">
        <f t="shared" si="270"/>
        <v>0</v>
      </c>
      <c r="G842" s="18">
        <f t="shared" si="270"/>
        <v>0</v>
      </c>
      <c r="H842" s="18">
        <f t="shared" si="270"/>
        <v>4462</v>
      </c>
      <c r="I842" s="18">
        <f t="shared" si="270"/>
        <v>4462</v>
      </c>
      <c r="J842" s="18">
        <f t="shared" si="270"/>
        <v>48560.5</v>
      </c>
      <c r="K842" s="18">
        <f t="shared" si="270"/>
        <v>48559.6</v>
      </c>
      <c r="L842" s="18">
        <f t="shared" si="270"/>
        <v>0</v>
      </c>
      <c r="M842" s="18">
        <f t="shared" si="270"/>
        <v>0</v>
      </c>
      <c r="N842" s="18">
        <v>100</v>
      </c>
      <c r="O842" s="18">
        <v>100</v>
      </c>
      <c r="P842" s="195"/>
      <c r="Q842" s="195"/>
      <c r="R842" s="195"/>
      <c r="S842" s="195"/>
      <c r="T842" s="2"/>
    </row>
    <row r="843" spans="1:20" ht="21" customHeight="1" x14ac:dyDescent="0.25">
      <c r="A843" s="181" t="s">
        <v>292</v>
      </c>
      <c r="B843" s="184" t="s">
        <v>313</v>
      </c>
      <c r="C843" s="8">
        <v>2014</v>
      </c>
      <c r="D843" s="90">
        <v>40441</v>
      </c>
      <c r="E843" s="90">
        <v>40435.699999999997</v>
      </c>
      <c r="F843" s="90">
        <v>0</v>
      </c>
      <c r="G843" s="90">
        <v>0</v>
      </c>
      <c r="H843" s="90">
        <v>4510</v>
      </c>
      <c r="I843" s="90">
        <v>4510</v>
      </c>
      <c r="J843" s="90">
        <v>35931</v>
      </c>
      <c r="K843" s="90">
        <v>35925.699999999997</v>
      </c>
      <c r="L843" s="90">
        <v>0</v>
      </c>
      <c r="M843" s="90">
        <v>0</v>
      </c>
      <c r="N843" s="90">
        <v>100</v>
      </c>
      <c r="O843" s="90">
        <v>99.99</v>
      </c>
      <c r="P843" s="184" t="s">
        <v>312</v>
      </c>
      <c r="Q843" s="28">
        <v>100</v>
      </c>
      <c r="R843" s="28">
        <v>100</v>
      </c>
      <c r="S843" s="28">
        <v>100</v>
      </c>
      <c r="T843" s="2"/>
    </row>
    <row r="844" spans="1:20" ht="20.25" customHeight="1" x14ac:dyDescent="0.25">
      <c r="A844" s="182"/>
      <c r="B844" s="185"/>
      <c r="C844" s="8">
        <v>2015</v>
      </c>
      <c r="D844" s="90">
        <v>40486.6</v>
      </c>
      <c r="E844" s="90">
        <v>40485.699999999997</v>
      </c>
      <c r="F844" s="90">
        <v>0</v>
      </c>
      <c r="G844" s="90">
        <v>0</v>
      </c>
      <c r="H844" s="90">
        <v>4528</v>
      </c>
      <c r="I844" s="90">
        <v>4528</v>
      </c>
      <c r="J844" s="90">
        <v>35958.6</v>
      </c>
      <c r="K844" s="90">
        <v>35957.699999999997</v>
      </c>
      <c r="L844" s="90">
        <v>0</v>
      </c>
      <c r="M844" s="90">
        <v>0</v>
      </c>
      <c r="N844" s="90">
        <v>100</v>
      </c>
      <c r="O844" s="90">
        <v>100</v>
      </c>
      <c r="P844" s="185"/>
      <c r="Q844" s="85">
        <v>100</v>
      </c>
      <c r="R844" s="85">
        <v>100</v>
      </c>
      <c r="S844" s="85">
        <v>100</v>
      </c>
      <c r="T844" s="2"/>
    </row>
    <row r="845" spans="1:20" ht="22.5" customHeight="1" x14ac:dyDescent="0.25">
      <c r="A845" s="182"/>
      <c r="B845" s="185"/>
      <c r="C845" s="8">
        <v>2016</v>
      </c>
      <c r="D845" s="90">
        <v>52162.2</v>
      </c>
      <c r="E845" s="90">
        <v>52161</v>
      </c>
      <c r="F845" s="90">
        <v>0</v>
      </c>
      <c r="G845" s="90">
        <v>0</v>
      </c>
      <c r="H845" s="90">
        <v>4511</v>
      </c>
      <c r="I845" s="90">
        <v>4511</v>
      </c>
      <c r="J845" s="90">
        <v>47651.199999999997</v>
      </c>
      <c r="K845" s="90">
        <v>47650</v>
      </c>
      <c r="L845" s="90">
        <v>0</v>
      </c>
      <c r="M845" s="90">
        <v>0</v>
      </c>
      <c r="N845" s="90">
        <v>100</v>
      </c>
      <c r="O845" s="90">
        <v>100</v>
      </c>
      <c r="P845" s="185"/>
      <c r="Q845" s="146">
        <v>100</v>
      </c>
      <c r="R845" s="146">
        <v>100</v>
      </c>
      <c r="S845" s="146">
        <v>100</v>
      </c>
      <c r="T845" s="2"/>
    </row>
    <row r="846" spans="1:20" ht="19.5" customHeight="1" x14ac:dyDescent="0.25">
      <c r="A846" s="183"/>
      <c r="B846" s="186"/>
      <c r="C846" s="8">
        <v>2017</v>
      </c>
      <c r="D846" s="90">
        <v>53022.5</v>
      </c>
      <c r="E846" s="90">
        <v>53021.599999999999</v>
      </c>
      <c r="F846" s="90">
        <v>0</v>
      </c>
      <c r="G846" s="90">
        <v>0</v>
      </c>
      <c r="H846" s="90">
        <v>4462</v>
      </c>
      <c r="I846" s="90">
        <v>4462</v>
      </c>
      <c r="J846" s="90">
        <v>48560.5</v>
      </c>
      <c r="K846" s="90">
        <v>48559.6</v>
      </c>
      <c r="L846" s="90">
        <v>0</v>
      </c>
      <c r="M846" s="90">
        <v>0</v>
      </c>
      <c r="N846" s="90">
        <v>100</v>
      </c>
      <c r="O846" s="90">
        <v>100</v>
      </c>
      <c r="P846" s="186"/>
      <c r="Q846" s="176">
        <v>100</v>
      </c>
      <c r="R846" s="176">
        <v>100</v>
      </c>
      <c r="S846" s="176">
        <v>100</v>
      </c>
      <c r="T846" s="2"/>
    </row>
    <row r="847" spans="1:20" ht="69" customHeight="1" x14ac:dyDescent="0.25">
      <c r="A847" s="38" t="s">
        <v>296</v>
      </c>
      <c r="B847" s="8" t="s">
        <v>314</v>
      </c>
      <c r="C847" s="8">
        <v>2014</v>
      </c>
      <c r="D847" s="90">
        <v>331</v>
      </c>
      <c r="E847" s="90">
        <v>330.1</v>
      </c>
      <c r="F847" s="90">
        <v>0</v>
      </c>
      <c r="G847" s="90">
        <v>0</v>
      </c>
      <c r="H847" s="90">
        <v>0</v>
      </c>
      <c r="I847" s="90">
        <v>0</v>
      </c>
      <c r="J847" s="90">
        <v>331</v>
      </c>
      <c r="K847" s="90">
        <v>330.1</v>
      </c>
      <c r="L847" s="90">
        <v>0</v>
      </c>
      <c r="M847" s="90">
        <v>0</v>
      </c>
      <c r="N847" s="90">
        <v>100</v>
      </c>
      <c r="O847" s="90">
        <v>99.73</v>
      </c>
      <c r="P847" s="27" t="s">
        <v>315</v>
      </c>
      <c r="Q847" s="28">
        <v>0</v>
      </c>
      <c r="R847" s="28">
        <v>0</v>
      </c>
      <c r="S847" s="28">
        <v>100</v>
      </c>
      <c r="T847" s="2"/>
    </row>
    <row r="848" spans="1:20" ht="24.75" customHeight="1" x14ac:dyDescent="0.25">
      <c r="A848" s="187" t="s">
        <v>546</v>
      </c>
      <c r="B848" s="190" t="s">
        <v>316</v>
      </c>
      <c r="C848" s="17" t="s">
        <v>551</v>
      </c>
      <c r="D848" s="18">
        <f>SUM(D849:D852)</f>
        <v>149978.6</v>
      </c>
      <c r="E848" s="18">
        <f t="shared" ref="E848:M848" si="271">SUM(E849:E852)</f>
        <v>149975.5</v>
      </c>
      <c r="F848" s="18">
        <f t="shared" si="271"/>
        <v>0</v>
      </c>
      <c r="G848" s="18">
        <f t="shared" si="271"/>
        <v>0</v>
      </c>
      <c r="H848" s="18">
        <f t="shared" si="271"/>
        <v>0</v>
      </c>
      <c r="I848" s="18">
        <f t="shared" si="271"/>
        <v>0</v>
      </c>
      <c r="J848" s="18">
        <f t="shared" si="271"/>
        <v>149978.6</v>
      </c>
      <c r="K848" s="18">
        <f t="shared" si="271"/>
        <v>149975.5</v>
      </c>
      <c r="L848" s="18">
        <f t="shared" si="271"/>
        <v>0</v>
      </c>
      <c r="M848" s="18">
        <f t="shared" si="271"/>
        <v>0</v>
      </c>
      <c r="N848" s="18">
        <v>100</v>
      </c>
      <c r="O848" s="18">
        <v>100</v>
      </c>
      <c r="P848" s="193" t="s">
        <v>22</v>
      </c>
      <c r="Q848" s="193" t="s">
        <v>22</v>
      </c>
      <c r="R848" s="193" t="s">
        <v>22</v>
      </c>
      <c r="S848" s="193" t="s">
        <v>22</v>
      </c>
      <c r="T848" s="2"/>
    </row>
    <row r="849" spans="1:20" ht="22.5" customHeight="1" x14ac:dyDescent="0.25">
      <c r="A849" s="188"/>
      <c r="B849" s="191"/>
      <c r="C849" s="16">
        <v>2014</v>
      </c>
      <c r="D849" s="18">
        <f>SUM(D853)</f>
        <v>33807</v>
      </c>
      <c r="E849" s="18">
        <f t="shared" ref="E849:M849" si="272">SUM(E853)</f>
        <v>33805.5</v>
      </c>
      <c r="F849" s="18">
        <f t="shared" si="272"/>
        <v>0</v>
      </c>
      <c r="G849" s="18">
        <f t="shared" si="272"/>
        <v>0</v>
      </c>
      <c r="H849" s="18">
        <f t="shared" si="272"/>
        <v>0</v>
      </c>
      <c r="I849" s="18">
        <f t="shared" si="272"/>
        <v>0</v>
      </c>
      <c r="J849" s="18">
        <f t="shared" si="272"/>
        <v>33807</v>
      </c>
      <c r="K849" s="18">
        <f t="shared" si="272"/>
        <v>33805.5</v>
      </c>
      <c r="L849" s="18">
        <f t="shared" si="272"/>
        <v>0</v>
      </c>
      <c r="M849" s="18">
        <f t="shared" si="272"/>
        <v>0</v>
      </c>
      <c r="N849" s="18">
        <v>100</v>
      </c>
      <c r="O849" s="18">
        <v>100</v>
      </c>
      <c r="P849" s="194"/>
      <c r="Q849" s="194"/>
      <c r="R849" s="194"/>
      <c r="S849" s="194"/>
      <c r="T849" s="2"/>
    </row>
    <row r="850" spans="1:20" ht="25.5" customHeight="1" x14ac:dyDescent="0.25">
      <c r="A850" s="188"/>
      <c r="B850" s="191"/>
      <c r="C850" s="16">
        <v>2015</v>
      </c>
      <c r="D850" s="18">
        <f>SUM(D854)</f>
        <v>34346.300000000003</v>
      </c>
      <c r="E850" s="18">
        <f t="shared" ref="E850:M850" si="273">SUM(E854)</f>
        <v>34345.699999999997</v>
      </c>
      <c r="F850" s="18">
        <f t="shared" si="273"/>
        <v>0</v>
      </c>
      <c r="G850" s="18">
        <f t="shared" si="273"/>
        <v>0</v>
      </c>
      <c r="H850" s="18">
        <f t="shared" si="273"/>
        <v>0</v>
      </c>
      <c r="I850" s="18">
        <f t="shared" si="273"/>
        <v>0</v>
      </c>
      <c r="J850" s="18">
        <f t="shared" si="273"/>
        <v>34346.300000000003</v>
      </c>
      <c r="K850" s="18">
        <f t="shared" si="273"/>
        <v>34345.699999999997</v>
      </c>
      <c r="L850" s="18">
        <f t="shared" si="273"/>
        <v>0</v>
      </c>
      <c r="M850" s="18">
        <f t="shared" si="273"/>
        <v>0</v>
      </c>
      <c r="N850" s="18">
        <v>100</v>
      </c>
      <c r="O850" s="18">
        <v>100</v>
      </c>
      <c r="P850" s="194"/>
      <c r="Q850" s="194"/>
      <c r="R850" s="194"/>
      <c r="S850" s="194"/>
      <c r="T850" s="2"/>
    </row>
    <row r="851" spans="1:20" ht="25.5" customHeight="1" x14ac:dyDescent="0.25">
      <c r="A851" s="188"/>
      <c r="B851" s="191"/>
      <c r="C851" s="16">
        <v>2016</v>
      </c>
      <c r="D851" s="18">
        <f>SUM(D855)</f>
        <v>44294.9</v>
      </c>
      <c r="E851" s="18">
        <f t="shared" ref="E851:M851" si="274">SUM(E855)</f>
        <v>44294.400000000001</v>
      </c>
      <c r="F851" s="18">
        <f t="shared" si="274"/>
        <v>0</v>
      </c>
      <c r="G851" s="18">
        <f t="shared" si="274"/>
        <v>0</v>
      </c>
      <c r="H851" s="18">
        <f t="shared" si="274"/>
        <v>0</v>
      </c>
      <c r="I851" s="18">
        <f t="shared" si="274"/>
        <v>0</v>
      </c>
      <c r="J851" s="18">
        <f t="shared" si="274"/>
        <v>44294.9</v>
      </c>
      <c r="K851" s="18">
        <f t="shared" si="274"/>
        <v>44294.400000000001</v>
      </c>
      <c r="L851" s="18">
        <f t="shared" si="274"/>
        <v>0</v>
      </c>
      <c r="M851" s="18">
        <f t="shared" si="274"/>
        <v>0</v>
      </c>
      <c r="N851" s="18">
        <v>100</v>
      </c>
      <c r="O851" s="18">
        <v>100</v>
      </c>
      <c r="P851" s="194"/>
      <c r="Q851" s="194"/>
      <c r="R851" s="194"/>
      <c r="S851" s="194"/>
      <c r="T851" s="2"/>
    </row>
    <row r="852" spans="1:20" ht="25.5" customHeight="1" x14ac:dyDescent="0.25">
      <c r="A852" s="189"/>
      <c r="B852" s="192"/>
      <c r="C852" s="16">
        <v>2017</v>
      </c>
      <c r="D852" s="18">
        <f>SUM(D856)</f>
        <v>37530.400000000001</v>
      </c>
      <c r="E852" s="18">
        <f t="shared" ref="E852:M852" si="275">SUM(E856)</f>
        <v>37529.9</v>
      </c>
      <c r="F852" s="18">
        <f t="shared" si="275"/>
        <v>0</v>
      </c>
      <c r="G852" s="18">
        <f t="shared" si="275"/>
        <v>0</v>
      </c>
      <c r="H852" s="18">
        <f t="shared" si="275"/>
        <v>0</v>
      </c>
      <c r="I852" s="18">
        <f t="shared" si="275"/>
        <v>0</v>
      </c>
      <c r="J852" s="18">
        <f t="shared" si="275"/>
        <v>37530.400000000001</v>
      </c>
      <c r="K852" s="18">
        <f t="shared" si="275"/>
        <v>37529.9</v>
      </c>
      <c r="L852" s="18">
        <f t="shared" si="275"/>
        <v>0</v>
      </c>
      <c r="M852" s="18">
        <f t="shared" si="275"/>
        <v>0</v>
      </c>
      <c r="N852" s="18">
        <v>100</v>
      </c>
      <c r="O852" s="18">
        <v>100</v>
      </c>
      <c r="P852" s="195"/>
      <c r="Q852" s="195"/>
      <c r="R852" s="195"/>
      <c r="S852" s="195"/>
      <c r="T852" s="2"/>
    </row>
    <row r="853" spans="1:20" ht="20.25" customHeight="1" x14ac:dyDescent="0.25">
      <c r="A853" s="181" t="s">
        <v>547</v>
      </c>
      <c r="B853" s="184" t="s">
        <v>317</v>
      </c>
      <c r="C853" s="8">
        <v>2014</v>
      </c>
      <c r="D853" s="90">
        <v>33807</v>
      </c>
      <c r="E853" s="90">
        <v>33805.5</v>
      </c>
      <c r="F853" s="90">
        <v>0</v>
      </c>
      <c r="G853" s="90">
        <v>0</v>
      </c>
      <c r="H853" s="90">
        <v>0</v>
      </c>
      <c r="I853" s="90">
        <v>0</v>
      </c>
      <c r="J853" s="90">
        <v>33807</v>
      </c>
      <c r="K853" s="90">
        <v>33805.5</v>
      </c>
      <c r="L853" s="90">
        <v>0</v>
      </c>
      <c r="M853" s="90">
        <v>0</v>
      </c>
      <c r="N853" s="90">
        <v>100</v>
      </c>
      <c r="O853" s="90">
        <v>100</v>
      </c>
      <c r="P853" s="184" t="s">
        <v>318</v>
      </c>
      <c r="Q853" s="28">
        <v>0</v>
      </c>
      <c r="R853" s="28">
        <v>0</v>
      </c>
      <c r="S853" s="28">
        <v>100</v>
      </c>
      <c r="T853" s="2"/>
    </row>
    <row r="854" spans="1:20" ht="19.5" customHeight="1" x14ac:dyDescent="0.25">
      <c r="A854" s="182"/>
      <c r="B854" s="185"/>
      <c r="C854" s="8">
        <v>2015</v>
      </c>
      <c r="D854" s="90">
        <v>34346.300000000003</v>
      </c>
      <c r="E854" s="90">
        <v>34345.699999999997</v>
      </c>
      <c r="F854" s="90">
        <v>0</v>
      </c>
      <c r="G854" s="90">
        <v>0</v>
      </c>
      <c r="H854" s="90">
        <v>0</v>
      </c>
      <c r="I854" s="90">
        <v>0</v>
      </c>
      <c r="J854" s="90">
        <v>34346.300000000003</v>
      </c>
      <c r="K854" s="90">
        <v>34345.699999999997</v>
      </c>
      <c r="L854" s="90">
        <v>0</v>
      </c>
      <c r="M854" s="90">
        <v>0</v>
      </c>
      <c r="N854" s="90">
        <v>100</v>
      </c>
      <c r="O854" s="90">
        <v>100</v>
      </c>
      <c r="P854" s="185"/>
      <c r="Q854" s="85">
        <v>0</v>
      </c>
      <c r="R854" s="85">
        <v>0</v>
      </c>
      <c r="S854" s="85">
        <v>100</v>
      </c>
      <c r="T854" s="2"/>
    </row>
    <row r="855" spans="1:20" ht="20.25" customHeight="1" x14ac:dyDescent="0.25">
      <c r="A855" s="182"/>
      <c r="B855" s="185"/>
      <c r="C855" s="8">
        <v>2016</v>
      </c>
      <c r="D855" s="90">
        <v>44294.9</v>
      </c>
      <c r="E855" s="90">
        <v>44294.400000000001</v>
      </c>
      <c r="F855" s="90">
        <v>0</v>
      </c>
      <c r="G855" s="90">
        <v>0</v>
      </c>
      <c r="H855" s="90">
        <v>0</v>
      </c>
      <c r="I855" s="90">
        <v>0</v>
      </c>
      <c r="J855" s="90">
        <v>44294.9</v>
      </c>
      <c r="K855" s="90">
        <v>44294.400000000001</v>
      </c>
      <c r="L855" s="90">
        <v>0</v>
      </c>
      <c r="M855" s="90">
        <v>0</v>
      </c>
      <c r="N855" s="90">
        <v>100</v>
      </c>
      <c r="O855" s="90">
        <v>100</v>
      </c>
      <c r="P855" s="185"/>
      <c r="Q855" s="146">
        <v>0</v>
      </c>
      <c r="R855" s="146">
        <v>0</v>
      </c>
      <c r="S855" s="146">
        <v>100</v>
      </c>
      <c r="T855" s="2"/>
    </row>
    <row r="856" spans="1:20" ht="19.5" customHeight="1" x14ac:dyDescent="0.25">
      <c r="A856" s="183"/>
      <c r="B856" s="186"/>
      <c r="C856" s="8">
        <v>2017</v>
      </c>
      <c r="D856" s="90">
        <v>37530.400000000001</v>
      </c>
      <c r="E856" s="90">
        <v>37529.9</v>
      </c>
      <c r="F856" s="90">
        <v>0</v>
      </c>
      <c r="G856" s="90">
        <v>0</v>
      </c>
      <c r="H856" s="90">
        <v>0</v>
      </c>
      <c r="I856" s="90">
        <v>0</v>
      </c>
      <c r="J856" s="90">
        <v>37530.400000000001</v>
      </c>
      <c r="K856" s="90">
        <v>37529.9</v>
      </c>
      <c r="L856" s="90">
        <v>0</v>
      </c>
      <c r="M856" s="90">
        <v>0</v>
      </c>
      <c r="N856" s="90">
        <v>100</v>
      </c>
      <c r="O856" s="90">
        <v>100</v>
      </c>
      <c r="P856" s="186"/>
      <c r="Q856" s="176">
        <v>0</v>
      </c>
      <c r="R856" s="176">
        <v>0</v>
      </c>
      <c r="S856" s="176">
        <v>100</v>
      </c>
      <c r="T856" s="2"/>
    </row>
    <row r="857" spans="1:20" ht="27" customHeight="1" x14ac:dyDescent="0.25">
      <c r="A857" s="198" t="s">
        <v>298</v>
      </c>
      <c r="B857" s="201" t="s">
        <v>320</v>
      </c>
      <c r="C857" s="13" t="s">
        <v>551</v>
      </c>
      <c r="D857" s="14">
        <f>SUM(D858:D861)</f>
        <v>44031.1</v>
      </c>
      <c r="E857" s="14">
        <f t="shared" ref="E857:M857" si="276">SUM(E858:E861)</f>
        <v>52860.1</v>
      </c>
      <c r="F857" s="14">
        <f t="shared" si="276"/>
        <v>4487.75</v>
      </c>
      <c r="G857" s="14">
        <f t="shared" si="276"/>
        <v>4333.4400000000005</v>
      </c>
      <c r="H857" s="14">
        <f t="shared" si="276"/>
        <v>4162.55</v>
      </c>
      <c r="I857" s="14">
        <f t="shared" si="276"/>
        <v>3959.45</v>
      </c>
      <c r="J857" s="14">
        <f t="shared" si="276"/>
        <v>11265.36</v>
      </c>
      <c r="K857" s="14">
        <f t="shared" si="276"/>
        <v>20794.77</v>
      </c>
      <c r="L857" s="14">
        <f t="shared" si="276"/>
        <v>24115.440000000002</v>
      </c>
      <c r="M857" s="14">
        <f t="shared" si="276"/>
        <v>23772.440000000002</v>
      </c>
      <c r="N857" s="14">
        <v>100</v>
      </c>
      <c r="O857" s="14">
        <v>120.05</v>
      </c>
      <c r="P857" s="204" t="s">
        <v>22</v>
      </c>
      <c r="Q857" s="204" t="s">
        <v>22</v>
      </c>
      <c r="R857" s="204" t="s">
        <v>22</v>
      </c>
      <c r="S857" s="204" t="s">
        <v>22</v>
      </c>
      <c r="T857" s="2"/>
    </row>
    <row r="858" spans="1:20" ht="22.5" customHeight="1" x14ac:dyDescent="0.25">
      <c r="A858" s="199"/>
      <c r="B858" s="202"/>
      <c r="C858" s="12">
        <v>2014</v>
      </c>
      <c r="D858" s="14">
        <f>SUM(D863+D876)</f>
        <v>7745.8</v>
      </c>
      <c r="E858" s="14">
        <f>SUM(E863+E876)</f>
        <v>7745.8</v>
      </c>
      <c r="F858" s="14">
        <f>SUM(F863+F876)</f>
        <v>986.05</v>
      </c>
      <c r="G858" s="14">
        <f>SUM(G863+G876)</f>
        <v>986.05</v>
      </c>
      <c r="H858" s="14">
        <f>SUM(H863+H876)</f>
        <v>1417.55</v>
      </c>
      <c r="I858" s="14">
        <f>SUM(I863+I876)</f>
        <v>1417.55</v>
      </c>
      <c r="J858" s="14">
        <f>SUM(J863+J876)</f>
        <v>1200</v>
      </c>
      <c r="K858" s="14">
        <f>SUM(K863+K876)</f>
        <v>1200</v>
      </c>
      <c r="L858" s="14">
        <f>SUM(L863+L876)</f>
        <v>4142.2</v>
      </c>
      <c r="M858" s="14">
        <f>SUM(M863+M876)</f>
        <v>4142.2</v>
      </c>
      <c r="N858" s="14">
        <v>100</v>
      </c>
      <c r="O858" s="14">
        <v>100</v>
      </c>
      <c r="P858" s="205"/>
      <c r="Q858" s="205"/>
      <c r="R858" s="205"/>
      <c r="S858" s="205"/>
      <c r="T858" s="2"/>
    </row>
    <row r="859" spans="1:20" ht="28.5" customHeight="1" x14ac:dyDescent="0.25">
      <c r="A859" s="199"/>
      <c r="B859" s="202"/>
      <c r="C859" s="12">
        <v>2015</v>
      </c>
      <c r="D859" s="14">
        <f>SUM(D864+D877)</f>
        <v>9503</v>
      </c>
      <c r="E859" s="14">
        <f>SUM(E864+E877)</f>
        <v>18332</v>
      </c>
      <c r="F859" s="14">
        <f>SUM(F864+F877)</f>
        <v>1031</v>
      </c>
      <c r="G859" s="14">
        <f>SUM(G864+G877)</f>
        <v>876.69</v>
      </c>
      <c r="H859" s="14">
        <f>SUM(H864+H877)</f>
        <v>1095</v>
      </c>
      <c r="I859" s="14">
        <f>SUM(I864+I877)</f>
        <v>891.9</v>
      </c>
      <c r="J859" s="14">
        <f>SUM(J864+J877)</f>
        <v>1200</v>
      </c>
      <c r="K859" s="14">
        <f>SUM(K864+K877)</f>
        <v>10729.41</v>
      </c>
      <c r="L859" s="14">
        <f>SUM(L864+L877)</f>
        <v>6177</v>
      </c>
      <c r="M859" s="14">
        <f>SUM(M864+M877)</f>
        <v>5834</v>
      </c>
      <c r="N859" s="14">
        <v>100</v>
      </c>
      <c r="O859" s="14">
        <v>192.91</v>
      </c>
      <c r="P859" s="205"/>
      <c r="Q859" s="205"/>
      <c r="R859" s="205"/>
      <c r="S859" s="205"/>
      <c r="T859" s="2"/>
    </row>
    <row r="860" spans="1:20" ht="28.5" customHeight="1" x14ac:dyDescent="0.25">
      <c r="A860" s="199"/>
      <c r="B860" s="202"/>
      <c r="C860" s="12">
        <v>2016</v>
      </c>
      <c r="D860" s="14">
        <f>SUM(D865+D878)</f>
        <v>10486.2</v>
      </c>
      <c r="E860" s="14">
        <f>SUM(E865+E878)</f>
        <v>10486.2</v>
      </c>
      <c r="F860" s="14">
        <f>SUM(F865+F878)</f>
        <v>1227.8</v>
      </c>
      <c r="G860" s="14">
        <f>SUM(G865+G878)</f>
        <v>1227.8</v>
      </c>
      <c r="H860" s="14">
        <f>SUM(H865+H878)</f>
        <v>891.3</v>
      </c>
      <c r="I860" s="14">
        <f>SUM(I865+I878)</f>
        <v>891.3</v>
      </c>
      <c r="J860" s="14">
        <f>SUM(J865+J878)</f>
        <v>1331.56</v>
      </c>
      <c r="K860" s="14">
        <f>SUM(K865+K878)</f>
        <v>1331.56</v>
      </c>
      <c r="L860" s="14">
        <f>SUM(L865+L878)</f>
        <v>7035.54</v>
      </c>
      <c r="M860" s="14">
        <f>SUM(M865+M878)</f>
        <v>7035.54</v>
      </c>
      <c r="N860" s="14">
        <v>100</v>
      </c>
      <c r="O860" s="14">
        <v>100</v>
      </c>
      <c r="P860" s="205"/>
      <c r="Q860" s="205"/>
      <c r="R860" s="205"/>
      <c r="S860" s="205"/>
      <c r="T860" s="2"/>
    </row>
    <row r="861" spans="1:20" ht="28.5" customHeight="1" x14ac:dyDescent="0.25">
      <c r="A861" s="200"/>
      <c r="B861" s="203"/>
      <c r="C861" s="12">
        <v>2017</v>
      </c>
      <c r="D861" s="14">
        <f>SUM(D866+D879)</f>
        <v>16296.099999999999</v>
      </c>
      <c r="E861" s="14">
        <f t="shared" ref="E861:M861" si="277">SUM(E866+E879)</f>
        <v>16296.099999999999</v>
      </c>
      <c r="F861" s="14">
        <f t="shared" si="277"/>
        <v>1242.9000000000001</v>
      </c>
      <c r="G861" s="14">
        <f t="shared" si="277"/>
        <v>1242.9000000000001</v>
      </c>
      <c r="H861" s="14">
        <f t="shared" si="277"/>
        <v>758.7</v>
      </c>
      <c r="I861" s="14">
        <f t="shared" si="277"/>
        <v>758.7</v>
      </c>
      <c r="J861" s="14">
        <f t="shared" si="277"/>
        <v>7533.8</v>
      </c>
      <c r="K861" s="14">
        <f t="shared" si="277"/>
        <v>7533.8</v>
      </c>
      <c r="L861" s="14">
        <f t="shared" si="277"/>
        <v>6760.7</v>
      </c>
      <c r="M861" s="14">
        <f t="shared" si="277"/>
        <v>6760.7</v>
      </c>
      <c r="N861" s="14">
        <v>100</v>
      </c>
      <c r="O861" s="14">
        <v>100</v>
      </c>
      <c r="P861" s="206"/>
      <c r="Q861" s="206"/>
      <c r="R861" s="206"/>
      <c r="S861" s="206"/>
      <c r="T861" s="2"/>
    </row>
    <row r="862" spans="1:20" ht="21.75" customHeight="1" x14ac:dyDescent="0.25">
      <c r="A862" s="187" t="s">
        <v>300</v>
      </c>
      <c r="B862" s="190" t="s">
        <v>322</v>
      </c>
      <c r="C862" s="17" t="s">
        <v>551</v>
      </c>
      <c r="D862" s="18">
        <f>SUM(D863:D866)</f>
        <v>37767.300000000003</v>
      </c>
      <c r="E862" s="18">
        <f t="shared" ref="E862:M862" si="278">SUM(E863:E866)</f>
        <v>37374.300000000003</v>
      </c>
      <c r="F862" s="18">
        <f t="shared" si="278"/>
        <v>4487.75</v>
      </c>
      <c r="G862" s="18">
        <f t="shared" si="278"/>
        <v>4333.4400000000005</v>
      </c>
      <c r="H862" s="18">
        <f t="shared" si="278"/>
        <v>4162.55</v>
      </c>
      <c r="I862" s="18">
        <f t="shared" si="278"/>
        <v>3959.45</v>
      </c>
      <c r="J862" s="18">
        <f t="shared" si="278"/>
        <v>5001.5599999999995</v>
      </c>
      <c r="K862" s="18">
        <f t="shared" si="278"/>
        <v>5308.9699999999993</v>
      </c>
      <c r="L862" s="18">
        <f t="shared" si="278"/>
        <v>24115.440000000002</v>
      </c>
      <c r="M862" s="18">
        <f t="shared" si="278"/>
        <v>23772.440000000002</v>
      </c>
      <c r="N862" s="18">
        <v>100</v>
      </c>
      <c r="O862" s="18">
        <v>98.96</v>
      </c>
      <c r="P862" s="193" t="s">
        <v>22</v>
      </c>
      <c r="Q862" s="193" t="s">
        <v>22</v>
      </c>
      <c r="R862" s="193" t="s">
        <v>22</v>
      </c>
      <c r="S862" s="193" t="s">
        <v>22</v>
      </c>
      <c r="T862" s="2"/>
    </row>
    <row r="863" spans="1:20" ht="21" customHeight="1" x14ac:dyDescent="0.25">
      <c r="A863" s="188"/>
      <c r="B863" s="191"/>
      <c r="C863" s="66">
        <v>2014</v>
      </c>
      <c r="D863" s="76">
        <f>SUM(D867)</f>
        <v>7745.8</v>
      </c>
      <c r="E863" s="76">
        <f t="shared" ref="E863:M863" si="279">SUM(E867)</f>
        <v>7745.8</v>
      </c>
      <c r="F863" s="76">
        <f t="shared" si="279"/>
        <v>986.05</v>
      </c>
      <c r="G863" s="76">
        <f t="shared" si="279"/>
        <v>986.05</v>
      </c>
      <c r="H863" s="76">
        <f t="shared" si="279"/>
        <v>1417.55</v>
      </c>
      <c r="I863" s="76">
        <f t="shared" si="279"/>
        <v>1417.55</v>
      </c>
      <c r="J863" s="76">
        <f t="shared" si="279"/>
        <v>1200</v>
      </c>
      <c r="K863" s="76">
        <f t="shared" si="279"/>
        <v>1200</v>
      </c>
      <c r="L863" s="76">
        <f t="shared" si="279"/>
        <v>4142.2</v>
      </c>
      <c r="M863" s="76">
        <f t="shared" si="279"/>
        <v>4142.2</v>
      </c>
      <c r="N863" s="76">
        <v>100</v>
      </c>
      <c r="O863" s="76">
        <v>100</v>
      </c>
      <c r="P863" s="194"/>
      <c r="Q863" s="194"/>
      <c r="R863" s="194"/>
      <c r="S863" s="194"/>
      <c r="T863" s="2"/>
    </row>
    <row r="864" spans="1:20" ht="22.5" customHeight="1" x14ac:dyDescent="0.25">
      <c r="A864" s="188"/>
      <c r="B864" s="191"/>
      <c r="C864" s="66">
        <v>2015</v>
      </c>
      <c r="D864" s="76">
        <f>SUM(D869)</f>
        <v>9503</v>
      </c>
      <c r="E864" s="76">
        <f t="shared" ref="E864:M864" si="280">SUM(E869)</f>
        <v>9110</v>
      </c>
      <c r="F864" s="76">
        <f t="shared" si="280"/>
        <v>1031</v>
      </c>
      <c r="G864" s="76">
        <f t="shared" si="280"/>
        <v>876.69</v>
      </c>
      <c r="H864" s="76">
        <f t="shared" si="280"/>
        <v>1095</v>
      </c>
      <c r="I864" s="76">
        <f t="shared" si="280"/>
        <v>891.9</v>
      </c>
      <c r="J864" s="76">
        <f t="shared" si="280"/>
        <v>1200</v>
      </c>
      <c r="K864" s="76">
        <f t="shared" si="280"/>
        <v>1507.41</v>
      </c>
      <c r="L864" s="76">
        <f t="shared" si="280"/>
        <v>6177</v>
      </c>
      <c r="M864" s="76">
        <f t="shared" si="280"/>
        <v>5834</v>
      </c>
      <c r="N864" s="76">
        <v>100</v>
      </c>
      <c r="O864" s="76">
        <v>95.86</v>
      </c>
      <c r="P864" s="194"/>
      <c r="Q864" s="194"/>
      <c r="R864" s="194"/>
      <c r="S864" s="194"/>
      <c r="T864" s="2"/>
    </row>
    <row r="865" spans="1:20" ht="22.5" customHeight="1" x14ac:dyDescent="0.25">
      <c r="A865" s="188"/>
      <c r="B865" s="191"/>
      <c r="C865" s="66">
        <v>2016</v>
      </c>
      <c r="D865" s="76">
        <f>SUM(D871)</f>
        <v>10486.2</v>
      </c>
      <c r="E865" s="76">
        <f t="shared" ref="E865:M865" si="281">SUM(E871)</f>
        <v>10486.2</v>
      </c>
      <c r="F865" s="76">
        <f t="shared" si="281"/>
        <v>1227.8</v>
      </c>
      <c r="G865" s="76">
        <f t="shared" si="281"/>
        <v>1227.8</v>
      </c>
      <c r="H865" s="76">
        <f t="shared" si="281"/>
        <v>891.3</v>
      </c>
      <c r="I865" s="76">
        <f t="shared" si="281"/>
        <v>891.3</v>
      </c>
      <c r="J865" s="76">
        <f t="shared" si="281"/>
        <v>1331.56</v>
      </c>
      <c r="K865" s="76">
        <f t="shared" si="281"/>
        <v>1331.56</v>
      </c>
      <c r="L865" s="76">
        <f t="shared" si="281"/>
        <v>7035.54</v>
      </c>
      <c r="M865" s="76">
        <f t="shared" si="281"/>
        <v>7035.54</v>
      </c>
      <c r="N865" s="76">
        <v>100</v>
      </c>
      <c r="O865" s="76">
        <v>100</v>
      </c>
      <c r="P865" s="194"/>
      <c r="Q865" s="194"/>
      <c r="R865" s="194"/>
      <c r="S865" s="194"/>
      <c r="T865" s="2"/>
    </row>
    <row r="866" spans="1:20" ht="22.5" customHeight="1" x14ac:dyDescent="0.25">
      <c r="A866" s="189"/>
      <c r="B866" s="192"/>
      <c r="C866" s="66">
        <v>2017</v>
      </c>
      <c r="D866" s="76">
        <f>SUM(D873)</f>
        <v>10032.299999999999</v>
      </c>
      <c r="E866" s="76">
        <f t="shared" ref="E866:M866" si="282">SUM(E873)</f>
        <v>10032.299999999999</v>
      </c>
      <c r="F866" s="76">
        <f t="shared" si="282"/>
        <v>1242.9000000000001</v>
      </c>
      <c r="G866" s="76">
        <f t="shared" si="282"/>
        <v>1242.9000000000001</v>
      </c>
      <c r="H866" s="76">
        <f t="shared" si="282"/>
        <v>758.7</v>
      </c>
      <c r="I866" s="76">
        <f t="shared" si="282"/>
        <v>758.7</v>
      </c>
      <c r="J866" s="76">
        <f t="shared" si="282"/>
        <v>1270</v>
      </c>
      <c r="K866" s="76">
        <f t="shared" si="282"/>
        <v>1270</v>
      </c>
      <c r="L866" s="76">
        <f t="shared" si="282"/>
        <v>6760.7</v>
      </c>
      <c r="M866" s="76">
        <f t="shared" si="282"/>
        <v>6760.7</v>
      </c>
      <c r="N866" s="76">
        <v>100</v>
      </c>
      <c r="O866" s="76">
        <v>100</v>
      </c>
      <c r="P866" s="195"/>
      <c r="Q866" s="195"/>
      <c r="R866" s="195"/>
      <c r="S866" s="195"/>
      <c r="T866" s="2"/>
    </row>
    <row r="867" spans="1:20" ht="54.75" customHeight="1" x14ac:dyDescent="0.25">
      <c r="A867" s="181" t="s">
        <v>302</v>
      </c>
      <c r="B867" s="207" t="s">
        <v>323</v>
      </c>
      <c r="C867" s="184">
        <v>2014</v>
      </c>
      <c r="D867" s="196">
        <v>7745.8</v>
      </c>
      <c r="E867" s="196">
        <v>7745.8</v>
      </c>
      <c r="F867" s="196">
        <v>986.05</v>
      </c>
      <c r="G867" s="196">
        <v>986.05</v>
      </c>
      <c r="H867" s="196">
        <v>1417.55</v>
      </c>
      <c r="I867" s="196">
        <v>1417.55</v>
      </c>
      <c r="J867" s="196">
        <v>1200</v>
      </c>
      <c r="K867" s="196">
        <v>1200</v>
      </c>
      <c r="L867" s="196">
        <v>4142.2</v>
      </c>
      <c r="M867" s="196">
        <v>4142.2</v>
      </c>
      <c r="N867" s="196">
        <v>100</v>
      </c>
      <c r="O867" s="196">
        <v>100</v>
      </c>
      <c r="P867" s="39" t="s">
        <v>324</v>
      </c>
      <c r="Q867" s="28">
        <v>6</v>
      </c>
      <c r="R867" s="28">
        <v>6</v>
      </c>
      <c r="S867" s="28">
        <v>100</v>
      </c>
      <c r="T867" s="2"/>
    </row>
    <row r="868" spans="1:20" ht="54.75" customHeight="1" x14ac:dyDescent="0.25">
      <c r="A868" s="182"/>
      <c r="B868" s="208"/>
      <c r="C868" s="186"/>
      <c r="D868" s="197"/>
      <c r="E868" s="197"/>
      <c r="F868" s="197"/>
      <c r="G868" s="197"/>
      <c r="H868" s="197"/>
      <c r="I868" s="197"/>
      <c r="J868" s="197"/>
      <c r="K868" s="197"/>
      <c r="L868" s="197"/>
      <c r="M868" s="197"/>
      <c r="N868" s="197"/>
      <c r="O868" s="197"/>
      <c r="P868" s="39" t="s">
        <v>325</v>
      </c>
      <c r="Q868" s="28">
        <v>22</v>
      </c>
      <c r="R868" s="28">
        <v>22</v>
      </c>
      <c r="S868" s="28">
        <v>100</v>
      </c>
      <c r="T868" s="2"/>
    </row>
    <row r="869" spans="1:20" ht="81" customHeight="1" x14ac:dyDescent="0.25">
      <c r="A869" s="182"/>
      <c r="B869" s="208"/>
      <c r="C869" s="184">
        <v>2015</v>
      </c>
      <c r="D869" s="196">
        <v>9503</v>
      </c>
      <c r="E869" s="196">
        <v>9110</v>
      </c>
      <c r="F869" s="196">
        <v>1031</v>
      </c>
      <c r="G869" s="196">
        <v>876.69</v>
      </c>
      <c r="H869" s="196">
        <v>1095</v>
      </c>
      <c r="I869" s="196">
        <v>891.9</v>
      </c>
      <c r="J869" s="196">
        <v>1200</v>
      </c>
      <c r="K869" s="196">
        <v>1507.41</v>
      </c>
      <c r="L869" s="196">
        <v>6177</v>
      </c>
      <c r="M869" s="196">
        <v>5834</v>
      </c>
      <c r="N869" s="196">
        <v>100</v>
      </c>
      <c r="O869" s="196">
        <v>95.86</v>
      </c>
      <c r="P869" s="39" t="s">
        <v>423</v>
      </c>
      <c r="Q869" s="85">
        <v>5</v>
      </c>
      <c r="R869" s="85">
        <v>5</v>
      </c>
      <c r="S869" s="85">
        <v>100</v>
      </c>
      <c r="T869" s="2"/>
    </row>
    <row r="870" spans="1:20" ht="119.25" customHeight="1" x14ac:dyDescent="0.25">
      <c r="A870" s="182"/>
      <c r="B870" s="208"/>
      <c r="C870" s="186"/>
      <c r="D870" s="197"/>
      <c r="E870" s="197"/>
      <c r="F870" s="197"/>
      <c r="G870" s="197"/>
      <c r="H870" s="197"/>
      <c r="I870" s="197"/>
      <c r="J870" s="197"/>
      <c r="K870" s="197"/>
      <c r="L870" s="197"/>
      <c r="M870" s="197"/>
      <c r="N870" s="197"/>
      <c r="O870" s="197"/>
      <c r="P870" s="39" t="s">
        <v>424</v>
      </c>
      <c r="Q870" s="109">
        <v>9.4E-2</v>
      </c>
      <c r="R870" s="109">
        <v>9.8000000000000004E-2</v>
      </c>
      <c r="S870" s="85">
        <v>104.26</v>
      </c>
      <c r="T870" s="2"/>
    </row>
    <row r="871" spans="1:20" ht="79.5" customHeight="1" x14ac:dyDescent="0.25">
      <c r="A871" s="182"/>
      <c r="B871" s="208"/>
      <c r="C871" s="184">
        <v>2016</v>
      </c>
      <c r="D871" s="196">
        <v>10486.2</v>
      </c>
      <c r="E871" s="196">
        <v>10486.2</v>
      </c>
      <c r="F871" s="196">
        <v>1227.8</v>
      </c>
      <c r="G871" s="196">
        <v>1227.8</v>
      </c>
      <c r="H871" s="196">
        <v>891.3</v>
      </c>
      <c r="I871" s="196">
        <v>891.3</v>
      </c>
      <c r="J871" s="196">
        <v>1331.56</v>
      </c>
      <c r="K871" s="196">
        <v>1331.56</v>
      </c>
      <c r="L871" s="196">
        <v>7035.54</v>
      </c>
      <c r="M871" s="196">
        <v>7035.54</v>
      </c>
      <c r="N871" s="196">
        <v>100</v>
      </c>
      <c r="O871" s="196">
        <v>100</v>
      </c>
      <c r="P871" s="39" t="s">
        <v>423</v>
      </c>
      <c r="Q871" s="146">
        <v>6</v>
      </c>
      <c r="R871" s="146">
        <v>6</v>
      </c>
      <c r="S871" s="146">
        <v>100</v>
      </c>
      <c r="T871" s="2"/>
    </row>
    <row r="872" spans="1:20" ht="119.25" customHeight="1" x14ac:dyDescent="0.25">
      <c r="A872" s="182"/>
      <c r="B872" s="208"/>
      <c r="C872" s="186"/>
      <c r="D872" s="197"/>
      <c r="E872" s="197"/>
      <c r="F872" s="197"/>
      <c r="G872" s="197"/>
      <c r="H872" s="197"/>
      <c r="I872" s="197"/>
      <c r="J872" s="197"/>
      <c r="K872" s="197"/>
      <c r="L872" s="197"/>
      <c r="M872" s="197"/>
      <c r="N872" s="197"/>
      <c r="O872" s="197"/>
      <c r="P872" s="39" t="s">
        <v>424</v>
      </c>
      <c r="Q872" s="109">
        <v>9.4E-2</v>
      </c>
      <c r="R872" s="109">
        <v>9.4E-2</v>
      </c>
      <c r="S872" s="146">
        <v>100</v>
      </c>
      <c r="T872" s="2"/>
    </row>
    <row r="873" spans="1:20" ht="76.5" customHeight="1" x14ac:dyDescent="0.25">
      <c r="A873" s="182"/>
      <c r="B873" s="208"/>
      <c r="C873" s="184">
        <v>2017</v>
      </c>
      <c r="D873" s="196">
        <v>10032.299999999999</v>
      </c>
      <c r="E873" s="196">
        <v>10032.299999999999</v>
      </c>
      <c r="F873" s="196">
        <v>1242.9000000000001</v>
      </c>
      <c r="G873" s="196">
        <v>1242.9000000000001</v>
      </c>
      <c r="H873" s="196">
        <v>758.7</v>
      </c>
      <c r="I873" s="196">
        <v>758.7</v>
      </c>
      <c r="J873" s="196">
        <v>1270</v>
      </c>
      <c r="K873" s="196">
        <v>1270</v>
      </c>
      <c r="L873" s="196">
        <v>6760.7</v>
      </c>
      <c r="M873" s="196">
        <v>6760.7</v>
      </c>
      <c r="N873" s="196">
        <v>100</v>
      </c>
      <c r="O873" s="196">
        <v>100</v>
      </c>
      <c r="P873" s="39" t="s">
        <v>423</v>
      </c>
      <c r="Q873" s="176">
        <v>5</v>
      </c>
      <c r="R873" s="176">
        <v>5</v>
      </c>
      <c r="S873" s="176">
        <v>100</v>
      </c>
      <c r="T873" s="2"/>
    </row>
    <row r="874" spans="1:20" ht="120" customHeight="1" x14ac:dyDescent="0.25">
      <c r="A874" s="183"/>
      <c r="B874" s="209"/>
      <c r="C874" s="186"/>
      <c r="D874" s="197"/>
      <c r="E874" s="197"/>
      <c r="F874" s="197"/>
      <c r="G874" s="197"/>
      <c r="H874" s="197"/>
      <c r="I874" s="197"/>
      <c r="J874" s="197"/>
      <c r="K874" s="197"/>
      <c r="L874" s="197"/>
      <c r="M874" s="197"/>
      <c r="N874" s="197"/>
      <c r="O874" s="197"/>
      <c r="P874" s="39" t="s">
        <v>424</v>
      </c>
      <c r="Q874" s="109">
        <v>9.4E-2</v>
      </c>
      <c r="R874" s="109">
        <v>9.4E-2</v>
      </c>
      <c r="S874" s="176">
        <v>100</v>
      </c>
      <c r="T874" s="2"/>
    </row>
    <row r="875" spans="1:20" ht="24.75" customHeight="1" x14ac:dyDescent="0.25">
      <c r="A875" s="187" t="s">
        <v>305</v>
      </c>
      <c r="B875" s="190" t="s">
        <v>326</v>
      </c>
      <c r="C875" s="17" t="s">
        <v>551</v>
      </c>
      <c r="D875" s="18">
        <f>SUM(D876:D879)</f>
        <v>6263.8</v>
      </c>
      <c r="E875" s="18">
        <f t="shared" ref="E875:M875" si="283">SUM(E876:E879)</f>
        <v>15485.8</v>
      </c>
      <c r="F875" s="18">
        <f t="shared" si="283"/>
        <v>0</v>
      </c>
      <c r="G875" s="18">
        <f t="shared" si="283"/>
        <v>0</v>
      </c>
      <c r="H875" s="18">
        <f t="shared" si="283"/>
        <v>0</v>
      </c>
      <c r="I875" s="18">
        <f t="shared" si="283"/>
        <v>0</v>
      </c>
      <c r="J875" s="18">
        <f t="shared" si="283"/>
        <v>6263.8</v>
      </c>
      <c r="K875" s="18">
        <f t="shared" si="283"/>
        <v>15485.8</v>
      </c>
      <c r="L875" s="18">
        <f t="shared" si="283"/>
        <v>0</v>
      </c>
      <c r="M875" s="18">
        <f t="shared" si="283"/>
        <v>0</v>
      </c>
      <c r="N875" s="18">
        <v>100</v>
      </c>
      <c r="O875" s="18">
        <v>247.23</v>
      </c>
      <c r="P875" s="193" t="s">
        <v>22</v>
      </c>
      <c r="Q875" s="193" t="s">
        <v>22</v>
      </c>
      <c r="R875" s="193" t="s">
        <v>22</v>
      </c>
      <c r="S875" s="193" t="s">
        <v>22</v>
      </c>
      <c r="T875" s="2"/>
    </row>
    <row r="876" spans="1:20" ht="23.25" customHeight="1" x14ac:dyDescent="0.25">
      <c r="A876" s="188"/>
      <c r="B876" s="191"/>
      <c r="C876" s="16">
        <v>2014</v>
      </c>
      <c r="D876" s="18">
        <v>0</v>
      </c>
      <c r="E876" s="18">
        <v>0</v>
      </c>
      <c r="F876" s="18">
        <v>0</v>
      </c>
      <c r="G876" s="18">
        <v>0</v>
      </c>
      <c r="H876" s="18">
        <v>0</v>
      </c>
      <c r="I876" s="18">
        <v>0</v>
      </c>
      <c r="J876" s="18">
        <v>0</v>
      </c>
      <c r="K876" s="18">
        <v>0</v>
      </c>
      <c r="L876" s="18">
        <v>0</v>
      </c>
      <c r="M876" s="18">
        <v>0</v>
      </c>
      <c r="N876" s="18">
        <v>0</v>
      </c>
      <c r="O876" s="18">
        <v>0</v>
      </c>
      <c r="P876" s="194"/>
      <c r="Q876" s="194"/>
      <c r="R876" s="194"/>
      <c r="S876" s="194"/>
      <c r="T876" s="2"/>
    </row>
    <row r="877" spans="1:20" ht="23.25" customHeight="1" x14ac:dyDescent="0.25">
      <c r="A877" s="188"/>
      <c r="B877" s="191"/>
      <c r="C877" s="16">
        <v>2015</v>
      </c>
      <c r="D877" s="18">
        <f>SUM(D880)</f>
        <v>0</v>
      </c>
      <c r="E877" s="18">
        <f t="shared" ref="E877:M877" si="284">SUM(E880)</f>
        <v>9222</v>
      </c>
      <c r="F877" s="18">
        <f t="shared" si="284"/>
        <v>0</v>
      </c>
      <c r="G877" s="18">
        <f t="shared" si="284"/>
        <v>0</v>
      </c>
      <c r="H877" s="18">
        <f t="shared" si="284"/>
        <v>0</v>
      </c>
      <c r="I877" s="18">
        <f t="shared" si="284"/>
        <v>0</v>
      </c>
      <c r="J877" s="18">
        <f t="shared" si="284"/>
        <v>0</v>
      </c>
      <c r="K877" s="18">
        <f t="shared" si="284"/>
        <v>9222</v>
      </c>
      <c r="L877" s="18">
        <f t="shared" si="284"/>
        <v>0</v>
      </c>
      <c r="M877" s="18">
        <f t="shared" si="284"/>
        <v>0</v>
      </c>
      <c r="N877" s="18">
        <v>0</v>
      </c>
      <c r="O877" s="18">
        <v>100</v>
      </c>
      <c r="P877" s="194"/>
      <c r="Q877" s="194"/>
      <c r="R877" s="194"/>
      <c r="S877" s="194"/>
      <c r="T877" s="2"/>
    </row>
    <row r="878" spans="1:20" ht="23.25" customHeight="1" x14ac:dyDescent="0.25">
      <c r="A878" s="188"/>
      <c r="B878" s="191"/>
      <c r="C878" s="16">
        <v>2016</v>
      </c>
      <c r="D878" s="18">
        <f>SUM(D881)</f>
        <v>0</v>
      </c>
      <c r="E878" s="18">
        <f t="shared" ref="E878:M878" si="285">SUM(E881)</f>
        <v>0</v>
      </c>
      <c r="F878" s="18">
        <f t="shared" si="285"/>
        <v>0</v>
      </c>
      <c r="G878" s="18">
        <f t="shared" si="285"/>
        <v>0</v>
      </c>
      <c r="H878" s="18">
        <f t="shared" si="285"/>
        <v>0</v>
      </c>
      <c r="I878" s="18">
        <f t="shared" si="285"/>
        <v>0</v>
      </c>
      <c r="J878" s="18">
        <f t="shared" si="285"/>
        <v>0</v>
      </c>
      <c r="K878" s="18">
        <f t="shared" si="285"/>
        <v>0</v>
      </c>
      <c r="L878" s="18">
        <f t="shared" si="285"/>
        <v>0</v>
      </c>
      <c r="M878" s="18">
        <f t="shared" si="285"/>
        <v>0</v>
      </c>
      <c r="N878" s="18">
        <v>0</v>
      </c>
      <c r="O878" s="18">
        <v>0</v>
      </c>
      <c r="P878" s="194"/>
      <c r="Q878" s="194"/>
      <c r="R878" s="194"/>
      <c r="S878" s="194"/>
      <c r="T878" s="2"/>
    </row>
    <row r="879" spans="1:20" ht="23.25" customHeight="1" x14ac:dyDescent="0.25">
      <c r="A879" s="189"/>
      <c r="B879" s="192"/>
      <c r="C879" s="16">
        <v>2017</v>
      </c>
      <c r="D879" s="18">
        <f>SUM(D882)</f>
        <v>6263.8</v>
      </c>
      <c r="E879" s="18">
        <f t="shared" ref="E879:M879" si="286">SUM(E882)</f>
        <v>6263.8</v>
      </c>
      <c r="F879" s="18">
        <f t="shared" si="286"/>
        <v>0</v>
      </c>
      <c r="G879" s="18">
        <f t="shared" si="286"/>
        <v>0</v>
      </c>
      <c r="H879" s="18">
        <f t="shared" si="286"/>
        <v>0</v>
      </c>
      <c r="I879" s="18">
        <f t="shared" si="286"/>
        <v>0</v>
      </c>
      <c r="J879" s="18">
        <f t="shared" si="286"/>
        <v>6263.8</v>
      </c>
      <c r="K879" s="18">
        <f t="shared" si="286"/>
        <v>6263.8</v>
      </c>
      <c r="L879" s="18">
        <f t="shared" si="286"/>
        <v>0</v>
      </c>
      <c r="M879" s="18">
        <f t="shared" si="286"/>
        <v>0</v>
      </c>
      <c r="N879" s="18">
        <v>100</v>
      </c>
      <c r="O879" s="18">
        <v>100</v>
      </c>
      <c r="P879" s="195"/>
      <c r="Q879" s="195"/>
      <c r="R879" s="195"/>
      <c r="S879" s="195"/>
      <c r="T879" s="2"/>
    </row>
    <row r="880" spans="1:20" ht="27" customHeight="1" x14ac:dyDescent="0.25">
      <c r="A880" s="236" t="s">
        <v>307</v>
      </c>
      <c r="B880" s="239" t="s">
        <v>425</v>
      </c>
      <c r="C880" s="88">
        <v>2015</v>
      </c>
      <c r="D880" s="89">
        <v>0</v>
      </c>
      <c r="E880" s="89">
        <v>9222</v>
      </c>
      <c r="F880" s="89">
        <v>0</v>
      </c>
      <c r="G880" s="89">
        <v>0</v>
      </c>
      <c r="H880" s="89">
        <v>0</v>
      </c>
      <c r="I880" s="89">
        <v>0</v>
      </c>
      <c r="J880" s="89">
        <v>0</v>
      </c>
      <c r="K880" s="89">
        <v>9222</v>
      </c>
      <c r="L880" s="89">
        <v>0</v>
      </c>
      <c r="M880" s="89">
        <v>0</v>
      </c>
      <c r="N880" s="89">
        <v>0</v>
      </c>
      <c r="O880" s="89">
        <v>100</v>
      </c>
      <c r="P880" s="239" t="s">
        <v>426</v>
      </c>
      <c r="Q880" s="79">
        <v>1</v>
      </c>
      <c r="R880" s="79">
        <v>6</v>
      </c>
      <c r="S880" s="79" t="s">
        <v>427</v>
      </c>
      <c r="T880" s="2"/>
    </row>
    <row r="881" spans="1:20" ht="22.5" customHeight="1" x14ac:dyDescent="0.25">
      <c r="A881" s="237"/>
      <c r="B881" s="240"/>
      <c r="C881" s="88">
        <v>2016</v>
      </c>
      <c r="D881" s="89">
        <v>0</v>
      </c>
      <c r="E881" s="89">
        <v>0</v>
      </c>
      <c r="F881" s="89">
        <v>0</v>
      </c>
      <c r="G881" s="89">
        <v>0</v>
      </c>
      <c r="H881" s="89">
        <v>0</v>
      </c>
      <c r="I881" s="89">
        <v>0</v>
      </c>
      <c r="J881" s="89">
        <v>0</v>
      </c>
      <c r="K881" s="89">
        <v>0</v>
      </c>
      <c r="L881" s="89">
        <v>0</v>
      </c>
      <c r="M881" s="89">
        <v>0</v>
      </c>
      <c r="N881" s="89">
        <v>0</v>
      </c>
      <c r="O881" s="89">
        <v>0</v>
      </c>
      <c r="P881" s="240"/>
      <c r="Q881" s="81" t="s">
        <v>363</v>
      </c>
      <c r="R881" s="81" t="s">
        <v>363</v>
      </c>
      <c r="S881" s="81" t="s">
        <v>363</v>
      </c>
      <c r="T881" s="2"/>
    </row>
    <row r="882" spans="1:20" ht="24.75" customHeight="1" x14ac:dyDescent="0.25">
      <c r="A882" s="238"/>
      <c r="B882" s="241"/>
      <c r="C882" s="88">
        <v>2017</v>
      </c>
      <c r="D882" s="89">
        <v>6263.8</v>
      </c>
      <c r="E882" s="89">
        <v>6263.8</v>
      </c>
      <c r="F882" s="89">
        <v>0</v>
      </c>
      <c r="G882" s="89">
        <v>0</v>
      </c>
      <c r="H882" s="89">
        <v>0</v>
      </c>
      <c r="I882" s="89">
        <v>0</v>
      </c>
      <c r="J882" s="89">
        <v>6263.8</v>
      </c>
      <c r="K882" s="89">
        <v>6263.8</v>
      </c>
      <c r="L882" s="89">
        <v>0</v>
      </c>
      <c r="M882" s="89">
        <v>0</v>
      </c>
      <c r="N882" s="89">
        <v>100</v>
      </c>
      <c r="O882" s="89">
        <v>100</v>
      </c>
      <c r="P882" s="241"/>
      <c r="Q882" s="287">
        <v>3</v>
      </c>
      <c r="R882" s="287">
        <v>3</v>
      </c>
      <c r="S882" s="287">
        <v>100</v>
      </c>
      <c r="T882" s="2"/>
    </row>
    <row r="883" spans="1:20" ht="24" customHeight="1" x14ac:dyDescent="0.25">
      <c r="A883" s="198" t="s">
        <v>319</v>
      </c>
      <c r="B883" s="201" t="s">
        <v>327</v>
      </c>
      <c r="C883" s="13" t="s">
        <v>551</v>
      </c>
      <c r="D883" s="14">
        <f>SUM(D884:D887)</f>
        <v>18331</v>
      </c>
      <c r="E883" s="14">
        <f t="shared" ref="E883:M883" si="287">SUM(E884:E887)</f>
        <v>18331</v>
      </c>
      <c r="F883" s="14">
        <f t="shared" si="287"/>
        <v>0</v>
      </c>
      <c r="G883" s="14">
        <f t="shared" si="287"/>
        <v>0</v>
      </c>
      <c r="H883" s="14">
        <f t="shared" si="287"/>
        <v>0</v>
      </c>
      <c r="I883" s="14">
        <f t="shared" si="287"/>
        <v>0</v>
      </c>
      <c r="J883" s="14">
        <f t="shared" si="287"/>
        <v>18331</v>
      </c>
      <c r="K883" s="14">
        <f t="shared" si="287"/>
        <v>18331</v>
      </c>
      <c r="L883" s="14">
        <f t="shared" si="287"/>
        <v>0</v>
      </c>
      <c r="M883" s="14">
        <f t="shared" si="287"/>
        <v>0</v>
      </c>
      <c r="N883" s="14">
        <v>100</v>
      </c>
      <c r="O883" s="14">
        <v>100</v>
      </c>
      <c r="P883" s="204" t="s">
        <v>22</v>
      </c>
      <c r="Q883" s="204" t="s">
        <v>22</v>
      </c>
      <c r="R883" s="204" t="s">
        <v>22</v>
      </c>
      <c r="S883" s="204" t="s">
        <v>22</v>
      </c>
      <c r="T883" s="2"/>
    </row>
    <row r="884" spans="1:20" ht="21.75" customHeight="1" x14ac:dyDescent="0.25">
      <c r="A884" s="199"/>
      <c r="B884" s="202"/>
      <c r="C884" s="12">
        <v>2014</v>
      </c>
      <c r="D884" s="14">
        <f>SUM(D888)</f>
        <v>3105</v>
      </c>
      <c r="E884" s="14">
        <f t="shared" ref="E884:M884" si="288">SUM(E888)</f>
        <v>3105</v>
      </c>
      <c r="F884" s="14">
        <f t="shared" si="288"/>
        <v>0</v>
      </c>
      <c r="G884" s="14">
        <f t="shared" si="288"/>
        <v>0</v>
      </c>
      <c r="H884" s="14">
        <f t="shared" si="288"/>
        <v>0</v>
      </c>
      <c r="I884" s="14">
        <f t="shared" si="288"/>
        <v>0</v>
      </c>
      <c r="J884" s="14">
        <f t="shared" si="288"/>
        <v>3105</v>
      </c>
      <c r="K884" s="14">
        <f t="shared" si="288"/>
        <v>3105</v>
      </c>
      <c r="L884" s="14">
        <f t="shared" si="288"/>
        <v>0</v>
      </c>
      <c r="M884" s="14">
        <f t="shared" si="288"/>
        <v>0</v>
      </c>
      <c r="N884" s="14">
        <v>100</v>
      </c>
      <c r="O884" s="14">
        <v>100</v>
      </c>
      <c r="P884" s="205"/>
      <c r="Q884" s="205"/>
      <c r="R884" s="205"/>
      <c r="S884" s="205"/>
      <c r="T884" s="2"/>
    </row>
    <row r="885" spans="1:20" ht="21.75" customHeight="1" x14ac:dyDescent="0.25">
      <c r="A885" s="199"/>
      <c r="B885" s="202"/>
      <c r="C885" s="12">
        <v>2015</v>
      </c>
      <c r="D885" s="14">
        <f>SUM(D889)</f>
        <v>5035</v>
      </c>
      <c r="E885" s="14">
        <f t="shared" ref="E885:M885" si="289">SUM(E889)</f>
        <v>5035</v>
      </c>
      <c r="F885" s="14">
        <f t="shared" si="289"/>
        <v>0</v>
      </c>
      <c r="G885" s="14">
        <f t="shared" si="289"/>
        <v>0</v>
      </c>
      <c r="H885" s="14">
        <f t="shared" si="289"/>
        <v>0</v>
      </c>
      <c r="I885" s="14">
        <f t="shared" si="289"/>
        <v>0</v>
      </c>
      <c r="J885" s="14">
        <f t="shared" si="289"/>
        <v>5035</v>
      </c>
      <c r="K885" s="14">
        <f t="shared" si="289"/>
        <v>5035</v>
      </c>
      <c r="L885" s="14">
        <f t="shared" si="289"/>
        <v>0</v>
      </c>
      <c r="M885" s="14">
        <f t="shared" si="289"/>
        <v>0</v>
      </c>
      <c r="N885" s="14">
        <v>100</v>
      </c>
      <c r="O885" s="14">
        <v>100</v>
      </c>
      <c r="P885" s="205"/>
      <c r="Q885" s="205"/>
      <c r="R885" s="205"/>
      <c r="S885" s="205"/>
      <c r="T885" s="2"/>
    </row>
    <row r="886" spans="1:20" ht="21.75" customHeight="1" x14ac:dyDescent="0.25">
      <c r="A886" s="199"/>
      <c r="B886" s="202"/>
      <c r="C886" s="12">
        <v>2016</v>
      </c>
      <c r="D886" s="14">
        <f>SUM(D890)</f>
        <v>5076</v>
      </c>
      <c r="E886" s="14">
        <f t="shared" ref="E886:M886" si="290">SUM(E890)</f>
        <v>5076</v>
      </c>
      <c r="F886" s="14">
        <f t="shared" si="290"/>
        <v>0</v>
      </c>
      <c r="G886" s="14">
        <f t="shared" si="290"/>
        <v>0</v>
      </c>
      <c r="H886" s="14">
        <f t="shared" si="290"/>
        <v>0</v>
      </c>
      <c r="I886" s="14">
        <f t="shared" si="290"/>
        <v>0</v>
      </c>
      <c r="J886" s="14">
        <f t="shared" si="290"/>
        <v>5076</v>
      </c>
      <c r="K886" s="14">
        <f t="shared" si="290"/>
        <v>5076</v>
      </c>
      <c r="L886" s="14">
        <f t="shared" si="290"/>
        <v>0</v>
      </c>
      <c r="M886" s="14">
        <f t="shared" si="290"/>
        <v>0</v>
      </c>
      <c r="N886" s="14">
        <v>100</v>
      </c>
      <c r="O886" s="14">
        <v>100</v>
      </c>
      <c r="P886" s="205"/>
      <c r="Q886" s="205"/>
      <c r="R886" s="205"/>
      <c r="S886" s="205"/>
      <c r="T886" s="2"/>
    </row>
    <row r="887" spans="1:20" ht="21.75" customHeight="1" x14ac:dyDescent="0.25">
      <c r="A887" s="200"/>
      <c r="B887" s="203"/>
      <c r="C887" s="12">
        <v>2017</v>
      </c>
      <c r="D887" s="14">
        <f>SUM(D891)</f>
        <v>5115</v>
      </c>
      <c r="E887" s="14">
        <f t="shared" ref="E887:M887" si="291">SUM(E891)</f>
        <v>5115</v>
      </c>
      <c r="F887" s="14">
        <f t="shared" si="291"/>
        <v>0</v>
      </c>
      <c r="G887" s="14">
        <f t="shared" si="291"/>
        <v>0</v>
      </c>
      <c r="H887" s="14">
        <f t="shared" si="291"/>
        <v>0</v>
      </c>
      <c r="I887" s="14">
        <f t="shared" si="291"/>
        <v>0</v>
      </c>
      <c r="J887" s="14">
        <f t="shared" si="291"/>
        <v>5115</v>
      </c>
      <c r="K887" s="14">
        <f t="shared" si="291"/>
        <v>5115</v>
      </c>
      <c r="L887" s="14">
        <f t="shared" si="291"/>
        <v>0</v>
      </c>
      <c r="M887" s="14">
        <f t="shared" si="291"/>
        <v>0</v>
      </c>
      <c r="N887" s="14">
        <v>100</v>
      </c>
      <c r="O887" s="14">
        <v>100</v>
      </c>
      <c r="P887" s="206"/>
      <c r="Q887" s="206"/>
      <c r="R887" s="206"/>
      <c r="S887" s="206"/>
      <c r="T887" s="2"/>
    </row>
    <row r="888" spans="1:20" ht="21.75" customHeight="1" x14ac:dyDescent="0.25">
      <c r="A888" s="181" t="s">
        <v>321</v>
      </c>
      <c r="B888" s="184" t="s">
        <v>328</v>
      </c>
      <c r="C888" s="23">
        <v>2014</v>
      </c>
      <c r="D888" s="24">
        <v>3105</v>
      </c>
      <c r="E888" s="24">
        <v>3105</v>
      </c>
      <c r="F888" s="24">
        <v>0</v>
      </c>
      <c r="G888" s="24">
        <v>0</v>
      </c>
      <c r="H888" s="24">
        <v>0</v>
      </c>
      <c r="I888" s="24">
        <v>0</v>
      </c>
      <c r="J888" s="24">
        <v>3105</v>
      </c>
      <c r="K888" s="24">
        <v>3105</v>
      </c>
      <c r="L888" s="24">
        <v>0</v>
      </c>
      <c r="M888" s="24">
        <v>0</v>
      </c>
      <c r="N888" s="24">
        <v>100</v>
      </c>
      <c r="O888" s="24">
        <v>100</v>
      </c>
      <c r="P888" s="271" t="s">
        <v>329</v>
      </c>
      <c r="Q888" s="24">
        <v>3105</v>
      </c>
      <c r="R888" s="24">
        <v>3105</v>
      </c>
      <c r="S888" s="28">
        <v>100</v>
      </c>
      <c r="T888" s="2"/>
    </row>
    <row r="889" spans="1:20" ht="20.25" customHeight="1" x14ac:dyDescent="0.25">
      <c r="A889" s="182"/>
      <c r="B889" s="185"/>
      <c r="C889" s="23">
        <v>2015</v>
      </c>
      <c r="D889" s="24">
        <v>5035</v>
      </c>
      <c r="E889" s="24">
        <v>5035</v>
      </c>
      <c r="F889" s="24">
        <v>0</v>
      </c>
      <c r="G889" s="24">
        <v>0</v>
      </c>
      <c r="H889" s="24">
        <v>0</v>
      </c>
      <c r="I889" s="24">
        <v>0</v>
      </c>
      <c r="J889" s="24">
        <v>5035</v>
      </c>
      <c r="K889" s="24">
        <v>5035</v>
      </c>
      <c r="L889" s="24">
        <v>0</v>
      </c>
      <c r="M889" s="24">
        <v>0</v>
      </c>
      <c r="N889" s="24">
        <v>100</v>
      </c>
      <c r="O889" s="24">
        <v>100</v>
      </c>
      <c r="P889" s="273"/>
      <c r="Q889" s="24">
        <v>5035</v>
      </c>
      <c r="R889" s="24">
        <v>5035</v>
      </c>
      <c r="S889" s="85">
        <v>100</v>
      </c>
      <c r="T889" s="2"/>
    </row>
    <row r="890" spans="1:20" ht="20.25" customHeight="1" x14ac:dyDescent="0.25">
      <c r="A890" s="182"/>
      <c r="B890" s="185"/>
      <c r="C890" s="23">
        <v>2016</v>
      </c>
      <c r="D890" s="24">
        <v>5076</v>
      </c>
      <c r="E890" s="24">
        <v>5076</v>
      </c>
      <c r="F890" s="24">
        <v>0</v>
      </c>
      <c r="G890" s="24">
        <v>0</v>
      </c>
      <c r="H890" s="24">
        <v>0</v>
      </c>
      <c r="I890" s="24">
        <v>0</v>
      </c>
      <c r="J890" s="24">
        <v>5076</v>
      </c>
      <c r="K890" s="24">
        <v>5076</v>
      </c>
      <c r="L890" s="24">
        <v>0</v>
      </c>
      <c r="M890" s="24">
        <v>0</v>
      </c>
      <c r="N890" s="24">
        <v>100</v>
      </c>
      <c r="O890" s="24">
        <v>100</v>
      </c>
      <c r="P890" s="273"/>
      <c r="Q890" s="24">
        <v>5076</v>
      </c>
      <c r="R890" s="24">
        <v>5076</v>
      </c>
      <c r="S890" s="146">
        <v>100</v>
      </c>
      <c r="T890" s="2"/>
    </row>
    <row r="891" spans="1:20" ht="21" customHeight="1" x14ac:dyDescent="0.25">
      <c r="A891" s="183"/>
      <c r="B891" s="186"/>
      <c r="C891" s="23">
        <v>2017</v>
      </c>
      <c r="D891" s="24">
        <v>5115</v>
      </c>
      <c r="E891" s="24">
        <v>5115</v>
      </c>
      <c r="F891" s="24">
        <v>0</v>
      </c>
      <c r="G891" s="24">
        <v>0</v>
      </c>
      <c r="H891" s="24">
        <v>0</v>
      </c>
      <c r="I891" s="24">
        <v>0</v>
      </c>
      <c r="J891" s="24">
        <v>5115</v>
      </c>
      <c r="K891" s="24">
        <v>5115</v>
      </c>
      <c r="L891" s="24">
        <v>0</v>
      </c>
      <c r="M891" s="24">
        <v>0</v>
      </c>
      <c r="N891" s="24">
        <v>100</v>
      </c>
      <c r="O891" s="24">
        <v>100</v>
      </c>
      <c r="P891" s="272"/>
      <c r="Q891" s="24">
        <v>5115</v>
      </c>
      <c r="R891" s="24">
        <v>5115</v>
      </c>
      <c r="S891" s="176">
        <v>100</v>
      </c>
      <c r="T891" s="2"/>
    </row>
    <row r="892" spans="1:20" ht="8.25" customHeight="1" x14ac:dyDescent="0.25">
      <c r="A892" s="3"/>
    </row>
    <row r="893" spans="1:20" ht="33.75" customHeight="1" x14ac:dyDescent="0.25">
      <c r="A893" s="253" t="s">
        <v>343</v>
      </c>
      <c r="B893" s="253"/>
      <c r="C893" s="253"/>
      <c r="D893" s="253"/>
      <c r="E893" s="253"/>
      <c r="F893" s="253"/>
      <c r="G893" s="253"/>
      <c r="H893" s="253"/>
      <c r="I893" s="253"/>
      <c r="J893" s="253"/>
      <c r="K893" s="253"/>
      <c r="L893" s="253"/>
      <c r="M893" s="253"/>
      <c r="N893" s="253"/>
      <c r="O893" s="253"/>
      <c r="P893" s="253"/>
      <c r="Q893" s="253"/>
      <c r="R893" s="253"/>
      <c r="S893" s="253"/>
    </row>
    <row r="894" spans="1:20" ht="9" customHeight="1" x14ac:dyDescent="0.25">
      <c r="A894" s="44"/>
      <c r="B894" s="45"/>
      <c r="C894" s="45"/>
      <c r="D894" s="45"/>
      <c r="E894" s="45"/>
      <c r="F894" s="45"/>
    </row>
    <row r="895" spans="1:20" ht="33.75" customHeight="1" x14ac:dyDescent="0.25">
      <c r="A895" s="254" t="s">
        <v>448</v>
      </c>
      <c r="B895" s="254"/>
      <c r="C895" s="254"/>
      <c r="D895" s="254"/>
      <c r="E895" s="254"/>
      <c r="F895" s="254"/>
      <c r="G895" s="254"/>
      <c r="H895" s="254"/>
      <c r="I895" s="254"/>
      <c r="J895" s="254"/>
      <c r="K895" s="254"/>
      <c r="L895" s="254"/>
      <c r="M895" s="254"/>
      <c r="N895" s="254"/>
      <c r="O895" s="254"/>
      <c r="P895" s="254"/>
      <c r="Q895" s="254"/>
      <c r="R895" s="254"/>
      <c r="S895" s="254"/>
    </row>
    <row r="896" spans="1:20" ht="7.5" customHeight="1" x14ac:dyDescent="0.25">
      <c r="A896" s="46"/>
      <c r="B896" s="47"/>
      <c r="C896" s="47"/>
      <c r="D896" s="47"/>
      <c r="E896" s="47"/>
      <c r="F896" s="45"/>
    </row>
    <row r="897" spans="1:6" x14ac:dyDescent="0.25">
      <c r="A897" s="48" t="s">
        <v>449</v>
      </c>
      <c r="B897" s="49"/>
      <c r="C897" s="49"/>
      <c r="D897" s="49"/>
      <c r="E897" s="49"/>
      <c r="F897" s="45"/>
    </row>
    <row r="898" spans="1:6" ht="16.5" x14ac:dyDescent="0.25">
      <c r="A898" s="3"/>
    </row>
    <row r="899" spans="1:6" ht="16.5" x14ac:dyDescent="0.25">
      <c r="A899" s="3"/>
    </row>
    <row r="900" spans="1:6" ht="16.5" x14ac:dyDescent="0.25">
      <c r="A900" s="4"/>
    </row>
    <row r="901" spans="1:6" ht="16.5" x14ac:dyDescent="0.25">
      <c r="A901" s="4"/>
    </row>
  </sheetData>
  <mergeCells count="1832">
    <mergeCell ref="P880:P882"/>
    <mergeCell ref="A875:A879"/>
    <mergeCell ref="B875:B879"/>
    <mergeCell ref="P875:P879"/>
    <mergeCell ref="Q875:Q879"/>
    <mergeCell ref="R875:R879"/>
    <mergeCell ref="S875:S879"/>
    <mergeCell ref="A883:A887"/>
    <mergeCell ref="B883:B887"/>
    <mergeCell ref="P883:P887"/>
    <mergeCell ref="Q883:Q887"/>
    <mergeCell ref="R883:R887"/>
    <mergeCell ref="S883:S887"/>
    <mergeCell ref="A888:A891"/>
    <mergeCell ref="B888:B891"/>
    <mergeCell ref="P888:P891"/>
    <mergeCell ref="A867:A874"/>
    <mergeCell ref="B867:B874"/>
    <mergeCell ref="C873:C874"/>
    <mergeCell ref="D873:D874"/>
    <mergeCell ref="E873:E874"/>
    <mergeCell ref="F873:F874"/>
    <mergeCell ref="G873:G874"/>
    <mergeCell ref="H873:H874"/>
    <mergeCell ref="I873:I874"/>
    <mergeCell ref="J873:J874"/>
    <mergeCell ref="K873:K874"/>
    <mergeCell ref="L873:L874"/>
    <mergeCell ref="M873:M874"/>
    <mergeCell ref="N873:N874"/>
    <mergeCell ref="O873:O874"/>
    <mergeCell ref="A880:A882"/>
    <mergeCell ref="B880:B882"/>
    <mergeCell ref="A848:A852"/>
    <mergeCell ref="B848:B852"/>
    <mergeCell ref="P848:P852"/>
    <mergeCell ref="Q848:Q852"/>
    <mergeCell ref="R848:R852"/>
    <mergeCell ref="S848:S852"/>
    <mergeCell ref="A853:A856"/>
    <mergeCell ref="B853:B856"/>
    <mergeCell ref="P853:P856"/>
    <mergeCell ref="A857:A861"/>
    <mergeCell ref="B857:B861"/>
    <mergeCell ref="P857:P861"/>
    <mergeCell ref="Q857:Q861"/>
    <mergeCell ref="R857:R861"/>
    <mergeCell ref="S857:S861"/>
    <mergeCell ref="A862:A866"/>
    <mergeCell ref="B862:B866"/>
    <mergeCell ref="P862:P866"/>
    <mergeCell ref="Q862:Q866"/>
    <mergeCell ref="R862:R866"/>
    <mergeCell ref="S862:S866"/>
    <mergeCell ref="A828:A832"/>
    <mergeCell ref="B828:B832"/>
    <mergeCell ref="P828:P832"/>
    <mergeCell ref="Q828:Q832"/>
    <mergeCell ref="R828:R832"/>
    <mergeCell ref="S828:S832"/>
    <mergeCell ref="A833:A837"/>
    <mergeCell ref="B833:B837"/>
    <mergeCell ref="P835:P837"/>
    <mergeCell ref="A838:A842"/>
    <mergeCell ref="B838:B842"/>
    <mergeCell ref="P838:P842"/>
    <mergeCell ref="Q838:Q842"/>
    <mergeCell ref="R838:R842"/>
    <mergeCell ref="S838:S842"/>
    <mergeCell ref="A843:A846"/>
    <mergeCell ref="B843:B846"/>
    <mergeCell ref="P843:P846"/>
    <mergeCell ref="A797:A801"/>
    <mergeCell ref="B797:B801"/>
    <mergeCell ref="P797:P801"/>
    <mergeCell ref="Q797:Q801"/>
    <mergeCell ref="R797:R801"/>
    <mergeCell ref="S797:S801"/>
    <mergeCell ref="A802:A805"/>
    <mergeCell ref="B802:B805"/>
    <mergeCell ref="P802:P805"/>
    <mergeCell ref="A808:A812"/>
    <mergeCell ref="B808:B812"/>
    <mergeCell ref="P808:P812"/>
    <mergeCell ref="Q808:Q812"/>
    <mergeCell ref="R808:R812"/>
    <mergeCell ref="S808:S812"/>
    <mergeCell ref="A813:A817"/>
    <mergeCell ref="B813:B817"/>
    <mergeCell ref="P813:P817"/>
    <mergeCell ref="Q813:Q817"/>
    <mergeCell ref="R813:R817"/>
    <mergeCell ref="S813:S817"/>
    <mergeCell ref="A781:A785"/>
    <mergeCell ref="B781:B785"/>
    <mergeCell ref="P781:P785"/>
    <mergeCell ref="Q781:Q785"/>
    <mergeCell ref="R781:R785"/>
    <mergeCell ref="S781:S785"/>
    <mergeCell ref="P788:P791"/>
    <mergeCell ref="A788:A791"/>
    <mergeCell ref="B788:B791"/>
    <mergeCell ref="P792:P794"/>
    <mergeCell ref="A792:A794"/>
    <mergeCell ref="B792:B794"/>
    <mergeCell ref="A795:A796"/>
    <mergeCell ref="B795:B796"/>
    <mergeCell ref="P795:P796"/>
    <mergeCell ref="A763:A767"/>
    <mergeCell ref="B763:B767"/>
    <mergeCell ref="P763:P767"/>
    <mergeCell ref="Q763:Q767"/>
    <mergeCell ref="R763:R767"/>
    <mergeCell ref="S763:S767"/>
    <mergeCell ref="A768:A772"/>
    <mergeCell ref="B768:B772"/>
    <mergeCell ref="P768:P772"/>
    <mergeCell ref="Q768:Q772"/>
    <mergeCell ref="R768:R772"/>
    <mergeCell ref="S768:S772"/>
    <mergeCell ref="A773:A776"/>
    <mergeCell ref="B773:B776"/>
    <mergeCell ref="P773:P776"/>
    <mergeCell ref="P777:P780"/>
    <mergeCell ref="A777:A780"/>
    <mergeCell ref="B777:B780"/>
    <mergeCell ref="A741:A745"/>
    <mergeCell ref="B741:B745"/>
    <mergeCell ref="P741:P745"/>
    <mergeCell ref="Q741:Q745"/>
    <mergeCell ref="R741:R745"/>
    <mergeCell ref="S741:S745"/>
    <mergeCell ref="A746:A750"/>
    <mergeCell ref="B746:B750"/>
    <mergeCell ref="P746:P750"/>
    <mergeCell ref="Q746:Q750"/>
    <mergeCell ref="R746:R750"/>
    <mergeCell ref="S746:S750"/>
    <mergeCell ref="A754:A755"/>
    <mergeCell ref="B754:B755"/>
    <mergeCell ref="P754:P755"/>
    <mergeCell ref="Q754:Q755"/>
    <mergeCell ref="R754:R755"/>
    <mergeCell ref="S754:S755"/>
    <mergeCell ref="A702:A706"/>
    <mergeCell ref="B702:B706"/>
    <mergeCell ref="P702:P706"/>
    <mergeCell ref="Q702:Q706"/>
    <mergeCell ref="R702:R706"/>
    <mergeCell ref="S702:S706"/>
    <mergeCell ref="A723:A725"/>
    <mergeCell ref="B723:B725"/>
    <mergeCell ref="P723:P725"/>
    <mergeCell ref="A720:A722"/>
    <mergeCell ref="B720:B722"/>
    <mergeCell ref="P720:P722"/>
    <mergeCell ref="Q720:Q722"/>
    <mergeCell ref="R720:R722"/>
    <mergeCell ref="S720:S722"/>
    <mergeCell ref="A726:A728"/>
    <mergeCell ref="B726:B728"/>
    <mergeCell ref="P726:P728"/>
    <mergeCell ref="A671:A674"/>
    <mergeCell ref="B671:B674"/>
    <mergeCell ref="P673:P674"/>
    <mergeCell ref="A682:A686"/>
    <mergeCell ref="B682:B686"/>
    <mergeCell ref="P682:P686"/>
    <mergeCell ref="Q682:Q686"/>
    <mergeCell ref="R682:R686"/>
    <mergeCell ref="S682:S686"/>
    <mergeCell ref="B687:B691"/>
    <mergeCell ref="P687:P691"/>
    <mergeCell ref="Q687:Q691"/>
    <mergeCell ref="R687:R691"/>
    <mergeCell ref="S687:S691"/>
    <mergeCell ref="A687:A701"/>
    <mergeCell ref="P700:P701"/>
    <mergeCell ref="Q700:Q701"/>
    <mergeCell ref="R700:R701"/>
    <mergeCell ref="S700:S701"/>
    <mergeCell ref="P675:P679"/>
    <mergeCell ref="Q675:Q679"/>
    <mergeCell ref="R675:R679"/>
    <mergeCell ref="S675:S679"/>
    <mergeCell ref="A680:A681"/>
    <mergeCell ref="B680:B681"/>
    <mergeCell ref="C680:C681"/>
    <mergeCell ref="D680:D681"/>
    <mergeCell ref="E680:E681"/>
    <mergeCell ref="F680:F681"/>
    <mergeCell ref="G680:G681"/>
    <mergeCell ref="H680:H681"/>
    <mergeCell ref="I680:I681"/>
    <mergeCell ref="J680:J681"/>
    <mergeCell ref="K680:K681"/>
    <mergeCell ref="L680:L681"/>
    <mergeCell ref="M680:M681"/>
    <mergeCell ref="N680:N681"/>
    <mergeCell ref="O680:O681"/>
    <mergeCell ref="A651:A655"/>
    <mergeCell ref="B651:B655"/>
    <mergeCell ref="P651:P655"/>
    <mergeCell ref="Q651:Q655"/>
    <mergeCell ref="R651:R655"/>
    <mergeCell ref="S651:S655"/>
    <mergeCell ref="B656:B663"/>
    <mergeCell ref="C662:C663"/>
    <mergeCell ref="D662:D663"/>
    <mergeCell ref="E662:E663"/>
    <mergeCell ref="F662:F663"/>
    <mergeCell ref="G662:G663"/>
    <mergeCell ref="H662:H663"/>
    <mergeCell ref="I662:I663"/>
    <mergeCell ref="J662:J663"/>
    <mergeCell ref="K662:K663"/>
    <mergeCell ref="L662:L663"/>
    <mergeCell ref="M662:M663"/>
    <mergeCell ref="N662:N663"/>
    <mergeCell ref="O662:O663"/>
    <mergeCell ref="A656:A665"/>
    <mergeCell ref="B664:B665"/>
    <mergeCell ref="C664:C665"/>
    <mergeCell ref="D664:D665"/>
    <mergeCell ref="E664:E665"/>
    <mergeCell ref="F664:F665"/>
    <mergeCell ref="G664:G665"/>
    <mergeCell ref="H664:H665"/>
    <mergeCell ref="I664:I665"/>
    <mergeCell ref="A635:A638"/>
    <mergeCell ref="B635:B638"/>
    <mergeCell ref="P635:P638"/>
    <mergeCell ref="A644:A650"/>
    <mergeCell ref="B644:B650"/>
    <mergeCell ref="C649:C650"/>
    <mergeCell ref="D649:D650"/>
    <mergeCell ref="E649:E650"/>
    <mergeCell ref="F649:F650"/>
    <mergeCell ref="G649:G650"/>
    <mergeCell ref="H649:H650"/>
    <mergeCell ref="I649:I650"/>
    <mergeCell ref="J649:J650"/>
    <mergeCell ref="K649:K650"/>
    <mergeCell ref="L649:L650"/>
    <mergeCell ref="M649:M650"/>
    <mergeCell ref="N649:N650"/>
    <mergeCell ref="O649:O650"/>
    <mergeCell ref="A639:A643"/>
    <mergeCell ref="B639:B643"/>
    <mergeCell ref="P639:P643"/>
    <mergeCell ref="P612:P613"/>
    <mergeCell ref="A614:A615"/>
    <mergeCell ref="B614:B615"/>
    <mergeCell ref="P614:P615"/>
    <mergeCell ref="Q614:Q615"/>
    <mergeCell ref="R614:R615"/>
    <mergeCell ref="S614:S615"/>
    <mergeCell ref="A616:A620"/>
    <mergeCell ref="B616:B620"/>
    <mergeCell ref="P616:P620"/>
    <mergeCell ref="Q616:Q620"/>
    <mergeCell ref="R616:R620"/>
    <mergeCell ref="S616:S620"/>
    <mergeCell ref="A621:A625"/>
    <mergeCell ref="B621:B625"/>
    <mergeCell ref="P621:P625"/>
    <mergeCell ref="Q621:Q625"/>
    <mergeCell ref="R621:R625"/>
    <mergeCell ref="S621:S625"/>
    <mergeCell ref="P598:P602"/>
    <mergeCell ref="Q598:Q602"/>
    <mergeCell ref="R598:R602"/>
    <mergeCell ref="S598:S602"/>
    <mergeCell ref="A603:A611"/>
    <mergeCell ref="B603:B611"/>
    <mergeCell ref="C610:C611"/>
    <mergeCell ref="D610:D611"/>
    <mergeCell ref="E610:E611"/>
    <mergeCell ref="F610:F611"/>
    <mergeCell ref="G610:G611"/>
    <mergeCell ref="H610:H611"/>
    <mergeCell ref="I610:I611"/>
    <mergeCell ref="J610:J611"/>
    <mergeCell ref="K610:K611"/>
    <mergeCell ref="L610:L611"/>
    <mergeCell ref="M610:M611"/>
    <mergeCell ref="N610:N611"/>
    <mergeCell ref="O610:O611"/>
    <mergeCell ref="Q578:Q582"/>
    <mergeCell ref="R578:R582"/>
    <mergeCell ref="S578:S582"/>
    <mergeCell ref="A583:A587"/>
    <mergeCell ref="B583:B587"/>
    <mergeCell ref="P583:P587"/>
    <mergeCell ref="Q583:Q587"/>
    <mergeCell ref="R583:R587"/>
    <mergeCell ref="S583:S587"/>
    <mergeCell ref="A588:A597"/>
    <mergeCell ref="B588:B597"/>
    <mergeCell ref="C595:C597"/>
    <mergeCell ref="D595:D597"/>
    <mergeCell ref="E595:E597"/>
    <mergeCell ref="F595:F597"/>
    <mergeCell ref="G595:G597"/>
    <mergeCell ref="H595:H597"/>
    <mergeCell ref="I595:I597"/>
    <mergeCell ref="J595:J597"/>
    <mergeCell ref="K595:K597"/>
    <mergeCell ref="L595:L597"/>
    <mergeCell ref="M595:M597"/>
    <mergeCell ref="N595:N597"/>
    <mergeCell ref="O595:O597"/>
    <mergeCell ref="P458:P462"/>
    <mergeCell ref="Q458:Q462"/>
    <mergeCell ref="R458:R462"/>
    <mergeCell ref="S458:S462"/>
    <mergeCell ref="A557:A561"/>
    <mergeCell ref="B557:B561"/>
    <mergeCell ref="P557:P561"/>
    <mergeCell ref="Q557:Q561"/>
    <mergeCell ref="R557:R561"/>
    <mergeCell ref="S557:S561"/>
    <mergeCell ref="C572:C574"/>
    <mergeCell ref="D572:D574"/>
    <mergeCell ref="E572:E574"/>
    <mergeCell ref="F572:F574"/>
    <mergeCell ref="G572:G574"/>
    <mergeCell ref="H572:H574"/>
    <mergeCell ref="I572:I574"/>
    <mergeCell ref="J572:J574"/>
    <mergeCell ref="K572:K574"/>
    <mergeCell ref="L572:L574"/>
    <mergeCell ref="M572:M574"/>
    <mergeCell ref="N572:N574"/>
    <mergeCell ref="O572:O574"/>
    <mergeCell ref="A562:A574"/>
    <mergeCell ref="B562:B574"/>
    <mergeCell ref="A516:A517"/>
    <mergeCell ref="B516:B517"/>
    <mergeCell ref="P516:P517"/>
    <mergeCell ref="Q516:Q517"/>
    <mergeCell ref="R516:R517"/>
    <mergeCell ref="S516:S517"/>
    <mergeCell ref="A522:A523"/>
    <mergeCell ref="B522:B523"/>
    <mergeCell ref="P522:P523"/>
    <mergeCell ref="Q522:Q523"/>
    <mergeCell ref="R522:R523"/>
    <mergeCell ref="S522:S523"/>
    <mergeCell ref="A524:A534"/>
    <mergeCell ref="B524:B534"/>
    <mergeCell ref="A540:A546"/>
    <mergeCell ref="B540:B546"/>
    <mergeCell ref="A550:A554"/>
    <mergeCell ref="B550:B554"/>
    <mergeCell ref="P550:P554"/>
    <mergeCell ref="Q550:Q554"/>
    <mergeCell ref="R550:R554"/>
    <mergeCell ref="S550:S554"/>
    <mergeCell ref="Q475:Q479"/>
    <mergeCell ref="R475:R479"/>
    <mergeCell ref="S475:S479"/>
    <mergeCell ref="A484:A488"/>
    <mergeCell ref="B484:B488"/>
    <mergeCell ref="P484:P488"/>
    <mergeCell ref="Q484:Q488"/>
    <mergeCell ref="R484:R488"/>
    <mergeCell ref="S484:S488"/>
    <mergeCell ref="A492:A504"/>
    <mergeCell ref="B492:B504"/>
    <mergeCell ref="C502:C504"/>
    <mergeCell ref="D502:D504"/>
    <mergeCell ref="E502:E504"/>
    <mergeCell ref="F502:F504"/>
    <mergeCell ref="G502:G504"/>
    <mergeCell ref="H502:H504"/>
    <mergeCell ref="I502:I504"/>
    <mergeCell ref="J502:J504"/>
    <mergeCell ref="K502:K504"/>
    <mergeCell ref="L502:L504"/>
    <mergeCell ref="M502:M504"/>
    <mergeCell ref="N502:N504"/>
    <mergeCell ref="O502:O504"/>
    <mergeCell ref="A433:A457"/>
    <mergeCell ref="B433:B457"/>
    <mergeCell ref="C452:C457"/>
    <mergeCell ref="D452:D457"/>
    <mergeCell ref="E452:E457"/>
    <mergeCell ref="F452:F457"/>
    <mergeCell ref="G452:G457"/>
    <mergeCell ref="H452:H457"/>
    <mergeCell ref="I452:I457"/>
    <mergeCell ref="J452:J457"/>
    <mergeCell ref="K452:K457"/>
    <mergeCell ref="L452:L457"/>
    <mergeCell ref="M452:M457"/>
    <mergeCell ref="N452:N457"/>
    <mergeCell ref="O452:O457"/>
    <mergeCell ref="A458:A462"/>
    <mergeCell ref="B458:B462"/>
    <mergeCell ref="B396:B399"/>
    <mergeCell ref="P396:P399"/>
    <mergeCell ref="C425:C432"/>
    <mergeCell ref="D425:D432"/>
    <mergeCell ref="E425:E432"/>
    <mergeCell ref="F425:F432"/>
    <mergeCell ref="G425:G432"/>
    <mergeCell ref="H425:H432"/>
    <mergeCell ref="I425:I432"/>
    <mergeCell ref="J425:J432"/>
    <mergeCell ref="K425:K432"/>
    <mergeCell ref="L425:L432"/>
    <mergeCell ref="M425:M432"/>
    <mergeCell ref="N425:N432"/>
    <mergeCell ref="O425:O432"/>
    <mergeCell ref="A400:A432"/>
    <mergeCell ref="B400:B432"/>
    <mergeCell ref="S356:S360"/>
    <mergeCell ref="A381:A385"/>
    <mergeCell ref="B381:B385"/>
    <mergeCell ref="P381:P385"/>
    <mergeCell ref="Q381:Q385"/>
    <mergeCell ref="R381:R385"/>
    <mergeCell ref="S381:S385"/>
    <mergeCell ref="A386:A390"/>
    <mergeCell ref="B386:B390"/>
    <mergeCell ref="P386:P390"/>
    <mergeCell ref="Q386:Q390"/>
    <mergeCell ref="R386:R390"/>
    <mergeCell ref="S386:S390"/>
    <mergeCell ref="A391:A395"/>
    <mergeCell ref="B391:B395"/>
    <mergeCell ref="P391:P395"/>
    <mergeCell ref="Q391:Q395"/>
    <mergeCell ref="R391:R395"/>
    <mergeCell ref="S391:S395"/>
    <mergeCell ref="P351:P355"/>
    <mergeCell ref="Q351:Q355"/>
    <mergeCell ref="R351:R355"/>
    <mergeCell ref="S351:S355"/>
    <mergeCell ref="A331:A335"/>
    <mergeCell ref="B331:B335"/>
    <mergeCell ref="P331:P335"/>
    <mergeCell ref="Q331:Q335"/>
    <mergeCell ref="R331:R335"/>
    <mergeCell ref="S331:S335"/>
    <mergeCell ref="A356:A360"/>
    <mergeCell ref="B356:B360"/>
    <mergeCell ref="C376:C380"/>
    <mergeCell ref="D376:D380"/>
    <mergeCell ref="E376:E380"/>
    <mergeCell ref="F376:F380"/>
    <mergeCell ref="G376:G380"/>
    <mergeCell ref="H376:H380"/>
    <mergeCell ref="I376:I380"/>
    <mergeCell ref="J376:J380"/>
    <mergeCell ref="K376:K380"/>
    <mergeCell ref="L376:L380"/>
    <mergeCell ref="M376:M380"/>
    <mergeCell ref="N376:N380"/>
    <mergeCell ref="O376:O380"/>
    <mergeCell ref="A361:A380"/>
    <mergeCell ref="B361:B380"/>
    <mergeCell ref="P356:P360"/>
    <mergeCell ref="Q356:Q360"/>
    <mergeCell ref="R356:R360"/>
    <mergeCell ref="A292:A296"/>
    <mergeCell ref="B292:B296"/>
    <mergeCell ref="P292:P296"/>
    <mergeCell ref="Q292:Q296"/>
    <mergeCell ref="R292:R296"/>
    <mergeCell ref="S292:S296"/>
    <mergeCell ref="A297:A300"/>
    <mergeCell ref="B297:B300"/>
    <mergeCell ref="P297:P300"/>
    <mergeCell ref="A301:A304"/>
    <mergeCell ref="B301:B304"/>
    <mergeCell ref="P301:P304"/>
    <mergeCell ref="A305:A308"/>
    <mergeCell ref="B305:B308"/>
    <mergeCell ref="P305:P308"/>
    <mergeCell ref="A309:A312"/>
    <mergeCell ref="B309:B312"/>
    <mergeCell ref="P309:P312"/>
    <mergeCell ref="B275:B279"/>
    <mergeCell ref="P275:P279"/>
    <mergeCell ref="Q275:Q279"/>
    <mergeCell ref="R275:R279"/>
    <mergeCell ref="S275:S279"/>
    <mergeCell ref="A280:A283"/>
    <mergeCell ref="B280:B283"/>
    <mergeCell ref="A284:A287"/>
    <mergeCell ref="B284:B287"/>
    <mergeCell ref="A288:A289"/>
    <mergeCell ref="B288:B289"/>
    <mergeCell ref="P288:P289"/>
    <mergeCell ref="P284:P287"/>
    <mergeCell ref="P280:P283"/>
    <mergeCell ref="A290:A291"/>
    <mergeCell ref="B290:B291"/>
    <mergeCell ref="P290:P291"/>
    <mergeCell ref="A244:A248"/>
    <mergeCell ref="B244:B248"/>
    <mergeCell ref="P244:P248"/>
    <mergeCell ref="Q244:Q248"/>
    <mergeCell ref="R244:R248"/>
    <mergeCell ref="S244:S248"/>
    <mergeCell ref="A249:A253"/>
    <mergeCell ref="B249:B253"/>
    <mergeCell ref="A254:A259"/>
    <mergeCell ref="B254:B259"/>
    <mergeCell ref="A260:A264"/>
    <mergeCell ref="B260:B264"/>
    <mergeCell ref="P260:P264"/>
    <mergeCell ref="Q260:Q264"/>
    <mergeCell ref="R260:R264"/>
    <mergeCell ref="S260:S264"/>
    <mergeCell ref="A265:A268"/>
    <mergeCell ref="B265:B268"/>
    <mergeCell ref="P258:P259"/>
    <mergeCell ref="P251:P253"/>
    <mergeCell ref="Q228:Q232"/>
    <mergeCell ref="R228:R232"/>
    <mergeCell ref="S228:S232"/>
    <mergeCell ref="A235:A236"/>
    <mergeCell ref="B235:B236"/>
    <mergeCell ref="P235:P236"/>
    <mergeCell ref="C242:C243"/>
    <mergeCell ref="D242:D243"/>
    <mergeCell ref="E242:E243"/>
    <mergeCell ref="F242:F243"/>
    <mergeCell ref="G242:G243"/>
    <mergeCell ref="H242:H243"/>
    <mergeCell ref="I242:I243"/>
    <mergeCell ref="J242:J243"/>
    <mergeCell ref="K242:K243"/>
    <mergeCell ref="L242:L243"/>
    <mergeCell ref="M242:M243"/>
    <mergeCell ref="N242:N243"/>
    <mergeCell ref="O242:O243"/>
    <mergeCell ref="A237:A243"/>
    <mergeCell ref="B237:B243"/>
    <mergeCell ref="P233:P234"/>
    <mergeCell ref="C226:C227"/>
    <mergeCell ref="D226:D227"/>
    <mergeCell ref="E226:E227"/>
    <mergeCell ref="F226:F227"/>
    <mergeCell ref="G226:G227"/>
    <mergeCell ref="H226:H227"/>
    <mergeCell ref="I226:I227"/>
    <mergeCell ref="J226:J227"/>
    <mergeCell ref="K226:K227"/>
    <mergeCell ref="L226:L227"/>
    <mergeCell ref="M226:M227"/>
    <mergeCell ref="N226:N227"/>
    <mergeCell ref="O226:O227"/>
    <mergeCell ref="A220:A227"/>
    <mergeCell ref="B220:B227"/>
    <mergeCell ref="A228:A232"/>
    <mergeCell ref="B228:B232"/>
    <mergeCell ref="A203:A207"/>
    <mergeCell ref="B203:B207"/>
    <mergeCell ref="P203:P207"/>
    <mergeCell ref="Q203:Q207"/>
    <mergeCell ref="R203:R207"/>
    <mergeCell ref="S203:S207"/>
    <mergeCell ref="C214:C215"/>
    <mergeCell ref="D214:D215"/>
    <mergeCell ref="E214:E215"/>
    <mergeCell ref="F214:F215"/>
    <mergeCell ref="G214:G215"/>
    <mergeCell ref="H214:H215"/>
    <mergeCell ref="I214:I215"/>
    <mergeCell ref="J214:J215"/>
    <mergeCell ref="K214:K215"/>
    <mergeCell ref="L214:L215"/>
    <mergeCell ref="M214:M215"/>
    <mergeCell ref="N214:N215"/>
    <mergeCell ref="O214:O215"/>
    <mergeCell ref="A208:A215"/>
    <mergeCell ref="B208:B215"/>
    <mergeCell ref="G177:G178"/>
    <mergeCell ref="H177:H178"/>
    <mergeCell ref="I177:I178"/>
    <mergeCell ref="J177:J178"/>
    <mergeCell ref="K177:K178"/>
    <mergeCell ref="L177:L178"/>
    <mergeCell ref="M177:M178"/>
    <mergeCell ref="N177:N178"/>
    <mergeCell ref="O177:O178"/>
    <mergeCell ref="A171:A178"/>
    <mergeCell ref="B171:B178"/>
    <mergeCell ref="C197:C202"/>
    <mergeCell ref="D197:D202"/>
    <mergeCell ref="E197:E202"/>
    <mergeCell ref="F197:F202"/>
    <mergeCell ref="G197:G202"/>
    <mergeCell ref="H197:H202"/>
    <mergeCell ref="I197:I202"/>
    <mergeCell ref="J197:J202"/>
    <mergeCell ref="K197:K202"/>
    <mergeCell ref="L197:L202"/>
    <mergeCell ref="M197:M202"/>
    <mergeCell ref="N197:N202"/>
    <mergeCell ref="O197:O202"/>
    <mergeCell ref="A179:A202"/>
    <mergeCell ref="B179:B202"/>
    <mergeCell ref="A158:A162"/>
    <mergeCell ref="B158:B162"/>
    <mergeCell ref="P158:P162"/>
    <mergeCell ref="Q158:Q162"/>
    <mergeCell ref="R158:R162"/>
    <mergeCell ref="S158:S162"/>
    <mergeCell ref="A163:A170"/>
    <mergeCell ref="B163:B170"/>
    <mergeCell ref="C169:C170"/>
    <mergeCell ref="D169:D170"/>
    <mergeCell ref="E169:E170"/>
    <mergeCell ref="F169:F170"/>
    <mergeCell ref="G169:G170"/>
    <mergeCell ref="H169:H170"/>
    <mergeCell ref="I169:I170"/>
    <mergeCell ref="J169:J170"/>
    <mergeCell ref="K169:K170"/>
    <mergeCell ref="L169:L170"/>
    <mergeCell ref="M169:M170"/>
    <mergeCell ref="N169:N170"/>
    <mergeCell ref="O169:O170"/>
    <mergeCell ref="A131:A135"/>
    <mergeCell ref="B131:B135"/>
    <mergeCell ref="P134:P135"/>
    <mergeCell ref="A136:A140"/>
    <mergeCell ref="B136:B140"/>
    <mergeCell ref="P136:P140"/>
    <mergeCell ref="Q136:Q140"/>
    <mergeCell ref="R136:R140"/>
    <mergeCell ref="S136:S140"/>
    <mergeCell ref="A141:A145"/>
    <mergeCell ref="B141:B145"/>
    <mergeCell ref="P141:P145"/>
    <mergeCell ref="Q141:Q145"/>
    <mergeCell ref="R141:R145"/>
    <mergeCell ref="S141:S145"/>
    <mergeCell ref="A146:A157"/>
    <mergeCell ref="B146:B157"/>
    <mergeCell ref="C155:C157"/>
    <mergeCell ref="D155:D157"/>
    <mergeCell ref="E155:E157"/>
    <mergeCell ref="F155:F157"/>
    <mergeCell ref="G155:G157"/>
    <mergeCell ref="H155:H157"/>
    <mergeCell ref="I155:I157"/>
    <mergeCell ref="J155:J157"/>
    <mergeCell ref="K155:K157"/>
    <mergeCell ref="L155:L157"/>
    <mergeCell ref="M155:M157"/>
    <mergeCell ref="N155:N157"/>
    <mergeCell ref="O155:O157"/>
    <mergeCell ref="A98:A105"/>
    <mergeCell ref="B98:B105"/>
    <mergeCell ref="P104:P105"/>
    <mergeCell ref="A106:A110"/>
    <mergeCell ref="B106:B110"/>
    <mergeCell ref="P106:P110"/>
    <mergeCell ref="Q106:Q110"/>
    <mergeCell ref="R106:R110"/>
    <mergeCell ref="S106:S110"/>
    <mergeCell ref="A111:A117"/>
    <mergeCell ref="B111:B117"/>
    <mergeCell ref="A118:A125"/>
    <mergeCell ref="B118:B125"/>
    <mergeCell ref="A126:A130"/>
    <mergeCell ref="B126:B130"/>
    <mergeCell ref="P126:P130"/>
    <mergeCell ref="Q126:Q130"/>
    <mergeCell ref="R126:R130"/>
    <mergeCell ref="S126:S130"/>
    <mergeCell ref="A58:A62"/>
    <mergeCell ref="B58:B62"/>
    <mergeCell ref="P58:P62"/>
    <mergeCell ref="Q58:Q62"/>
    <mergeCell ref="R58:R62"/>
    <mergeCell ref="S58:S62"/>
    <mergeCell ref="A63:A77"/>
    <mergeCell ref="B63:B77"/>
    <mergeCell ref="A78:A82"/>
    <mergeCell ref="B78:B82"/>
    <mergeCell ref="P78:P82"/>
    <mergeCell ref="Q78:Q82"/>
    <mergeCell ref="R78:R82"/>
    <mergeCell ref="S78:S82"/>
    <mergeCell ref="A83:A87"/>
    <mergeCell ref="B83:B87"/>
    <mergeCell ref="A88:A92"/>
    <mergeCell ref="B88:B92"/>
    <mergeCell ref="P88:P92"/>
    <mergeCell ref="Q88:Q92"/>
    <mergeCell ref="R88:R92"/>
    <mergeCell ref="S88:S92"/>
    <mergeCell ref="A33:A37"/>
    <mergeCell ref="B33:B37"/>
    <mergeCell ref="P36:P37"/>
    <mergeCell ref="A38:A42"/>
    <mergeCell ref="B38:B42"/>
    <mergeCell ref="P38:P42"/>
    <mergeCell ref="A53:A57"/>
    <mergeCell ref="B53:B57"/>
    <mergeCell ref="P53:P57"/>
    <mergeCell ref="A43:A47"/>
    <mergeCell ref="B43:B47"/>
    <mergeCell ref="P43:P47"/>
    <mergeCell ref="Q43:Q47"/>
    <mergeCell ref="R43:R47"/>
    <mergeCell ref="S43:S47"/>
    <mergeCell ref="A48:A52"/>
    <mergeCell ref="B48:B52"/>
    <mergeCell ref="P48:P52"/>
    <mergeCell ref="Q48:Q52"/>
    <mergeCell ref="R48:R52"/>
    <mergeCell ref="S48:S52"/>
    <mergeCell ref="P12:P16"/>
    <mergeCell ref="Q12:Q16"/>
    <mergeCell ref="R12:R16"/>
    <mergeCell ref="S12:S16"/>
    <mergeCell ref="A18:A22"/>
    <mergeCell ref="B18:B22"/>
    <mergeCell ref="P18:P22"/>
    <mergeCell ref="Q18:Q22"/>
    <mergeCell ref="R18:R22"/>
    <mergeCell ref="S18:S22"/>
    <mergeCell ref="A23:A27"/>
    <mergeCell ref="B23:B27"/>
    <mergeCell ref="P23:P27"/>
    <mergeCell ref="Q23:Q27"/>
    <mergeCell ref="R23:R27"/>
    <mergeCell ref="S23:S27"/>
    <mergeCell ref="A28:A32"/>
    <mergeCell ref="B28:B32"/>
    <mergeCell ref="P28:P32"/>
    <mergeCell ref="Q28:Q32"/>
    <mergeCell ref="R28:R32"/>
    <mergeCell ref="S28:S32"/>
    <mergeCell ref="D210:D211"/>
    <mergeCell ref="E210:E211"/>
    <mergeCell ref="F210:F211"/>
    <mergeCell ref="G210:G211"/>
    <mergeCell ref="H210:H211"/>
    <mergeCell ref="I210:I211"/>
    <mergeCell ref="A575:A577"/>
    <mergeCell ref="C563:C565"/>
    <mergeCell ref="O563:O565"/>
    <mergeCell ref="N563:N565"/>
    <mergeCell ref="M563:M565"/>
    <mergeCell ref="L563:L565"/>
    <mergeCell ref="K563:K565"/>
    <mergeCell ref="J563:J565"/>
    <mergeCell ref="I563:I565"/>
    <mergeCell ref="H563:H565"/>
    <mergeCell ref="L185:L190"/>
    <mergeCell ref="M185:M190"/>
    <mergeCell ref="N185:N190"/>
    <mergeCell ref="O185:O190"/>
    <mergeCell ref="C185:C190"/>
    <mergeCell ref="K222:K223"/>
    <mergeCell ref="L222:L223"/>
    <mergeCell ref="M222:M223"/>
    <mergeCell ref="N222:N223"/>
    <mergeCell ref="O222:O223"/>
    <mergeCell ref="O220:O221"/>
    <mergeCell ref="N220:N221"/>
    <mergeCell ref="M220:M221"/>
    <mergeCell ref="L220:L221"/>
    <mergeCell ref="E185:E190"/>
    <mergeCell ref="F185:F190"/>
    <mergeCell ref="G185:G190"/>
    <mergeCell ref="H185:H190"/>
    <mergeCell ref="I185:I190"/>
    <mergeCell ref="E220:E221"/>
    <mergeCell ref="D220:D221"/>
    <mergeCell ref="C220:C221"/>
    <mergeCell ref="F563:F565"/>
    <mergeCell ref="E563:E565"/>
    <mergeCell ref="D563:D565"/>
    <mergeCell ref="L575:L577"/>
    <mergeCell ref="M575:M577"/>
    <mergeCell ref="N575:N577"/>
    <mergeCell ref="O575:O577"/>
    <mergeCell ref="K541:K542"/>
    <mergeCell ref="L541:L542"/>
    <mergeCell ref="M541:M542"/>
    <mergeCell ref="N541:N542"/>
    <mergeCell ref="C575:C577"/>
    <mergeCell ref="D575:D577"/>
    <mergeCell ref="E575:E577"/>
    <mergeCell ref="F575:F577"/>
    <mergeCell ref="G575:G577"/>
    <mergeCell ref="H575:H577"/>
    <mergeCell ref="I575:I577"/>
    <mergeCell ref="J575:J577"/>
    <mergeCell ref="K575:K577"/>
    <mergeCell ref="M525:M527"/>
    <mergeCell ref="N525:N527"/>
    <mergeCell ref="O525:O527"/>
    <mergeCell ref="D528:D530"/>
    <mergeCell ref="E528:E530"/>
    <mergeCell ref="F528:F530"/>
    <mergeCell ref="C531:C533"/>
    <mergeCell ref="D531:D533"/>
    <mergeCell ref="E531:E533"/>
    <mergeCell ref="F531:F533"/>
    <mergeCell ref="M528:M530"/>
    <mergeCell ref="N528:N530"/>
    <mergeCell ref="O528:O530"/>
    <mergeCell ref="G531:G533"/>
    <mergeCell ref="H531:H533"/>
    <mergeCell ref="I531:I533"/>
    <mergeCell ref="J531:J533"/>
    <mergeCell ref="K531:K533"/>
    <mergeCell ref="L531:L533"/>
    <mergeCell ref="M531:M533"/>
    <mergeCell ref="N531:N533"/>
    <mergeCell ref="O531:O533"/>
    <mergeCell ref="C525:C527"/>
    <mergeCell ref="C528:C530"/>
    <mergeCell ref="D525:D527"/>
    <mergeCell ref="E525:E527"/>
    <mergeCell ref="F525:F527"/>
    <mergeCell ref="G525:G527"/>
    <mergeCell ref="H525:H527"/>
    <mergeCell ref="I525:I527"/>
    <mergeCell ref="J525:J527"/>
    <mergeCell ref="K525:K527"/>
    <mergeCell ref="L525:L527"/>
    <mergeCell ref="L528:L530"/>
    <mergeCell ref="G528:G530"/>
    <mergeCell ref="H528:H530"/>
    <mergeCell ref="I528:I530"/>
    <mergeCell ref="J528:J530"/>
    <mergeCell ref="K528:K530"/>
    <mergeCell ref="J481:J482"/>
    <mergeCell ref="K481:K482"/>
    <mergeCell ref="L481:L482"/>
    <mergeCell ref="M481:M482"/>
    <mergeCell ref="N481:N482"/>
    <mergeCell ref="O481:O482"/>
    <mergeCell ref="A481:A482"/>
    <mergeCell ref="B481:B482"/>
    <mergeCell ref="C481:C482"/>
    <mergeCell ref="D481:D482"/>
    <mergeCell ref="E481:E482"/>
    <mergeCell ref="F481:F482"/>
    <mergeCell ref="G481:G482"/>
    <mergeCell ref="H481:H482"/>
    <mergeCell ref="I481:I482"/>
    <mergeCell ref="D496:D498"/>
    <mergeCell ref="E496:E498"/>
    <mergeCell ref="F496:F498"/>
    <mergeCell ref="G496:G498"/>
    <mergeCell ref="H496:H498"/>
    <mergeCell ref="I496:I498"/>
    <mergeCell ref="J496:J498"/>
    <mergeCell ref="K496:K498"/>
    <mergeCell ref="L496:L498"/>
    <mergeCell ref="C409:C416"/>
    <mergeCell ref="D409:D416"/>
    <mergeCell ref="E409:E416"/>
    <mergeCell ref="H409:H416"/>
    <mergeCell ref="I409:I416"/>
    <mergeCell ref="J409:J416"/>
    <mergeCell ref="K409:K416"/>
    <mergeCell ref="L409:L416"/>
    <mergeCell ref="M409:M416"/>
    <mergeCell ref="N409:N416"/>
    <mergeCell ref="O409:O416"/>
    <mergeCell ref="A396:A399"/>
    <mergeCell ref="D366:D370"/>
    <mergeCell ref="E366:E370"/>
    <mergeCell ref="F366:F370"/>
    <mergeCell ref="G366:G370"/>
    <mergeCell ref="H366:H370"/>
    <mergeCell ref="I366:I370"/>
    <mergeCell ref="J366:J370"/>
    <mergeCell ref="C366:C370"/>
    <mergeCell ref="C361:C365"/>
    <mergeCell ref="D361:D365"/>
    <mergeCell ref="N361:N365"/>
    <mergeCell ref="O361:O365"/>
    <mergeCell ref="K366:K370"/>
    <mergeCell ref="L366:L370"/>
    <mergeCell ref="C440:C445"/>
    <mergeCell ref="D440:D445"/>
    <mergeCell ref="E440:E445"/>
    <mergeCell ref="F440:F445"/>
    <mergeCell ref="G440:G445"/>
    <mergeCell ref="H440:H445"/>
    <mergeCell ref="I440:I445"/>
    <mergeCell ref="J440:J445"/>
    <mergeCell ref="K440:K445"/>
    <mergeCell ref="L440:L445"/>
    <mergeCell ref="N401:N408"/>
    <mergeCell ref="M401:M408"/>
    <mergeCell ref="K361:K365"/>
    <mergeCell ref="D417:D424"/>
    <mergeCell ref="E417:E424"/>
    <mergeCell ref="F417:F424"/>
    <mergeCell ref="G417:G424"/>
    <mergeCell ref="H417:H424"/>
    <mergeCell ref="S336:S340"/>
    <mergeCell ref="P341:P345"/>
    <mergeCell ref="Q341:Q345"/>
    <mergeCell ref="R341:R345"/>
    <mergeCell ref="S341:S345"/>
    <mergeCell ref="O588:O590"/>
    <mergeCell ref="L401:L408"/>
    <mergeCell ref="M366:M370"/>
    <mergeCell ref="N366:N370"/>
    <mergeCell ref="P707:P719"/>
    <mergeCell ref="Q707:Q719"/>
    <mergeCell ref="R707:R719"/>
    <mergeCell ref="N489:N491"/>
    <mergeCell ref="O489:O491"/>
    <mergeCell ref="C867:C868"/>
    <mergeCell ref="O833:O834"/>
    <mergeCell ref="N833:N834"/>
    <mergeCell ref="M833:M834"/>
    <mergeCell ref="K833:K834"/>
    <mergeCell ref="M489:M491"/>
    <mergeCell ref="M496:M498"/>
    <mergeCell ref="N496:N498"/>
    <mergeCell ref="O496:O498"/>
    <mergeCell ref="C566:C568"/>
    <mergeCell ref="D566:D568"/>
    <mergeCell ref="E566:E568"/>
    <mergeCell ref="F566:F568"/>
    <mergeCell ref="G566:G568"/>
    <mergeCell ref="H566:H568"/>
    <mergeCell ref="I566:I568"/>
    <mergeCell ref="J566:J568"/>
    <mergeCell ref="K566:K568"/>
    <mergeCell ref="A1:S1"/>
    <mergeCell ref="A2:S2"/>
    <mergeCell ref="A3:S3"/>
    <mergeCell ref="A4:S4"/>
    <mergeCell ref="C64:C69"/>
    <mergeCell ref="D64:D69"/>
    <mergeCell ref="E64:E69"/>
    <mergeCell ref="F64:F69"/>
    <mergeCell ref="G64:G69"/>
    <mergeCell ref="H64:H69"/>
    <mergeCell ref="I64:I69"/>
    <mergeCell ref="J64:J69"/>
    <mergeCell ref="K64:K69"/>
    <mergeCell ref="L64:L69"/>
    <mergeCell ref="M64:M69"/>
    <mergeCell ref="S6:S10"/>
    <mergeCell ref="D7:E9"/>
    <mergeCell ref="F7:M7"/>
    <mergeCell ref="F8:G9"/>
    <mergeCell ref="H8:I9"/>
    <mergeCell ref="N6:O9"/>
    <mergeCell ref="P6:P10"/>
    <mergeCell ref="Q6:Q10"/>
    <mergeCell ref="R6:R10"/>
    <mergeCell ref="A6:A10"/>
    <mergeCell ref="B6:B10"/>
    <mergeCell ref="J8:K9"/>
    <mergeCell ref="L8:M9"/>
    <mergeCell ref="C6:C10"/>
    <mergeCell ref="D6:M6"/>
    <mergeCell ref="A12:A16"/>
    <mergeCell ref="B12:B16"/>
    <mergeCell ref="F121:F123"/>
    <mergeCell ref="G121:G123"/>
    <mergeCell ref="H121:H123"/>
    <mergeCell ref="I121:I123"/>
    <mergeCell ref="J121:J123"/>
    <mergeCell ref="K121:K123"/>
    <mergeCell ref="L121:L123"/>
    <mergeCell ref="M121:M123"/>
    <mergeCell ref="N121:N123"/>
    <mergeCell ref="N146:N148"/>
    <mergeCell ref="M146:M148"/>
    <mergeCell ref="K146:K148"/>
    <mergeCell ref="L146:L148"/>
    <mergeCell ref="L149:L151"/>
    <mergeCell ref="M149:M151"/>
    <mergeCell ref="N149:N151"/>
    <mergeCell ref="P33:P35"/>
    <mergeCell ref="O121:O123"/>
    <mergeCell ref="P93:P97"/>
    <mergeCell ref="O146:O148"/>
    <mergeCell ref="O179:O184"/>
    <mergeCell ref="N179:N184"/>
    <mergeCell ref="M179:M184"/>
    <mergeCell ref="L179:L184"/>
    <mergeCell ref="K179:K184"/>
    <mergeCell ref="E171:E172"/>
    <mergeCell ref="D171:D172"/>
    <mergeCell ref="C171:C172"/>
    <mergeCell ref="E179:E184"/>
    <mergeCell ref="D179:D184"/>
    <mergeCell ref="C179:C184"/>
    <mergeCell ref="J171:J172"/>
    <mergeCell ref="I171:I172"/>
    <mergeCell ref="H171:H172"/>
    <mergeCell ref="G171:G172"/>
    <mergeCell ref="F171:F172"/>
    <mergeCell ref="O171:O172"/>
    <mergeCell ref="N171:N172"/>
    <mergeCell ref="M171:M172"/>
    <mergeCell ref="L171:L172"/>
    <mergeCell ref="C165:C166"/>
    <mergeCell ref="D165:D166"/>
    <mergeCell ref="E165:E166"/>
    <mergeCell ref="K163:K164"/>
    <mergeCell ref="L163:L164"/>
    <mergeCell ref="M163:M164"/>
    <mergeCell ref="N163:N164"/>
    <mergeCell ref="C177:C178"/>
    <mergeCell ref="D177:D178"/>
    <mergeCell ref="E177:E178"/>
    <mergeCell ref="F177:F178"/>
    <mergeCell ref="E146:E148"/>
    <mergeCell ref="D146:D148"/>
    <mergeCell ref="C146:C148"/>
    <mergeCell ref="J146:J148"/>
    <mergeCell ref="I146:I148"/>
    <mergeCell ref="H146:H148"/>
    <mergeCell ref="G146:G148"/>
    <mergeCell ref="F146:F148"/>
    <mergeCell ref="J149:J151"/>
    <mergeCell ref="C173:C174"/>
    <mergeCell ref="D173:D174"/>
    <mergeCell ref="K171:K172"/>
    <mergeCell ref="E173:E174"/>
    <mergeCell ref="F173:F174"/>
    <mergeCell ref="G173:G174"/>
    <mergeCell ref="H173:H174"/>
    <mergeCell ref="K149:K151"/>
    <mergeCell ref="F163:F164"/>
    <mergeCell ref="G163:G164"/>
    <mergeCell ref="H163:H164"/>
    <mergeCell ref="I163:I164"/>
    <mergeCell ref="J163:J164"/>
    <mergeCell ref="D163:D164"/>
    <mergeCell ref="E163:E164"/>
    <mergeCell ref="K208:K209"/>
    <mergeCell ref="G149:G151"/>
    <mergeCell ref="H149:H151"/>
    <mergeCell ref="I149:I151"/>
    <mergeCell ref="C163:C164"/>
    <mergeCell ref="C417:C424"/>
    <mergeCell ref="K173:K174"/>
    <mergeCell ref="L173:L174"/>
    <mergeCell ref="M173:M174"/>
    <mergeCell ref="N173:N174"/>
    <mergeCell ref="O173:O174"/>
    <mergeCell ref="C222:C223"/>
    <mergeCell ref="D222:D223"/>
    <mergeCell ref="E222:E223"/>
    <mergeCell ref="F222:F223"/>
    <mergeCell ref="G222:G223"/>
    <mergeCell ref="H222:H223"/>
    <mergeCell ref="I222:I223"/>
    <mergeCell ref="J222:J223"/>
    <mergeCell ref="K220:K221"/>
    <mergeCell ref="J179:J184"/>
    <mergeCell ref="I179:I184"/>
    <mergeCell ref="H179:H184"/>
    <mergeCell ref="G179:G184"/>
    <mergeCell ref="G401:G408"/>
    <mergeCell ref="J361:J365"/>
    <mergeCell ref="F179:F184"/>
    <mergeCell ref="J208:J209"/>
    <mergeCell ref="I208:I209"/>
    <mergeCell ref="H208:H209"/>
    <mergeCell ref="G208:G209"/>
    <mergeCell ref="F208:F209"/>
    <mergeCell ref="E208:E209"/>
    <mergeCell ref="D208:D209"/>
    <mergeCell ref="C208:C209"/>
    <mergeCell ref="D185:D190"/>
    <mergeCell ref="J185:J190"/>
    <mergeCell ref="B575:B577"/>
    <mergeCell ref="L588:L590"/>
    <mergeCell ref="F249:F250"/>
    <mergeCell ref="O249:O250"/>
    <mergeCell ref="N249:N250"/>
    <mergeCell ref="M249:M250"/>
    <mergeCell ref="L249:L250"/>
    <mergeCell ref="G220:G221"/>
    <mergeCell ref="F220:F221"/>
    <mergeCell ref="O493:O495"/>
    <mergeCell ref="N493:N495"/>
    <mergeCell ref="M493:M495"/>
    <mergeCell ref="L493:L495"/>
    <mergeCell ref="K493:K495"/>
    <mergeCell ref="J493:J495"/>
    <mergeCell ref="I493:I495"/>
    <mergeCell ref="H493:H495"/>
    <mergeCell ref="G493:G495"/>
    <mergeCell ref="F493:F495"/>
    <mergeCell ref="E493:E495"/>
    <mergeCell ref="D493:D495"/>
    <mergeCell ref="C493:C495"/>
    <mergeCell ref="O254:O255"/>
    <mergeCell ref="N254:N255"/>
    <mergeCell ref="I361:I365"/>
    <mergeCell ref="H254:H255"/>
    <mergeCell ref="L254:L255"/>
    <mergeCell ref="A893:S893"/>
    <mergeCell ref="A895:S895"/>
    <mergeCell ref="F401:F408"/>
    <mergeCell ref="E401:E408"/>
    <mergeCell ref="D401:D408"/>
    <mergeCell ref="C401:C408"/>
    <mergeCell ref="O434:O439"/>
    <mergeCell ref="N434:N439"/>
    <mergeCell ref="M434:M439"/>
    <mergeCell ref="L434:L439"/>
    <mergeCell ref="K434:K439"/>
    <mergeCell ref="J434:J439"/>
    <mergeCell ref="I434:I439"/>
    <mergeCell ref="H434:H439"/>
    <mergeCell ref="G434:G439"/>
    <mergeCell ref="F434:F439"/>
    <mergeCell ref="E434:E439"/>
    <mergeCell ref="F656:F657"/>
    <mergeCell ref="K656:K657"/>
    <mergeCell ref="J656:J657"/>
    <mergeCell ref="I656:I657"/>
    <mergeCell ref="H656:H657"/>
    <mergeCell ref="G656:G657"/>
    <mergeCell ref="E656:E657"/>
    <mergeCell ref="D656:D657"/>
    <mergeCell ref="C656:C657"/>
    <mergeCell ref="O604:O605"/>
    <mergeCell ref="M440:M445"/>
    <mergeCell ref="N440:N445"/>
    <mergeCell ref="O440:O445"/>
    <mergeCell ref="O64:O69"/>
    <mergeCell ref="O100:O103"/>
    <mergeCell ref="N100:N103"/>
    <mergeCell ref="M100:M103"/>
    <mergeCell ref="L100:L103"/>
    <mergeCell ref="K100:K103"/>
    <mergeCell ref="J100:J103"/>
    <mergeCell ref="I100:I103"/>
    <mergeCell ref="H100:H103"/>
    <mergeCell ref="C70:C75"/>
    <mergeCell ref="D70:D75"/>
    <mergeCell ref="E70:E75"/>
    <mergeCell ref="F70:F75"/>
    <mergeCell ref="G70:G75"/>
    <mergeCell ref="H70:H75"/>
    <mergeCell ref="I70:I75"/>
    <mergeCell ref="J70:J75"/>
    <mergeCell ref="K70:K75"/>
    <mergeCell ref="L70:L75"/>
    <mergeCell ref="M70:M75"/>
    <mergeCell ref="N70:N75"/>
    <mergeCell ref="O70:O75"/>
    <mergeCell ref="N64:N69"/>
    <mergeCell ref="J112:J113"/>
    <mergeCell ref="K112:K113"/>
    <mergeCell ref="L112:L113"/>
    <mergeCell ref="M112:M113"/>
    <mergeCell ref="N112:N113"/>
    <mergeCell ref="O112:O113"/>
    <mergeCell ref="C114:C115"/>
    <mergeCell ref="F114:F115"/>
    <mergeCell ref="G114:G115"/>
    <mergeCell ref="H114:H115"/>
    <mergeCell ref="I114:I115"/>
    <mergeCell ref="J114:J115"/>
    <mergeCell ref="D114:D115"/>
    <mergeCell ref="E114:E115"/>
    <mergeCell ref="K114:K115"/>
    <mergeCell ref="L114:L115"/>
    <mergeCell ref="M114:M115"/>
    <mergeCell ref="N114:N115"/>
    <mergeCell ref="O114:O115"/>
    <mergeCell ref="E112:E113"/>
    <mergeCell ref="F112:F113"/>
    <mergeCell ref="G112:G113"/>
    <mergeCell ref="H112:H113"/>
    <mergeCell ref="I112:I113"/>
    <mergeCell ref="E361:E365"/>
    <mergeCell ref="F361:F365"/>
    <mergeCell ref="G361:G365"/>
    <mergeCell ref="H361:H365"/>
    <mergeCell ref="K249:K250"/>
    <mergeCell ref="K185:K190"/>
    <mergeCell ref="O149:O151"/>
    <mergeCell ref="N606:N607"/>
    <mergeCell ref="O606:O607"/>
    <mergeCell ref="H604:H605"/>
    <mergeCell ref="G604:G605"/>
    <mergeCell ref="F604:F605"/>
    <mergeCell ref="E604:E605"/>
    <mergeCell ref="D604:D605"/>
    <mergeCell ref="C604:C605"/>
    <mergeCell ref="I604:I605"/>
    <mergeCell ref="N604:N605"/>
    <mergeCell ref="D591:D593"/>
    <mergeCell ref="E591:E593"/>
    <mergeCell ref="F591:F593"/>
    <mergeCell ref="G591:G593"/>
    <mergeCell ref="H591:H593"/>
    <mergeCell ref="I591:I593"/>
    <mergeCell ref="J591:J593"/>
    <mergeCell ref="K591:K593"/>
    <mergeCell ref="J604:J605"/>
    <mergeCell ref="M588:M590"/>
    <mergeCell ref="N588:N590"/>
    <mergeCell ref="C591:C593"/>
    <mergeCell ref="K401:K408"/>
    <mergeCell ref="K254:K255"/>
    <mergeCell ref="E254:E255"/>
    <mergeCell ref="L591:L593"/>
    <mergeCell ref="M591:M593"/>
    <mergeCell ref="N591:N593"/>
    <mergeCell ref="O591:O593"/>
    <mergeCell ref="M604:M605"/>
    <mergeCell ref="L604:L605"/>
    <mergeCell ref="K604:K605"/>
    <mergeCell ref="M606:M607"/>
    <mergeCell ref="L645:L646"/>
    <mergeCell ref="K645:K646"/>
    <mergeCell ref="J645:J646"/>
    <mergeCell ref="I645:I646"/>
    <mergeCell ref="H645:H646"/>
    <mergeCell ref="G645:G646"/>
    <mergeCell ref="F645:F646"/>
    <mergeCell ref="E645:E646"/>
    <mergeCell ref="D645:D646"/>
    <mergeCell ref="L606:L607"/>
    <mergeCell ref="L608:L609"/>
    <mergeCell ref="M608:M609"/>
    <mergeCell ref="N608:N609"/>
    <mergeCell ref="O608:O609"/>
    <mergeCell ref="A598:A602"/>
    <mergeCell ref="B598:B602"/>
    <mergeCell ref="A612:A613"/>
    <mergeCell ref="B612:B613"/>
    <mergeCell ref="C608:C609"/>
    <mergeCell ref="D608:D609"/>
    <mergeCell ref="E608:E609"/>
    <mergeCell ref="F608:F609"/>
    <mergeCell ref="G608:G609"/>
    <mergeCell ref="C606:C607"/>
    <mergeCell ref="D606:D607"/>
    <mergeCell ref="E606:E607"/>
    <mergeCell ref="F606:F607"/>
    <mergeCell ref="G606:G607"/>
    <mergeCell ref="H606:H607"/>
    <mergeCell ref="I606:I607"/>
    <mergeCell ref="J606:J607"/>
    <mergeCell ref="K606:K607"/>
    <mergeCell ref="H608:H609"/>
    <mergeCell ref="I608:I609"/>
    <mergeCell ref="J608:J609"/>
    <mergeCell ref="K608:K609"/>
    <mergeCell ref="S707:S719"/>
    <mergeCell ref="P698:P699"/>
    <mergeCell ref="Q698:Q699"/>
    <mergeCell ref="R698:R699"/>
    <mergeCell ref="S698:S699"/>
    <mergeCell ref="M656:M657"/>
    <mergeCell ref="L656:L657"/>
    <mergeCell ref="C660:C661"/>
    <mergeCell ref="D660:D661"/>
    <mergeCell ref="E660:E661"/>
    <mergeCell ref="F660:F661"/>
    <mergeCell ref="G660:G661"/>
    <mergeCell ref="H660:H661"/>
    <mergeCell ref="I660:I661"/>
    <mergeCell ref="J660:J661"/>
    <mergeCell ref="K660:K661"/>
    <mergeCell ref="L660:L661"/>
    <mergeCell ref="M660:M661"/>
    <mergeCell ref="N660:N661"/>
    <mergeCell ref="P756:P758"/>
    <mergeCell ref="Q756:Q758"/>
    <mergeCell ref="R756:R758"/>
    <mergeCell ref="S756:S758"/>
    <mergeCell ref="A759:A760"/>
    <mergeCell ref="B759:B760"/>
    <mergeCell ref="A751:A752"/>
    <mergeCell ref="B751:B752"/>
    <mergeCell ref="P751:P752"/>
    <mergeCell ref="Q751:Q752"/>
    <mergeCell ref="R751:R752"/>
    <mergeCell ref="S751:S752"/>
    <mergeCell ref="C822:C824"/>
    <mergeCell ref="D822:D824"/>
    <mergeCell ref="E822:E824"/>
    <mergeCell ref="A806:A807"/>
    <mergeCell ref="B806:B807"/>
    <mergeCell ref="A818:A827"/>
    <mergeCell ref="B818:B827"/>
    <mergeCell ref="O819:O821"/>
    <mergeCell ref="N819:N821"/>
    <mergeCell ref="M819:M821"/>
    <mergeCell ref="L819:L821"/>
    <mergeCell ref="K819:K821"/>
    <mergeCell ref="J819:J821"/>
    <mergeCell ref="I819:I821"/>
    <mergeCell ref="H819:H821"/>
    <mergeCell ref="G819:G821"/>
    <mergeCell ref="F819:F821"/>
    <mergeCell ref="E819:E821"/>
    <mergeCell ref="D819:D821"/>
    <mergeCell ref="C819:C821"/>
    <mergeCell ref="L833:L834"/>
    <mergeCell ref="C825:C827"/>
    <mergeCell ref="D825:D827"/>
    <mergeCell ref="E825:E827"/>
    <mergeCell ref="F825:F827"/>
    <mergeCell ref="G825:G827"/>
    <mergeCell ref="H825:H827"/>
    <mergeCell ref="I825:I827"/>
    <mergeCell ref="J825:J827"/>
    <mergeCell ref="K825:K827"/>
    <mergeCell ref="L825:L827"/>
    <mergeCell ref="M825:M827"/>
    <mergeCell ref="N825:N827"/>
    <mergeCell ref="O825:O827"/>
    <mergeCell ref="J867:J868"/>
    <mergeCell ref="I867:I868"/>
    <mergeCell ref="H867:H868"/>
    <mergeCell ref="G867:G868"/>
    <mergeCell ref="F867:F868"/>
    <mergeCell ref="E867:E868"/>
    <mergeCell ref="D867:D868"/>
    <mergeCell ref="J833:J834"/>
    <mergeCell ref="I833:I834"/>
    <mergeCell ref="H833:H834"/>
    <mergeCell ref="G833:G834"/>
    <mergeCell ref="F833:F834"/>
    <mergeCell ref="E833:E834"/>
    <mergeCell ref="D833:D834"/>
    <mergeCell ref="C256:C257"/>
    <mergeCell ref="D256:D257"/>
    <mergeCell ref="C238:C239"/>
    <mergeCell ref="D238:D239"/>
    <mergeCell ref="E238:E239"/>
    <mergeCell ref="F238:F239"/>
    <mergeCell ref="G238:G239"/>
    <mergeCell ref="H238:H239"/>
    <mergeCell ref="I238:I239"/>
    <mergeCell ref="J238:J239"/>
    <mergeCell ref="K238:K239"/>
    <mergeCell ref="J254:J255"/>
    <mergeCell ref="I249:I250"/>
    <mergeCell ref="H249:H250"/>
    <mergeCell ref="G249:G250"/>
    <mergeCell ref="E249:E250"/>
    <mergeCell ref="D249:D250"/>
    <mergeCell ref="C249:C250"/>
    <mergeCell ref="C254:C255"/>
    <mergeCell ref="G254:G255"/>
    <mergeCell ref="F254:F255"/>
    <mergeCell ref="J249:J250"/>
    <mergeCell ref="D254:D255"/>
    <mergeCell ref="I254:I255"/>
    <mergeCell ref="E256:E257"/>
    <mergeCell ref="F256:F257"/>
    <mergeCell ref="G256:G257"/>
    <mergeCell ref="H256:H257"/>
    <mergeCell ref="I256:I257"/>
    <mergeCell ref="J256:J257"/>
    <mergeCell ref="K256:K257"/>
    <mergeCell ref="L256:L257"/>
    <mergeCell ref="M256:M257"/>
    <mergeCell ref="N256:N257"/>
    <mergeCell ref="O256:O257"/>
    <mergeCell ref="L238:L239"/>
    <mergeCell ref="M238:M239"/>
    <mergeCell ref="N238:N239"/>
    <mergeCell ref="H119:H120"/>
    <mergeCell ref="I119:I120"/>
    <mergeCell ref="J119:J120"/>
    <mergeCell ref="K119:K120"/>
    <mergeCell ref="L119:L120"/>
    <mergeCell ref="M119:M120"/>
    <mergeCell ref="N119:N120"/>
    <mergeCell ref="O119:O120"/>
    <mergeCell ref="E121:E123"/>
    <mergeCell ref="E149:E151"/>
    <mergeCell ref="P84:P85"/>
    <mergeCell ref="A93:A97"/>
    <mergeCell ref="B93:B97"/>
    <mergeCell ref="Q93:Q97"/>
    <mergeCell ref="R93:R97"/>
    <mergeCell ref="S93:S97"/>
    <mergeCell ref="C121:C123"/>
    <mergeCell ref="D121:D123"/>
    <mergeCell ref="G100:G103"/>
    <mergeCell ref="F100:F103"/>
    <mergeCell ref="E100:E103"/>
    <mergeCell ref="D100:D103"/>
    <mergeCell ref="C100:C103"/>
    <mergeCell ref="F119:F120"/>
    <mergeCell ref="G119:G120"/>
    <mergeCell ref="C119:C120"/>
    <mergeCell ref="D119:D120"/>
    <mergeCell ref="E119:E120"/>
    <mergeCell ref="C112:C113"/>
    <mergeCell ref="D112:D113"/>
    <mergeCell ref="C152:C154"/>
    <mergeCell ref="D152:D154"/>
    <mergeCell ref="E152:E154"/>
    <mergeCell ref="F152:F154"/>
    <mergeCell ref="G152:G154"/>
    <mergeCell ref="H152:H154"/>
    <mergeCell ref="I152:I154"/>
    <mergeCell ref="J152:J154"/>
    <mergeCell ref="K152:K154"/>
    <mergeCell ref="L152:L154"/>
    <mergeCell ref="M152:M154"/>
    <mergeCell ref="N152:N154"/>
    <mergeCell ref="O152:O154"/>
    <mergeCell ref="C149:C151"/>
    <mergeCell ref="D149:D151"/>
    <mergeCell ref="F149:F151"/>
    <mergeCell ref="C167:C168"/>
    <mergeCell ref="D167:D168"/>
    <mergeCell ref="E167:E168"/>
    <mergeCell ref="F167:F168"/>
    <mergeCell ref="G167:G168"/>
    <mergeCell ref="H167:H168"/>
    <mergeCell ref="I167:I168"/>
    <mergeCell ref="J167:J168"/>
    <mergeCell ref="K167:K168"/>
    <mergeCell ref="L167:L168"/>
    <mergeCell ref="M167:M168"/>
    <mergeCell ref="N167:N168"/>
    <mergeCell ref="O167:O168"/>
    <mergeCell ref="L165:L166"/>
    <mergeCell ref="M165:M166"/>
    <mergeCell ref="N165:N166"/>
    <mergeCell ref="O165:O166"/>
    <mergeCell ref="O163:O164"/>
    <mergeCell ref="F165:F166"/>
    <mergeCell ref="G165:G166"/>
    <mergeCell ref="H165:H166"/>
    <mergeCell ref="I165:I166"/>
    <mergeCell ref="J165:J166"/>
    <mergeCell ref="K165:K166"/>
    <mergeCell ref="C175:C176"/>
    <mergeCell ref="D175:D176"/>
    <mergeCell ref="E175:E176"/>
    <mergeCell ref="F175:F176"/>
    <mergeCell ref="G175:G176"/>
    <mergeCell ref="H175:H176"/>
    <mergeCell ref="I175:I176"/>
    <mergeCell ref="J175:J176"/>
    <mergeCell ref="K175:K176"/>
    <mergeCell ref="L175:L176"/>
    <mergeCell ref="M175:M176"/>
    <mergeCell ref="N175:N176"/>
    <mergeCell ref="O175:O176"/>
    <mergeCell ref="C191:C196"/>
    <mergeCell ref="D191:D196"/>
    <mergeCell ref="E191:E196"/>
    <mergeCell ref="F191:F196"/>
    <mergeCell ref="G191:G196"/>
    <mergeCell ref="H191:H196"/>
    <mergeCell ref="I191:I196"/>
    <mergeCell ref="J191:J196"/>
    <mergeCell ref="K191:K196"/>
    <mergeCell ref="L191:L196"/>
    <mergeCell ref="M191:M196"/>
    <mergeCell ref="N191:N196"/>
    <mergeCell ref="O191:O196"/>
    <mergeCell ref="I173:I174"/>
    <mergeCell ref="J173:J174"/>
    <mergeCell ref="C212:C213"/>
    <mergeCell ref="D212:D213"/>
    <mergeCell ref="E212:E213"/>
    <mergeCell ref="F212:F213"/>
    <mergeCell ref="G212:G213"/>
    <mergeCell ref="H212:H213"/>
    <mergeCell ref="I212:I213"/>
    <mergeCell ref="J212:J213"/>
    <mergeCell ref="K212:K213"/>
    <mergeCell ref="L212:L213"/>
    <mergeCell ref="M212:M213"/>
    <mergeCell ref="N212:N213"/>
    <mergeCell ref="O212:O213"/>
    <mergeCell ref="J210:J211"/>
    <mergeCell ref="K210:K211"/>
    <mergeCell ref="L210:L211"/>
    <mergeCell ref="M210:M211"/>
    <mergeCell ref="N210:N211"/>
    <mergeCell ref="O210:O211"/>
    <mergeCell ref="O208:O209"/>
    <mergeCell ref="N208:N209"/>
    <mergeCell ref="M208:M209"/>
    <mergeCell ref="L208:L209"/>
    <mergeCell ref="C210:C211"/>
    <mergeCell ref="C224:C225"/>
    <mergeCell ref="D224:D225"/>
    <mergeCell ref="E224:E225"/>
    <mergeCell ref="F224:F225"/>
    <mergeCell ref="G224:G225"/>
    <mergeCell ref="H224:H225"/>
    <mergeCell ref="I224:I225"/>
    <mergeCell ref="J224:J225"/>
    <mergeCell ref="K224:K225"/>
    <mergeCell ref="L224:L225"/>
    <mergeCell ref="M224:M225"/>
    <mergeCell ref="N224:N225"/>
    <mergeCell ref="O224:O225"/>
    <mergeCell ref="J220:J221"/>
    <mergeCell ref="I220:I221"/>
    <mergeCell ref="H220:H221"/>
    <mergeCell ref="A216:A219"/>
    <mergeCell ref="B216:B219"/>
    <mergeCell ref="C240:C241"/>
    <mergeCell ref="D240:D241"/>
    <mergeCell ref="E240:E241"/>
    <mergeCell ref="F240:F241"/>
    <mergeCell ref="G240:G241"/>
    <mergeCell ref="H240:H241"/>
    <mergeCell ref="I240:I241"/>
    <mergeCell ref="J240:J241"/>
    <mergeCell ref="K240:K241"/>
    <mergeCell ref="L240:L241"/>
    <mergeCell ref="M240:M241"/>
    <mergeCell ref="N240:N241"/>
    <mergeCell ref="O240:O241"/>
    <mergeCell ref="M254:M255"/>
    <mergeCell ref="O238:O239"/>
    <mergeCell ref="P228:P232"/>
    <mergeCell ref="B270:B271"/>
    <mergeCell ref="P270:P271"/>
    <mergeCell ref="Q270:Q271"/>
    <mergeCell ref="R270:R271"/>
    <mergeCell ref="S270:S271"/>
    <mergeCell ref="A270:A274"/>
    <mergeCell ref="A275:A279"/>
    <mergeCell ref="A313:A316"/>
    <mergeCell ref="B313:B316"/>
    <mergeCell ref="P313:P316"/>
    <mergeCell ref="A317:A320"/>
    <mergeCell ref="B317:B320"/>
    <mergeCell ref="P317:P320"/>
    <mergeCell ref="A321:A324"/>
    <mergeCell ref="B321:B324"/>
    <mergeCell ref="P321:P324"/>
    <mergeCell ref="A325:A327"/>
    <mergeCell ref="B325:B327"/>
    <mergeCell ref="P325:P327"/>
    <mergeCell ref="A328:A330"/>
    <mergeCell ref="B328:B330"/>
    <mergeCell ref="P328:P330"/>
    <mergeCell ref="P346:P350"/>
    <mergeCell ref="Q346:Q350"/>
    <mergeCell ref="R346:R350"/>
    <mergeCell ref="S346:S350"/>
    <mergeCell ref="C371:C375"/>
    <mergeCell ref="D371:D375"/>
    <mergeCell ref="E371:E375"/>
    <mergeCell ref="F371:F375"/>
    <mergeCell ref="G371:G375"/>
    <mergeCell ref="H371:H375"/>
    <mergeCell ref="I371:I375"/>
    <mergeCell ref="J371:J375"/>
    <mergeCell ref="K371:K375"/>
    <mergeCell ref="L371:L375"/>
    <mergeCell ref="M371:M375"/>
    <mergeCell ref="N371:N375"/>
    <mergeCell ref="O371:O375"/>
    <mergeCell ref="O366:O370"/>
    <mergeCell ref="L361:L365"/>
    <mergeCell ref="M361:M365"/>
    <mergeCell ref="P336:P340"/>
    <mergeCell ref="Q336:Q340"/>
    <mergeCell ref="R336:R340"/>
    <mergeCell ref="I417:I424"/>
    <mergeCell ref="J417:J424"/>
    <mergeCell ref="K417:K424"/>
    <mergeCell ref="L417:L424"/>
    <mergeCell ref="M417:M424"/>
    <mergeCell ref="N417:N424"/>
    <mergeCell ref="O417:O424"/>
    <mergeCell ref="C446:C451"/>
    <mergeCell ref="D446:D451"/>
    <mergeCell ref="E446:E451"/>
    <mergeCell ref="F446:F451"/>
    <mergeCell ref="G446:G451"/>
    <mergeCell ref="H446:H451"/>
    <mergeCell ref="I446:I451"/>
    <mergeCell ref="J446:J451"/>
    <mergeCell ref="K446:K451"/>
    <mergeCell ref="L446:L451"/>
    <mergeCell ref="M446:M451"/>
    <mergeCell ref="N446:N451"/>
    <mergeCell ref="O446:O451"/>
    <mergeCell ref="J401:J408"/>
    <mergeCell ref="I401:I408"/>
    <mergeCell ref="H401:H408"/>
    <mergeCell ref="F409:F416"/>
    <mergeCell ref="G409:G416"/>
    <mergeCell ref="D434:D439"/>
    <mergeCell ref="C434:C439"/>
    <mergeCell ref="O401:O408"/>
    <mergeCell ref="A473:A474"/>
    <mergeCell ref="B473:B474"/>
    <mergeCell ref="A463:A467"/>
    <mergeCell ref="B463:B467"/>
    <mergeCell ref="P464:P467"/>
    <mergeCell ref="A468:A472"/>
    <mergeCell ref="B468:B472"/>
    <mergeCell ref="P468:P472"/>
    <mergeCell ref="Q468:Q472"/>
    <mergeCell ref="R468:R472"/>
    <mergeCell ref="S468:S472"/>
    <mergeCell ref="A475:A479"/>
    <mergeCell ref="B475:B479"/>
    <mergeCell ref="P475:P479"/>
    <mergeCell ref="C499:C501"/>
    <mergeCell ref="D499:D501"/>
    <mergeCell ref="E499:E501"/>
    <mergeCell ref="F499:F501"/>
    <mergeCell ref="G499:G501"/>
    <mergeCell ref="H499:H501"/>
    <mergeCell ref="I499:I501"/>
    <mergeCell ref="J499:J501"/>
    <mergeCell ref="K499:K501"/>
    <mergeCell ref="L499:L501"/>
    <mergeCell ref="M499:M501"/>
    <mergeCell ref="N499:N501"/>
    <mergeCell ref="O499:O501"/>
    <mergeCell ref="B489:B491"/>
    <mergeCell ref="A489:A491"/>
    <mergeCell ref="C489:C491"/>
    <mergeCell ref="D489:D491"/>
    <mergeCell ref="E489:E491"/>
    <mergeCell ref="F489:F491"/>
    <mergeCell ref="G489:G491"/>
    <mergeCell ref="C496:C498"/>
    <mergeCell ref="H489:H491"/>
    <mergeCell ref="I489:I491"/>
    <mergeCell ref="J489:J491"/>
    <mergeCell ref="K489:K491"/>
    <mergeCell ref="L489:L491"/>
    <mergeCell ref="A555:A556"/>
    <mergeCell ref="B555:B556"/>
    <mergeCell ref="P555:P556"/>
    <mergeCell ref="Q555:Q556"/>
    <mergeCell ref="O541:O542"/>
    <mergeCell ref="D543:D544"/>
    <mergeCell ref="N543:N544"/>
    <mergeCell ref="O543:O544"/>
    <mergeCell ref="E543:E544"/>
    <mergeCell ref="F543:F544"/>
    <mergeCell ref="G543:G544"/>
    <mergeCell ref="H543:H544"/>
    <mergeCell ref="I543:I544"/>
    <mergeCell ref="J543:J544"/>
    <mergeCell ref="K543:K544"/>
    <mergeCell ref="L543:L544"/>
    <mergeCell ref="M543:M544"/>
    <mergeCell ref="C541:C542"/>
    <mergeCell ref="C543:C544"/>
    <mergeCell ref="D541:D542"/>
    <mergeCell ref="E541:E542"/>
    <mergeCell ref="F541:F542"/>
    <mergeCell ref="G541:G542"/>
    <mergeCell ref="H541:H542"/>
    <mergeCell ref="I541:I542"/>
    <mergeCell ref="J541:J542"/>
    <mergeCell ref="R555:R556"/>
    <mergeCell ref="S555:S556"/>
    <mergeCell ref="C569:C571"/>
    <mergeCell ref="D569:D571"/>
    <mergeCell ref="E569:E571"/>
    <mergeCell ref="F569:F571"/>
    <mergeCell ref="G569:G571"/>
    <mergeCell ref="H569:H571"/>
    <mergeCell ref="I569:I571"/>
    <mergeCell ref="J569:J571"/>
    <mergeCell ref="K569:K571"/>
    <mergeCell ref="L569:L571"/>
    <mergeCell ref="M569:M571"/>
    <mergeCell ref="N569:N571"/>
    <mergeCell ref="O569:O571"/>
    <mergeCell ref="G563:G565"/>
    <mergeCell ref="L566:L568"/>
    <mergeCell ref="M566:M568"/>
    <mergeCell ref="N566:N568"/>
    <mergeCell ref="O566:O568"/>
    <mergeCell ref="C588:C590"/>
    <mergeCell ref="D588:D590"/>
    <mergeCell ref="E588:E590"/>
    <mergeCell ref="F588:F590"/>
    <mergeCell ref="G588:G590"/>
    <mergeCell ref="H588:H590"/>
    <mergeCell ref="I588:I590"/>
    <mergeCell ref="J588:J590"/>
    <mergeCell ref="K588:K590"/>
    <mergeCell ref="A578:A582"/>
    <mergeCell ref="B578:B582"/>
    <mergeCell ref="P578:P582"/>
    <mergeCell ref="A626:A629"/>
    <mergeCell ref="B626:B629"/>
    <mergeCell ref="P626:P629"/>
    <mergeCell ref="A630:A634"/>
    <mergeCell ref="B630:B634"/>
    <mergeCell ref="P630:P634"/>
    <mergeCell ref="Q630:Q634"/>
    <mergeCell ref="R630:R634"/>
    <mergeCell ref="S630:S634"/>
    <mergeCell ref="C647:C648"/>
    <mergeCell ref="D647:D648"/>
    <mergeCell ref="E647:E648"/>
    <mergeCell ref="F647:F648"/>
    <mergeCell ref="G647:G648"/>
    <mergeCell ref="H647:H648"/>
    <mergeCell ref="I647:I648"/>
    <mergeCell ref="J647:J648"/>
    <mergeCell ref="K647:K648"/>
    <mergeCell ref="L647:L648"/>
    <mergeCell ref="M647:M648"/>
    <mergeCell ref="N647:N648"/>
    <mergeCell ref="O647:O648"/>
    <mergeCell ref="O645:O646"/>
    <mergeCell ref="N645:N646"/>
    <mergeCell ref="M645:M646"/>
    <mergeCell ref="C645:C646"/>
    <mergeCell ref="Q639:Q643"/>
    <mergeCell ref="R639:R643"/>
    <mergeCell ref="S639:S643"/>
    <mergeCell ref="O660:O661"/>
    <mergeCell ref="C658:C659"/>
    <mergeCell ref="D658:D659"/>
    <mergeCell ref="E658:E659"/>
    <mergeCell ref="F658:F659"/>
    <mergeCell ref="G658:G659"/>
    <mergeCell ref="H658:H659"/>
    <mergeCell ref="I658:I659"/>
    <mergeCell ref="J658:J659"/>
    <mergeCell ref="K658:K659"/>
    <mergeCell ref="L658:L659"/>
    <mergeCell ref="M658:M659"/>
    <mergeCell ref="N658:N659"/>
    <mergeCell ref="O658:O659"/>
    <mergeCell ref="O656:O657"/>
    <mergeCell ref="N656:N657"/>
    <mergeCell ref="J664:J665"/>
    <mergeCell ref="K664:K665"/>
    <mergeCell ref="L664:L665"/>
    <mergeCell ref="M664:M665"/>
    <mergeCell ref="N664:N665"/>
    <mergeCell ref="O664:O665"/>
    <mergeCell ref="A666:A670"/>
    <mergeCell ref="B666:B670"/>
    <mergeCell ref="P692:P695"/>
    <mergeCell ref="Q692:Q695"/>
    <mergeCell ref="R692:R695"/>
    <mergeCell ref="S692:S695"/>
    <mergeCell ref="P696:P697"/>
    <mergeCell ref="Q696:Q697"/>
    <mergeCell ref="R696:R697"/>
    <mergeCell ref="S696:S697"/>
    <mergeCell ref="P666:P670"/>
    <mergeCell ref="Q666:Q670"/>
    <mergeCell ref="R666:R670"/>
    <mergeCell ref="S666:S670"/>
    <mergeCell ref="A675:A679"/>
    <mergeCell ref="B675:B679"/>
    <mergeCell ref="A729:A731"/>
    <mergeCell ref="B729:B731"/>
    <mergeCell ref="P729:P731"/>
    <mergeCell ref="A732:A734"/>
    <mergeCell ref="B732:B734"/>
    <mergeCell ref="P732:P734"/>
    <mergeCell ref="A735:A737"/>
    <mergeCell ref="B735:B737"/>
    <mergeCell ref="P735:P737"/>
    <mergeCell ref="A738:A740"/>
    <mergeCell ref="B738:B740"/>
    <mergeCell ref="P738:P740"/>
    <mergeCell ref="A786:A787"/>
    <mergeCell ref="B786:B787"/>
    <mergeCell ref="A756:A758"/>
    <mergeCell ref="B756:B758"/>
    <mergeCell ref="K869:K870"/>
    <mergeCell ref="L869:L870"/>
    <mergeCell ref="M869:M870"/>
    <mergeCell ref="N869:N870"/>
    <mergeCell ref="O869:O870"/>
    <mergeCell ref="F822:F824"/>
    <mergeCell ref="G822:G824"/>
    <mergeCell ref="H822:H824"/>
    <mergeCell ref="I822:I824"/>
    <mergeCell ref="J822:J824"/>
    <mergeCell ref="K822:K824"/>
    <mergeCell ref="L822:L824"/>
    <mergeCell ref="M822:M824"/>
    <mergeCell ref="N822:N824"/>
    <mergeCell ref="O822:O824"/>
    <mergeCell ref="H869:H870"/>
    <mergeCell ref="I869:I870"/>
    <mergeCell ref="O867:O868"/>
    <mergeCell ref="N867:N868"/>
    <mergeCell ref="M867:M868"/>
    <mergeCell ref="L867:L868"/>
    <mergeCell ref="K867:K868"/>
    <mergeCell ref="C833:C834"/>
    <mergeCell ref="O871:O872"/>
    <mergeCell ref="J869:J870"/>
    <mergeCell ref="C871:C872"/>
    <mergeCell ref="D871:D872"/>
    <mergeCell ref="E871:E872"/>
    <mergeCell ref="F871:F872"/>
    <mergeCell ref="G871:G872"/>
    <mergeCell ref="H871:H872"/>
    <mergeCell ref="I871:I872"/>
    <mergeCell ref="J871:J872"/>
    <mergeCell ref="K871:K872"/>
    <mergeCell ref="L871:L872"/>
    <mergeCell ref="M871:M872"/>
    <mergeCell ref="N871:N872"/>
    <mergeCell ref="C869:C870"/>
    <mergeCell ref="D869:D870"/>
    <mergeCell ref="E869:E870"/>
    <mergeCell ref="F869:F870"/>
    <mergeCell ref="G869:G870"/>
  </mergeCells>
  <pageMargins left="0.23622047244094491" right="0.23622047244094491" top="0.74803149606299213" bottom="0.35433070866141736" header="0.31496062992125984" footer="0.31496062992125984"/>
  <pageSetup paperSize="9" scale="60" fitToHeight="0" orientation="landscape" r:id="rId1"/>
  <ignoredErrors>
    <ignoredError sqref="D332:M332 D333:M333 D496:M498 D334:M334 D543:O544 L44:M44 F43:I43 F48:I48 D335:M335 D603:M603 D691:M691" formulaRange="1"/>
    <ignoredError sqref="J10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2018-01-29T15:20:06Z</dcterms:modified>
</cp:coreProperties>
</file>