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65" windowWidth="14805" windowHeight="73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097" i="1" l="1"/>
  <c r="F1097" i="1"/>
  <c r="G1097" i="1"/>
  <c r="H1097" i="1"/>
  <c r="I1097" i="1"/>
  <c r="J1097" i="1"/>
  <c r="K1097" i="1"/>
  <c r="L1097" i="1"/>
  <c r="M1097" i="1"/>
  <c r="D1097" i="1"/>
  <c r="F17" i="1" l="1"/>
  <c r="G17" i="1"/>
  <c r="H17" i="1"/>
  <c r="I17" i="1"/>
  <c r="K17" i="1"/>
  <c r="L17" i="1"/>
  <c r="M17" i="1"/>
  <c r="D1092" i="1"/>
  <c r="F1092" i="1"/>
  <c r="G1092" i="1"/>
  <c r="H1092" i="1"/>
  <c r="I1092" i="1"/>
  <c r="K1092" i="1"/>
  <c r="L1092" i="1"/>
  <c r="M1092" i="1"/>
  <c r="E1092" i="1"/>
  <c r="J1092" i="1"/>
  <c r="D17" i="1"/>
  <c r="D12" i="1" s="1"/>
  <c r="J17" i="1" l="1"/>
  <c r="E1060" i="1"/>
  <c r="F1060" i="1"/>
  <c r="G1060" i="1"/>
  <c r="H1060" i="1"/>
  <c r="I1060" i="1"/>
  <c r="J1060" i="1"/>
  <c r="K1060" i="1"/>
  <c r="L1060" i="1"/>
  <c r="M1060" i="1"/>
  <c r="D1060" i="1"/>
  <c r="E1065" i="1"/>
  <c r="F1065" i="1"/>
  <c r="G1065" i="1"/>
  <c r="H1065" i="1"/>
  <c r="I1065" i="1"/>
  <c r="J1065" i="1"/>
  <c r="K1065" i="1"/>
  <c r="L1065" i="1"/>
  <c r="M1065" i="1"/>
  <c r="D1065" i="1"/>
  <c r="E1082" i="1"/>
  <c r="F1082" i="1"/>
  <c r="G1082" i="1"/>
  <c r="H1082" i="1"/>
  <c r="I1082" i="1"/>
  <c r="J1082" i="1"/>
  <c r="K1082" i="1"/>
  <c r="L1082" i="1"/>
  <c r="M1082" i="1"/>
  <c r="D1082" i="1"/>
  <c r="E1087" i="1"/>
  <c r="F1087" i="1"/>
  <c r="G1087" i="1"/>
  <c r="H1087" i="1"/>
  <c r="I1087" i="1"/>
  <c r="J1087" i="1"/>
  <c r="K1087" i="1"/>
  <c r="L1087" i="1"/>
  <c r="M1087" i="1"/>
  <c r="D1087" i="1"/>
  <c r="E1066" i="1"/>
  <c r="F1066" i="1"/>
  <c r="G1066" i="1"/>
  <c r="H1066" i="1"/>
  <c r="I1066" i="1"/>
  <c r="J1066" i="1"/>
  <c r="K1066" i="1"/>
  <c r="L1066" i="1"/>
  <c r="M1066" i="1"/>
  <c r="D1066" i="1"/>
  <c r="E1071" i="1"/>
  <c r="F1071" i="1"/>
  <c r="G1071" i="1"/>
  <c r="H1071" i="1"/>
  <c r="I1071" i="1"/>
  <c r="J1071" i="1"/>
  <c r="K1071" i="1"/>
  <c r="L1071" i="1"/>
  <c r="M1071" i="1"/>
  <c r="D1071" i="1"/>
  <c r="E999" i="1"/>
  <c r="F999" i="1"/>
  <c r="G999" i="1"/>
  <c r="H999" i="1"/>
  <c r="I999" i="1"/>
  <c r="J999" i="1"/>
  <c r="K999" i="1"/>
  <c r="L999" i="1"/>
  <c r="M999" i="1"/>
  <c r="D999" i="1"/>
  <c r="E1004" i="1"/>
  <c r="F1004" i="1"/>
  <c r="G1004" i="1"/>
  <c r="H1004" i="1"/>
  <c r="I1004" i="1"/>
  <c r="J1004" i="1"/>
  <c r="K1004" i="1"/>
  <c r="L1004" i="1"/>
  <c r="M1004" i="1"/>
  <c r="D1004" i="1"/>
  <c r="D1053" i="1"/>
  <c r="E1048" i="1"/>
  <c r="F1048" i="1"/>
  <c r="G1048" i="1"/>
  <c r="H1048" i="1"/>
  <c r="I1048" i="1"/>
  <c r="J1048" i="1"/>
  <c r="K1048" i="1"/>
  <c r="L1048" i="1"/>
  <c r="M1048" i="1"/>
  <c r="D1048" i="1"/>
  <c r="E1053" i="1" l="1"/>
  <c r="F1053" i="1"/>
  <c r="G1053" i="1"/>
  <c r="H1053" i="1"/>
  <c r="I1053" i="1"/>
  <c r="J1053" i="1"/>
  <c r="K1053" i="1"/>
  <c r="L1053" i="1"/>
  <c r="M1053" i="1"/>
  <c r="E1036" i="1"/>
  <c r="F1036" i="1"/>
  <c r="G1036" i="1"/>
  <c r="H1036" i="1"/>
  <c r="I1036" i="1"/>
  <c r="J1036" i="1"/>
  <c r="K1036" i="1"/>
  <c r="L1036" i="1"/>
  <c r="M1036" i="1"/>
  <c r="D1036" i="1"/>
  <c r="E1041" i="1"/>
  <c r="F1041" i="1"/>
  <c r="G1041" i="1"/>
  <c r="H1041" i="1"/>
  <c r="I1041" i="1"/>
  <c r="J1041" i="1"/>
  <c r="K1041" i="1"/>
  <c r="L1041" i="1"/>
  <c r="M1041" i="1"/>
  <c r="D1041" i="1"/>
  <c r="E1024" i="1"/>
  <c r="F1024" i="1"/>
  <c r="G1024" i="1"/>
  <c r="H1024" i="1"/>
  <c r="I1024" i="1"/>
  <c r="J1024" i="1"/>
  <c r="K1024" i="1"/>
  <c r="L1024" i="1"/>
  <c r="M1024" i="1"/>
  <c r="D1024" i="1"/>
  <c r="E1029" i="1"/>
  <c r="F1029" i="1"/>
  <c r="G1029" i="1"/>
  <c r="H1029" i="1"/>
  <c r="I1029" i="1"/>
  <c r="J1029" i="1"/>
  <c r="K1029" i="1"/>
  <c r="L1029" i="1"/>
  <c r="M1029" i="1"/>
  <c r="D1029" i="1"/>
  <c r="E1005" i="1"/>
  <c r="F1005" i="1"/>
  <c r="G1005" i="1"/>
  <c r="H1005" i="1"/>
  <c r="I1005" i="1"/>
  <c r="J1005" i="1"/>
  <c r="K1005" i="1"/>
  <c r="L1005" i="1"/>
  <c r="M1005" i="1"/>
  <c r="D1005" i="1"/>
  <c r="E1010" i="1"/>
  <c r="F1010" i="1"/>
  <c r="G1010" i="1"/>
  <c r="H1010" i="1"/>
  <c r="I1010" i="1"/>
  <c r="J1010" i="1"/>
  <c r="K1010" i="1"/>
  <c r="L1010" i="1"/>
  <c r="M1010" i="1"/>
  <c r="D1010" i="1"/>
  <c r="E943" i="1"/>
  <c r="F943" i="1"/>
  <c r="G943" i="1"/>
  <c r="H943" i="1"/>
  <c r="I943" i="1"/>
  <c r="J943" i="1"/>
  <c r="K943" i="1"/>
  <c r="L943" i="1"/>
  <c r="M943" i="1"/>
  <c r="D943" i="1"/>
  <c r="E948" i="1"/>
  <c r="F948" i="1"/>
  <c r="G948" i="1"/>
  <c r="H948" i="1"/>
  <c r="I948" i="1"/>
  <c r="J948" i="1"/>
  <c r="K948" i="1"/>
  <c r="L948" i="1"/>
  <c r="M948" i="1"/>
  <c r="D948" i="1"/>
  <c r="E986" i="1"/>
  <c r="F986" i="1"/>
  <c r="G986" i="1"/>
  <c r="H986" i="1"/>
  <c r="I986" i="1"/>
  <c r="J986" i="1"/>
  <c r="K986" i="1"/>
  <c r="L986" i="1"/>
  <c r="M986" i="1"/>
  <c r="D986" i="1"/>
  <c r="E991" i="1"/>
  <c r="F991" i="1"/>
  <c r="G991" i="1"/>
  <c r="H991" i="1"/>
  <c r="I991" i="1"/>
  <c r="J991" i="1"/>
  <c r="K991" i="1"/>
  <c r="L991" i="1"/>
  <c r="M991" i="1"/>
  <c r="D991" i="1"/>
  <c r="E965" i="1"/>
  <c r="F965" i="1"/>
  <c r="G965" i="1"/>
  <c r="H965" i="1"/>
  <c r="I965" i="1"/>
  <c r="J965" i="1"/>
  <c r="K965" i="1"/>
  <c r="L965" i="1"/>
  <c r="M965" i="1"/>
  <c r="D965" i="1"/>
  <c r="E970" i="1"/>
  <c r="F970" i="1"/>
  <c r="G970" i="1"/>
  <c r="H970" i="1"/>
  <c r="I970" i="1"/>
  <c r="J970" i="1"/>
  <c r="K970" i="1"/>
  <c r="L970" i="1"/>
  <c r="M970" i="1"/>
  <c r="D970" i="1"/>
  <c r="E949" i="1"/>
  <c r="F949" i="1"/>
  <c r="G949" i="1"/>
  <c r="H949" i="1"/>
  <c r="I949" i="1"/>
  <c r="J949" i="1"/>
  <c r="K949" i="1"/>
  <c r="L949" i="1"/>
  <c r="M949" i="1"/>
  <c r="D949" i="1"/>
  <c r="E954" i="1"/>
  <c r="F954" i="1"/>
  <c r="G954" i="1"/>
  <c r="H954" i="1"/>
  <c r="I954" i="1"/>
  <c r="J954" i="1"/>
  <c r="K954" i="1"/>
  <c r="L954" i="1"/>
  <c r="M954" i="1"/>
  <c r="D954" i="1"/>
  <c r="E918" i="1"/>
  <c r="F918" i="1"/>
  <c r="G918" i="1"/>
  <c r="H918" i="1"/>
  <c r="I918" i="1"/>
  <c r="J918" i="1"/>
  <c r="K918" i="1"/>
  <c r="L918" i="1"/>
  <c r="M918" i="1"/>
  <c r="D918" i="1"/>
  <c r="E923" i="1"/>
  <c r="F923" i="1"/>
  <c r="G923" i="1"/>
  <c r="H923" i="1"/>
  <c r="I923" i="1"/>
  <c r="J923" i="1"/>
  <c r="K923" i="1"/>
  <c r="L923" i="1"/>
  <c r="M923" i="1"/>
  <c r="D923" i="1"/>
  <c r="E924" i="1"/>
  <c r="F924" i="1"/>
  <c r="G924" i="1"/>
  <c r="H924" i="1"/>
  <c r="I924" i="1"/>
  <c r="J924" i="1"/>
  <c r="K924" i="1"/>
  <c r="L924" i="1"/>
  <c r="M924" i="1"/>
  <c r="D924" i="1"/>
  <c r="E929" i="1"/>
  <c r="F929" i="1"/>
  <c r="G929" i="1"/>
  <c r="H929" i="1"/>
  <c r="I929" i="1"/>
  <c r="J929" i="1"/>
  <c r="K929" i="1"/>
  <c r="L929" i="1"/>
  <c r="M929" i="1"/>
  <c r="D929" i="1"/>
  <c r="E870" i="1"/>
  <c r="F870" i="1"/>
  <c r="G870" i="1"/>
  <c r="H870" i="1"/>
  <c r="I870" i="1"/>
  <c r="J870" i="1"/>
  <c r="K870" i="1"/>
  <c r="D870" i="1"/>
  <c r="E875" i="1"/>
  <c r="F875" i="1"/>
  <c r="G875" i="1"/>
  <c r="H875" i="1"/>
  <c r="I875" i="1"/>
  <c r="J875" i="1"/>
  <c r="K875" i="1"/>
  <c r="L875" i="1"/>
  <c r="M875" i="1"/>
  <c r="D875" i="1"/>
  <c r="E892" i="1"/>
  <c r="F892" i="1"/>
  <c r="G892" i="1"/>
  <c r="H892" i="1"/>
  <c r="I892" i="1"/>
  <c r="J892" i="1"/>
  <c r="K892" i="1"/>
  <c r="L892" i="1"/>
  <c r="M892" i="1"/>
  <c r="D892" i="1"/>
  <c r="E846" i="1"/>
  <c r="F846" i="1"/>
  <c r="G846" i="1"/>
  <c r="H846" i="1"/>
  <c r="I846" i="1"/>
  <c r="J846" i="1"/>
  <c r="K846" i="1"/>
  <c r="L846" i="1"/>
  <c r="M846" i="1"/>
  <c r="D846" i="1"/>
  <c r="E851" i="1"/>
  <c r="F851" i="1"/>
  <c r="G851" i="1"/>
  <c r="H851" i="1"/>
  <c r="I851" i="1"/>
  <c r="J851" i="1"/>
  <c r="K851" i="1"/>
  <c r="L851" i="1"/>
  <c r="M851" i="1"/>
  <c r="D851" i="1"/>
  <c r="E852" i="1"/>
  <c r="F852" i="1"/>
  <c r="G852" i="1"/>
  <c r="H852" i="1"/>
  <c r="I852" i="1"/>
  <c r="J852" i="1"/>
  <c r="K852" i="1"/>
  <c r="L852" i="1"/>
  <c r="M852" i="1"/>
  <c r="D852" i="1"/>
  <c r="E857" i="1"/>
  <c r="F857" i="1"/>
  <c r="G857" i="1"/>
  <c r="H857" i="1"/>
  <c r="I857" i="1"/>
  <c r="J857" i="1"/>
  <c r="K857" i="1"/>
  <c r="L857" i="1"/>
  <c r="M857" i="1"/>
  <c r="D857" i="1"/>
  <c r="E767" i="1"/>
  <c r="F767" i="1"/>
  <c r="G767" i="1"/>
  <c r="H767" i="1"/>
  <c r="I767" i="1"/>
  <c r="J767" i="1"/>
  <c r="K767" i="1"/>
  <c r="L767" i="1"/>
  <c r="M767" i="1"/>
  <c r="D767" i="1"/>
  <c r="E772" i="1"/>
  <c r="F772" i="1"/>
  <c r="G772" i="1"/>
  <c r="H772" i="1"/>
  <c r="I772" i="1"/>
  <c r="J772" i="1"/>
  <c r="K772" i="1"/>
  <c r="L772" i="1"/>
  <c r="M772" i="1"/>
  <c r="D772" i="1"/>
  <c r="E837" i="1"/>
  <c r="F837" i="1"/>
  <c r="G837" i="1"/>
  <c r="H837" i="1"/>
  <c r="I837" i="1"/>
  <c r="J837" i="1"/>
  <c r="K837" i="1"/>
  <c r="L837" i="1"/>
  <c r="M837" i="1"/>
  <c r="D837" i="1"/>
  <c r="E842" i="1"/>
  <c r="F842" i="1"/>
  <c r="G842" i="1"/>
  <c r="H842" i="1"/>
  <c r="I842" i="1"/>
  <c r="J842" i="1"/>
  <c r="K842" i="1"/>
  <c r="L842" i="1"/>
  <c r="M842" i="1"/>
  <c r="D842" i="1"/>
  <c r="E826" i="1"/>
  <c r="F826" i="1"/>
  <c r="G826" i="1"/>
  <c r="H826" i="1"/>
  <c r="I826" i="1"/>
  <c r="J826" i="1"/>
  <c r="K826" i="1"/>
  <c r="L826" i="1"/>
  <c r="M826" i="1"/>
  <c r="D826" i="1"/>
  <c r="E831" i="1"/>
  <c r="F831" i="1"/>
  <c r="G831" i="1"/>
  <c r="H831" i="1"/>
  <c r="I831" i="1"/>
  <c r="J831" i="1"/>
  <c r="K831" i="1"/>
  <c r="L831" i="1"/>
  <c r="M831" i="1"/>
  <c r="D831" i="1"/>
  <c r="E809" i="1"/>
  <c r="F809" i="1"/>
  <c r="G809" i="1"/>
  <c r="H809" i="1"/>
  <c r="I809" i="1"/>
  <c r="J809" i="1"/>
  <c r="K809" i="1"/>
  <c r="L809" i="1"/>
  <c r="M809" i="1"/>
  <c r="D809" i="1"/>
  <c r="E814" i="1"/>
  <c r="F814" i="1"/>
  <c r="G814" i="1"/>
  <c r="H814" i="1"/>
  <c r="I814" i="1"/>
  <c r="J814" i="1"/>
  <c r="K814" i="1"/>
  <c r="L814" i="1"/>
  <c r="M814" i="1"/>
  <c r="D814" i="1"/>
  <c r="E795" i="1"/>
  <c r="F795" i="1"/>
  <c r="G795" i="1"/>
  <c r="H795" i="1"/>
  <c r="I795" i="1"/>
  <c r="J795" i="1"/>
  <c r="K795" i="1"/>
  <c r="L795" i="1"/>
  <c r="M795" i="1"/>
  <c r="D795" i="1"/>
  <c r="E800" i="1"/>
  <c r="F800" i="1"/>
  <c r="G800" i="1"/>
  <c r="H800" i="1"/>
  <c r="I800" i="1"/>
  <c r="J800" i="1"/>
  <c r="K800" i="1"/>
  <c r="L800" i="1"/>
  <c r="M800" i="1"/>
  <c r="D800" i="1"/>
  <c r="E784" i="1"/>
  <c r="F784" i="1"/>
  <c r="G784" i="1"/>
  <c r="H784" i="1"/>
  <c r="I784" i="1"/>
  <c r="J784" i="1"/>
  <c r="K784" i="1"/>
  <c r="L784" i="1"/>
  <c r="M784" i="1"/>
  <c r="D784" i="1"/>
  <c r="E789" i="1"/>
  <c r="F789" i="1"/>
  <c r="G789" i="1"/>
  <c r="H789" i="1"/>
  <c r="I789" i="1"/>
  <c r="J789" i="1"/>
  <c r="K789" i="1"/>
  <c r="L789" i="1"/>
  <c r="M789" i="1"/>
  <c r="D789" i="1"/>
  <c r="E773" i="1"/>
  <c r="F773" i="1"/>
  <c r="G773" i="1"/>
  <c r="H773" i="1"/>
  <c r="I773" i="1"/>
  <c r="J773" i="1"/>
  <c r="K773" i="1"/>
  <c r="L773" i="1"/>
  <c r="M773" i="1"/>
  <c r="D773" i="1"/>
  <c r="E778" i="1"/>
  <c r="F778" i="1"/>
  <c r="G778" i="1"/>
  <c r="H778" i="1"/>
  <c r="I778" i="1"/>
  <c r="J778" i="1"/>
  <c r="K778" i="1"/>
  <c r="L778" i="1"/>
  <c r="M778" i="1"/>
  <c r="D778" i="1"/>
  <c r="E718" i="1" l="1"/>
  <c r="F718" i="1"/>
  <c r="G718" i="1"/>
  <c r="H718" i="1"/>
  <c r="I718" i="1"/>
  <c r="J718" i="1"/>
  <c r="K718" i="1"/>
  <c r="L718" i="1"/>
  <c r="M718" i="1"/>
  <c r="D718" i="1"/>
  <c r="E723" i="1"/>
  <c r="F723" i="1"/>
  <c r="G723" i="1"/>
  <c r="H723" i="1"/>
  <c r="I723" i="1"/>
  <c r="J723" i="1"/>
  <c r="K723" i="1"/>
  <c r="L723" i="1"/>
  <c r="M723" i="1"/>
  <c r="D723" i="1"/>
  <c r="E743" i="1"/>
  <c r="F743" i="1"/>
  <c r="G743" i="1"/>
  <c r="H743" i="1"/>
  <c r="I743" i="1"/>
  <c r="J743" i="1"/>
  <c r="K743" i="1"/>
  <c r="L743" i="1"/>
  <c r="M743" i="1"/>
  <c r="D743" i="1"/>
  <c r="E748" i="1"/>
  <c r="F748" i="1"/>
  <c r="G748" i="1"/>
  <c r="H748" i="1"/>
  <c r="I748" i="1"/>
  <c r="J748" i="1"/>
  <c r="K748" i="1"/>
  <c r="L748" i="1"/>
  <c r="M748" i="1"/>
  <c r="D748" i="1"/>
  <c r="E749" i="1"/>
  <c r="F749" i="1"/>
  <c r="G749" i="1"/>
  <c r="H749" i="1"/>
  <c r="I749" i="1"/>
  <c r="J749" i="1"/>
  <c r="K749" i="1"/>
  <c r="L749" i="1"/>
  <c r="M749" i="1"/>
  <c r="D749" i="1"/>
  <c r="E724" i="1"/>
  <c r="F724" i="1"/>
  <c r="G724" i="1"/>
  <c r="H724" i="1"/>
  <c r="I724" i="1"/>
  <c r="J724" i="1"/>
  <c r="K724" i="1"/>
  <c r="L724" i="1"/>
  <c r="M724" i="1"/>
  <c r="D724" i="1"/>
  <c r="E729" i="1"/>
  <c r="F729" i="1"/>
  <c r="G729" i="1"/>
  <c r="H729" i="1"/>
  <c r="I729" i="1"/>
  <c r="J729" i="1"/>
  <c r="K729" i="1"/>
  <c r="L729" i="1"/>
  <c r="M729" i="1"/>
  <c r="D729" i="1"/>
  <c r="E690" i="1"/>
  <c r="F690" i="1"/>
  <c r="G690" i="1"/>
  <c r="H690" i="1"/>
  <c r="I690" i="1"/>
  <c r="J690" i="1"/>
  <c r="K690" i="1"/>
  <c r="L690" i="1"/>
  <c r="M690" i="1"/>
  <c r="D690" i="1"/>
  <c r="E695" i="1"/>
  <c r="F695" i="1"/>
  <c r="G695" i="1"/>
  <c r="H695" i="1"/>
  <c r="I695" i="1"/>
  <c r="J695" i="1"/>
  <c r="K695" i="1"/>
  <c r="L695" i="1"/>
  <c r="M695" i="1"/>
  <c r="D695" i="1"/>
  <c r="E696" i="1"/>
  <c r="F696" i="1"/>
  <c r="G696" i="1"/>
  <c r="H696" i="1"/>
  <c r="I696" i="1"/>
  <c r="J696" i="1"/>
  <c r="K696" i="1"/>
  <c r="L696" i="1"/>
  <c r="M696" i="1"/>
  <c r="D696" i="1"/>
  <c r="D483" i="1"/>
  <c r="D478" i="1"/>
  <c r="E483" i="1"/>
  <c r="F483" i="1"/>
  <c r="G483" i="1"/>
  <c r="H483" i="1"/>
  <c r="I483" i="1"/>
  <c r="J483" i="1"/>
  <c r="K483" i="1"/>
  <c r="L483" i="1"/>
  <c r="M483" i="1"/>
  <c r="D573" i="1"/>
  <c r="E578" i="1"/>
  <c r="F578" i="1"/>
  <c r="G578" i="1"/>
  <c r="H578" i="1"/>
  <c r="I578" i="1"/>
  <c r="J578" i="1"/>
  <c r="K578" i="1"/>
  <c r="L578" i="1"/>
  <c r="M578" i="1"/>
  <c r="D578" i="1"/>
  <c r="D680" i="1"/>
  <c r="E685" i="1"/>
  <c r="F685" i="1"/>
  <c r="G685" i="1"/>
  <c r="H685" i="1"/>
  <c r="I685" i="1"/>
  <c r="J685" i="1"/>
  <c r="K685" i="1"/>
  <c r="L685" i="1"/>
  <c r="M685" i="1"/>
  <c r="D685" i="1"/>
  <c r="E669" i="1" l="1"/>
  <c r="F669" i="1"/>
  <c r="G669" i="1"/>
  <c r="H669" i="1"/>
  <c r="I669" i="1"/>
  <c r="J669" i="1"/>
  <c r="K669" i="1"/>
  <c r="L669" i="1"/>
  <c r="M669" i="1"/>
  <c r="D669" i="1"/>
  <c r="E652" i="1"/>
  <c r="F652" i="1"/>
  <c r="G652" i="1"/>
  <c r="H652" i="1"/>
  <c r="I652" i="1"/>
  <c r="J652" i="1"/>
  <c r="K652" i="1"/>
  <c r="L652" i="1"/>
  <c r="M652" i="1"/>
  <c r="D652" i="1"/>
  <c r="D615" i="1"/>
  <c r="E615" i="1"/>
  <c r="F615" i="1"/>
  <c r="G615" i="1"/>
  <c r="H615" i="1"/>
  <c r="I615" i="1"/>
  <c r="J615" i="1"/>
  <c r="K615" i="1"/>
  <c r="L615" i="1"/>
  <c r="M615" i="1"/>
  <c r="E628" i="1"/>
  <c r="F628" i="1"/>
  <c r="G628" i="1"/>
  <c r="H628" i="1"/>
  <c r="I628" i="1"/>
  <c r="J628" i="1"/>
  <c r="K628" i="1"/>
  <c r="L628" i="1"/>
  <c r="M628" i="1"/>
  <c r="D628" i="1"/>
  <c r="E603" i="1"/>
  <c r="F603" i="1"/>
  <c r="G603" i="1"/>
  <c r="H603" i="1"/>
  <c r="I603" i="1"/>
  <c r="J603" i="1"/>
  <c r="K603" i="1"/>
  <c r="L603" i="1"/>
  <c r="M603" i="1"/>
  <c r="D603" i="1"/>
  <c r="E608" i="1"/>
  <c r="F608" i="1"/>
  <c r="G608" i="1"/>
  <c r="H608" i="1"/>
  <c r="I608" i="1"/>
  <c r="J608" i="1"/>
  <c r="K608" i="1"/>
  <c r="L608" i="1"/>
  <c r="M608" i="1"/>
  <c r="D608" i="1"/>
  <c r="D593" i="1"/>
  <c r="D585" i="1"/>
  <c r="E579" i="1"/>
  <c r="F579" i="1"/>
  <c r="G579" i="1"/>
  <c r="H579" i="1"/>
  <c r="I579" i="1"/>
  <c r="J579" i="1"/>
  <c r="K579" i="1"/>
  <c r="L579" i="1"/>
  <c r="M579" i="1"/>
  <c r="D579" i="1"/>
  <c r="E484" i="1"/>
  <c r="F484" i="1"/>
  <c r="G484" i="1"/>
  <c r="H484" i="1"/>
  <c r="I484" i="1"/>
  <c r="J484" i="1"/>
  <c r="K484" i="1"/>
  <c r="L484" i="1"/>
  <c r="M484" i="1"/>
  <c r="D484" i="1"/>
  <c r="E489" i="1"/>
  <c r="F489" i="1"/>
  <c r="G489" i="1"/>
  <c r="H489" i="1"/>
  <c r="I489" i="1"/>
  <c r="J489" i="1"/>
  <c r="K489" i="1"/>
  <c r="L489" i="1"/>
  <c r="M489" i="1"/>
  <c r="D489" i="1"/>
  <c r="E542" i="1"/>
  <c r="F542" i="1"/>
  <c r="G542" i="1"/>
  <c r="H542" i="1"/>
  <c r="I542" i="1"/>
  <c r="J542" i="1"/>
  <c r="K542" i="1"/>
  <c r="L542" i="1"/>
  <c r="M542" i="1"/>
  <c r="D542" i="1"/>
  <c r="E501" i="1"/>
  <c r="F501" i="1"/>
  <c r="G501" i="1"/>
  <c r="H501" i="1"/>
  <c r="I501" i="1"/>
  <c r="J501" i="1"/>
  <c r="K501" i="1"/>
  <c r="L501" i="1"/>
  <c r="M501" i="1"/>
  <c r="D501" i="1"/>
  <c r="M534" i="1"/>
  <c r="L534" i="1"/>
  <c r="E495" i="1"/>
  <c r="F495" i="1"/>
  <c r="G495" i="1"/>
  <c r="H495" i="1"/>
  <c r="I495" i="1"/>
  <c r="J495" i="1"/>
  <c r="K495" i="1"/>
  <c r="L495" i="1"/>
  <c r="M495" i="1"/>
  <c r="D495" i="1"/>
  <c r="E451" i="1"/>
  <c r="F451" i="1"/>
  <c r="I451" i="1"/>
  <c r="J451" i="1"/>
  <c r="K451" i="1"/>
  <c r="D451" i="1"/>
  <c r="M472" i="1"/>
  <c r="M451" i="1" s="1"/>
  <c r="L472" i="1"/>
  <c r="L451" i="1" s="1"/>
  <c r="I472" i="1"/>
  <c r="H472" i="1"/>
  <c r="H451" i="1" s="1"/>
  <c r="G472" i="1"/>
  <c r="G451" i="1" s="1"/>
  <c r="F472" i="1"/>
  <c r="E420" i="1"/>
  <c r="F420" i="1"/>
  <c r="G420" i="1"/>
  <c r="H420" i="1"/>
  <c r="I420" i="1"/>
  <c r="J420" i="1"/>
  <c r="K420" i="1"/>
  <c r="L420" i="1"/>
  <c r="M420" i="1"/>
  <c r="D420" i="1"/>
  <c r="E371" i="1"/>
  <c r="F371" i="1"/>
  <c r="G371" i="1"/>
  <c r="H371" i="1"/>
  <c r="I371" i="1"/>
  <c r="J371" i="1"/>
  <c r="K371" i="1"/>
  <c r="L371" i="1"/>
  <c r="M371" i="1"/>
  <c r="D371" i="1"/>
  <c r="E349" i="1"/>
  <c r="F349" i="1"/>
  <c r="G349" i="1"/>
  <c r="H349" i="1"/>
  <c r="I349" i="1"/>
  <c r="J349" i="1"/>
  <c r="K349" i="1"/>
  <c r="L349" i="1"/>
  <c r="M349" i="1"/>
  <c r="D349" i="1"/>
  <c r="E330" i="1"/>
  <c r="F330" i="1"/>
  <c r="G330" i="1"/>
  <c r="H330" i="1"/>
  <c r="I330" i="1"/>
  <c r="J330" i="1"/>
  <c r="K330" i="1"/>
  <c r="L330" i="1"/>
  <c r="M330" i="1"/>
  <c r="D330" i="1"/>
  <c r="E311" i="1"/>
  <c r="F311" i="1"/>
  <c r="G311" i="1"/>
  <c r="H311" i="1"/>
  <c r="I311" i="1"/>
  <c r="J311" i="1"/>
  <c r="K311" i="1"/>
  <c r="L311" i="1"/>
  <c r="M311" i="1"/>
  <c r="D311" i="1"/>
  <c r="E290" i="1"/>
  <c r="F290" i="1"/>
  <c r="G290" i="1"/>
  <c r="H290" i="1"/>
  <c r="I290" i="1"/>
  <c r="J290" i="1"/>
  <c r="K290" i="1"/>
  <c r="L290" i="1"/>
  <c r="M290" i="1"/>
  <c r="D290" i="1"/>
  <c r="E258" i="1"/>
  <c r="F258" i="1"/>
  <c r="G258" i="1"/>
  <c r="H258" i="1"/>
  <c r="I258" i="1"/>
  <c r="J258" i="1"/>
  <c r="K258" i="1"/>
  <c r="L258" i="1"/>
  <c r="M258" i="1"/>
  <c r="D258" i="1"/>
  <c r="E201" i="1"/>
  <c r="F201" i="1"/>
  <c r="G201" i="1"/>
  <c r="H201" i="1"/>
  <c r="I201" i="1"/>
  <c r="J201" i="1"/>
  <c r="K201" i="1"/>
  <c r="L201" i="1"/>
  <c r="M201" i="1"/>
  <c r="D201" i="1"/>
  <c r="E180" i="1"/>
  <c r="F180" i="1"/>
  <c r="F174" i="1" s="1"/>
  <c r="G180" i="1"/>
  <c r="G174" i="1" s="1"/>
  <c r="H180" i="1"/>
  <c r="H174" i="1" s="1"/>
  <c r="I180" i="1"/>
  <c r="I174" i="1" s="1"/>
  <c r="J180" i="1"/>
  <c r="J174" i="1" s="1"/>
  <c r="K180" i="1"/>
  <c r="K174" i="1" s="1"/>
  <c r="L180" i="1"/>
  <c r="L174" i="1" s="1"/>
  <c r="M180" i="1"/>
  <c r="M174" i="1" s="1"/>
  <c r="D180" i="1"/>
  <c r="D174" i="1" s="1"/>
  <c r="E139" i="1"/>
  <c r="F139" i="1"/>
  <c r="G139" i="1"/>
  <c r="H139" i="1"/>
  <c r="I139" i="1"/>
  <c r="J139" i="1"/>
  <c r="K139" i="1"/>
  <c r="L139" i="1"/>
  <c r="M139" i="1"/>
  <c r="D139" i="1"/>
  <c r="E163" i="1"/>
  <c r="F163" i="1"/>
  <c r="G163" i="1"/>
  <c r="H163" i="1"/>
  <c r="I163" i="1"/>
  <c r="J163" i="1"/>
  <c r="K163" i="1"/>
  <c r="L163" i="1"/>
  <c r="M163" i="1"/>
  <c r="D163" i="1"/>
  <c r="E157" i="1"/>
  <c r="F157" i="1"/>
  <c r="G157" i="1"/>
  <c r="H157" i="1"/>
  <c r="I157" i="1"/>
  <c r="J157" i="1"/>
  <c r="K157" i="1"/>
  <c r="L157" i="1"/>
  <c r="M157" i="1"/>
  <c r="D157" i="1"/>
  <c r="E148" i="1"/>
  <c r="F148" i="1"/>
  <c r="G148" i="1"/>
  <c r="H148" i="1"/>
  <c r="I148" i="1"/>
  <c r="J148" i="1"/>
  <c r="K148" i="1"/>
  <c r="L148" i="1"/>
  <c r="M148" i="1"/>
  <c r="D148" i="1"/>
  <c r="E140" i="1"/>
  <c r="F140" i="1"/>
  <c r="G140" i="1"/>
  <c r="H140" i="1"/>
  <c r="I140" i="1"/>
  <c r="J140" i="1"/>
  <c r="K140" i="1"/>
  <c r="L140" i="1"/>
  <c r="M140" i="1"/>
  <c r="D140" i="1"/>
  <c r="E174" i="1" l="1"/>
  <c r="E17" i="1" s="1"/>
  <c r="E12" i="1" s="1"/>
  <c r="E124" i="1"/>
  <c r="E118" i="1" s="1"/>
  <c r="F124" i="1"/>
  <c r="F118" i="1" s="1"/>
  <c r="G124" i="1"/>
  <c r="G118" i="1" s="1"/>
  <c r="H124" i="1"/>
  <c r="H118" i="1" s="1"/>
  <c r="I124" i="1"/>
  <c r="I118" i="1" s="1"/>
  <c r="J124" i="1"/>
  <c r="J118" i="1" s="1"/>
  <c r="K124" i="1"/>
  <c r="K118" i="1" s="1"/>
  <c r="L124" i="1"/>
  <c r="L118" i="1" s="1"/>
  <c r="M124" i="1"/>
  <c r="M118" i="1" s="1"/>
  <c r="D124" i="1"/>
  <c r="D118" i="1" s="1"/>
  <c r="E125" i="1"/>
  <c r="F125" i="1"/>
  <c r="G125" i="1"/>
  <c r="H125" i="1"/>
  <c r="I125" i="1"/>
  <c r="J125" i="1"/>
  <c r="K125" i="1"/>
  <c r="L125" i="1"/>
  <c r="M125" i="1"/>
  <c r="D125" i="1"/>
  <c r="E106" i="1"/>
  <c r="F106" i="1"/>
  <c r="G106" i="1"/>
  <c r="H106" i="1"/>
  <c r="I106" i="1"/>
  <c r="J106" i="1"/>
  <c r="K106" i="1"/>
  <c r="L106" i="1"/>
  <c r="M106" i="1"/>
  <c r="D106" i="1"/>
  <c r="E107" i="1"/>
  <c r="F107" i="1"/>
  <c r="G107" i="1"/>
  <c r="H107" i="1"/>
  <c r="I107" i="1"/>
  <c r="J107" i="1"/>
  <c r="K107" i="1"/>
  <c r="L107" i="1"/>
  <c r="M107" i="1"/>
  <c r="D107" i="1"/>
  <c r="E84" i="1"/>
  <c r="F84" i="1"/>
  <c r="G84" i="1"/>
  <c r="H84" i="1"/>
  <c r="I84" i="1"/>
  <c r="J84" i="1"/>
  <c r="K84" i="1"/>
  <c r="L84" i="1"/>
  <c r="M84" i="1"/>
  <c r="D84" i="1"/>
  <c r="E85" i="1"/>
  <c r="F85" i="1"/>
  <c r="G85" i="1"/>
  <c r="H85" i="1"/>
  <c r="I85" i="1"/>
  <c r="J85" i="1"/>
  <c r="K85" i="1"/>
  <c r="L85" i="1"/>
  <c r="M85" i="1"/>
  <c r="D85" i="1"/>
  <c r="D35" i="1"/>
  <c r="E36" i="1"/>
  <c r="E30" i="1" s="1"/>
  <c r="E24" i="1" s="1"/>
  <c r="F36" i="1"/>
  <c r="F30" i="1" s="1"/>
  <c r="F24" i="1" s="1"/>
  <c r="G36" i="1"/>
  <c r="G30" i="1" s="1"/>
  <c r="G24" i="1" s="1"/>
  <c r="H36" i="1"/>
  <c r="H30" i="1" s="1"/>
  <c r="H24" i="1" s="1"/>
  <c r="I36" i="1"/>
  <c r="I30" i="1" s="1"/>
  <c r="I24" i="1" s="1"/>
  <c r="J36" i="1"/>
  <c r="J30" i="1" s="1"/>
  <c r="J24" i="1" s="1"/>
  <c r="K36" i="1"/>
  <c r="K30" i="1" s="1"/>
  <c r="K24" i="1" s="1"/>
  <c r="L36" i="1"/>
  <c r="L30" i="1" s="1"/>
  <c r="L24" i="1" s="1"/>
  <c r="M36" i="1"/>
  <c r="M30" i="1" s="1"/>
  <c r="M24" i="1" s="1"/>
  <c r="D36" i="1"/>
  <c r="D30" i="1" s="1"/>
  <c r="D24" i="1" s="1"/>
  <c r="M73" i="1"/>
  <c r="L73" i="1"/>
  <c r="K73" i="1"/>
  <c r="J73" i="1"/>
  <c r="I73" i="1"/>
  <c r="H73" i="1"/>
  <c r="G73" i="1"/>
  <c r="F73" i="1"/>
  <c r="E73" i="1"/>
  <c r="D73" i="1"/>
  <c r="E67" i="1"/>
  <c r="F67" i="1"/>
  <c r="G67" i="1"/>
  <c r="H67" i="1"/>
  <c r="I67" i="1"/>
  <c r="J67" i="1"/>
  <c r="K67" i="1"/>
  <c r="L67" i="1"/>
  <c r="M67" i="1"/>
  <c r="D67" i="1"/>
  <c r="E61" i="1"/>
  <c r="F61" i="1"/>
  <c r="G61" i="1"/>
  <c r="H61" i="1"/>
  <c r="I61" i="1"/>
  <c r="J61" i="1"/>
  <c r="K61" i="1"/>
  <c r="D61" i="1"/>
  <c r="E55" i="1"/>
  <c r="F55" i="1"/>
  <c r="G55" i="1"/>
  <c r="H55" i="1"/>
  <c r="I55" i="1"/>
  <c r="J55" i="1"/>
  <c r="K55" i="1"/>
  <c r="D55" i="1"/>
  <c r="E49" i="1"/>
  <c r="F49" i="1"/>
  <c r="G49" i="1"/>
  <c r="H49" i="1"/>
  <c r="I49" i="1"/>
  <c r="J49" i="1"/>
  <c r="K49" i="1"/>
  <c r="L49" i="1"/>
  <c r="M49" i="1"/>
  <c r="D49" i="1"/>
  <c r="E43" i="1"/>
  <c r="F43" i="1"/>
  <c r="G43" i="1"/>
  <c r="H43" i="1"/>
  <c r="I43" i="1"/>
  <c r="J43" i="1"/>
  <c r="K43" i="1"/>
  <c r="L43" i="1"/>
  <c r="M43" i="1"/>
  <c r="D43" i="1"/>
  <c r="E37" i="1"/>
  <c r="F37" i="1"/>
  <c r="G37" i="1"/>
  <c r="H37" i="1"/>
  <c r="I37" i="1"/>
  <c r="J37" i="1"/>
  <c r="K37" i="1"/>
  <c r="L37" i="1"/>
  <c r="M37" i="1"/>
  <c r="D37" i="1"/>
  <c r="E1096" i="1" l="1"/>
  <c r="F1096" i="1"/>
  <c r="G1096" i="1"/>
  <c r="H1096" i="1"/>
  <c r="I1096" i="1"/>
  <c r="J1096" i="1"/>
  <c r="K1096" i="1"/>
  <c r="L1096" i="1"/>
  <c r="M1096" i="1"/>
  <c r="D1096" i="1"/>
  <c r="E1086" i="1"/>
  <c r="F1086" i="1"/>
  <c r="G1086" i="1"/>
  <c r="H1086" i="1"/>
  <c r="I1086" i="1"/>
  <c r="J1086" i="1"/>
  <c r="K1086" i="1"/>
  <c r="L1086" i="1"/>
  <c r="M1086" i="1"/>
  <c r="D1086" i="1"/>
  <c r="E1085" i="1"/>
  <c r="F1085" i="1"/>
  <c r="G1085" i="1"/>
  <c r="H1085" i="1"/>
  <c r="I1085" i="1"/>
  <c r="J1085" i="1"/>
  <c r="K1085" i="1"/>
  <c r="L1085" i="1"/>
  <c r="M1085" i="1"/>
  <c r="D1085" i="1"/>
  <c r="E1070" i="1"/>
  <c r="E1064" i="1" s="1"/>
  <c r="F1070" i="1"/>
  <c r="F1064" i="1" s="1"/>
  <c r="G1070" i="1"/>
  <c r="G1064" i="1" s="1"/>
  <c r="H1070" i="1"/>
  <c r="H1064" i="1" s="1"/>
  <c r="I1070" i="1"/>
  <c r="I1064" i="1" s="1"/>
  <c r="J1070" i="1"/>
  <c r="J1064" i="1" s="1"/>
  <c r="K1070" i="1"/>
  <c r="K1064" i="1" s="1"/>
  <c r="L1070" i="1"/>
  <c r="L1064" i="1" s="1"/>
  <c r="M1070" i="1"/>
  <c r="M1064" i="1" s="1"/>
  <c r="D1070" i="1"/>
  <c r="D1064" i="1" s="1"/>
  <c r="E1052" i="1"/>
  <c r="F1052" i="1"/>
  <c r="G1052" i="1"/>
  <c r="H1052" i="1"/>
  <c r="I1052" i="1"/>
  <c r="J1052" i="1"/>
  <c r="K1052" i="1"/>
  <c r="L1052" i="1"/>
  <c r="M1052" i="1"/>
  <c r="D1052" i="1"/>
  <c r="E1040" i="1"/>
  <c r="F1040" i="1"/>
  <c r="G1040" i="1"/>
  <c r="H1040" i="1"/>
  <c r="I1040" i="1"/>
  <c r="J1040" i="1"/>
  <c r="K1040" i="1"/>
  <c r="L1040" i="1"/>
  <c r="M1040" i="1"/>
  <c r="D1040" i="1"/>
  <c r="E1028" i="1"/>
  <c r="F1028" i="1"/>
  <c r="G1028" i="1"/>
  <c r="H1028" i="1"/>
  <c r="I1028" i="1"/>
  <c r="J1028" i="1"/>
  <c r="K1028" i="1"/>
  <c r="L1028" i="1"/>
  <c r="M1028" i="1"/>
  <c r="D1028" i="1"/>
  <c r="E1009" i="1"/>
  <c r="E1003" i="1" s="1"/>
  <c r="F1009" i="1"/>
  <c r="F1003" i="1" s="1"/>
  <c r="G1009" i="1"/>
  <c r="H1009" i="1"/>
  <c r="H1003" i="1" s="1"/>
  <c r="I1009" i="1"/>
  <c r="I1003" i="1" s="1"/>
  <c r="J1009" i="1"/>
  <c r="K1009" i="1"/>
  <c r="K1003" i="1" s="1"/>
  <c r="L1009" i="1"/>
  <c r="L1003" i="1" s="1"/>
  <c r="M1009" i="1"/>
  <c r="M1003" i="1" s="1"/>
  <c r="D1009" i="1"/>
  <c r="D1003" i="1" s="1"/>
  <c r="E990" i="1"/>
  <c r="F990" i="1"/>
  <c r="G990" i="1"/>
  <c r="H990" i="1"/>
  <c r="I990" i="1"/>
  <c r="J990" i="1"/>
  <c r="K990" i="1"/>
  <c r="L990" i="1"/>
  <c r="M990" i="1"/>
  <c r="D990" i="1"/>
  <c r="E969" i="1"/>
  <c r="F969" i="1"/>
  <c r="G969" i="1"/>
  <c r="H969" i="1"/>
  <c r="I969" i="1"/>
  <c r="J969" i="1"/>
  <c r="K969" i="1"/>
  <c r="L969" i="1"/>
  <c r="M969" i="1"/>
  <c r="D969" i="1"/>
  <c r="E953" i="1"/>
  <c r="F953" i="1"/>
  <c r="F947" i="1" s="1"/>
  <c r="G953" i="1"/>
  <c r="H953" i="1"/>
  <c r="I953" i="1"/>
  <c r="I947" i="1" s="1"/>
  <c r="J953" i="1"/>
  <c r="K953" i="1"/>
  <c r="L953" i="1"/>
  <c r="L947" i="1" s="1"/>
  <c r="M953" i="1"/>
  <c r="D953" i="1"/>
  <c r="E922" i="1"/>
  <c r="E928" i="1"/>
  <c r="F928" i="1"/>
  <c r="F922" i="1" s="1"/>
  <c r="G928" i="1"/>
  <c r="G922" i="1" s="1"/>
  <c r="H928" i="1"/>
  <c r="H922" i="1" s="1"/>
  <c r="I928" i="1"/>
  <c r="I922" i="1" s="1"/>
  <c r="J928" i="1"/>
  <c r="J922" i="1" s="1"/>
  <c r="K928" i="1"/>
  <c r="K922" i="1" s="1"/>
  <c r="L928" i="1"/>
  <c r="L922" i="1" s="1"/>
  <c r="M928" i="1"/>
  <c r="M922" i="1" s="1"/>
  <c r="D928" i="1"/>
  <c r="D922" i="1" s="1"/>
  <c r="E891" i="1"/>
  <c r="E874" i="1" s="1"/>
  <c r="F891" i="1"/>
  <c r="F874" i="1" s="1"/>
  <c r="G891" i="1"/>
  <c r="G874" i="1" s="1"/>
  <c r="H891" i="1"/>
  <c r="H874" i="1" s="1"/>
  <c r="I891" i="1"/>
  <c r="I874" i="1" s="1"/>
  <c r="J891" i="1"/>
  <c r="J874" i="1" s="1"/>
  <c r="K891" i="1"/>
  <c r="K874" i="1" s="1"/>
  <c r="L891" i="1"/>
  <c r="L874" i="1" s="1"/>
  <c r="M891" i="1"/>
  <c r="M874" i="1" s="1"/>
  <c r="D891" i="1"/>
  <c r="D874" i="1" s="1"/>
  <c r="E856" i="1"/>
  <c r="E850" i="1" s="1"/>
  <c r="F856" i="1"/>
  <c r="F850" i="1" s="1"/>
  <c r="G856" i="1"/>
  <c r="G850" i="1" s="1"/>
  <c r="H856" i="1"/>
  <c r="H850" i="1" s="1"/>
  <c r="I856" i="1"/>
  <c r="I850" i="1" s="1"/>
  <c r="J856" i="1"/>
  <c r="J850" i="1" s="1"/>
  <c r="K856" i="1"/>
  <c r="K850" i="1" s="1"/>
  <c r="L856" i="1"/>
  <c r="L850" i="1" s="1"/>
  <c r="M856" i="1"/>
  <c r="M850" i="1" s="1"/>
  <c r="D856" i="1"/>
  <c r="D850" i="1" s="1"/>
  <c r="E830" i="1"/>
  <c r="F830" i="1"/>
  <c r="G830" i="1"/>
  <c r="H830" i="1"/>
  <c r="I830" i="1"/>
  <c r="J830" i="1"/>
  <c r="K830" i="1"/>
  <c r="L830" i="1"/>
  <c r="M830" i="1"/>
  <c r="D830" i="1"/>
  <c r="E841" i="1"/>
  <c r="F841" i="1"/>
  <c r="G841" i="1"/>
  <c r="H841" i="1"/>
  <c r="I841" i="1"/>
  <c r="J841" i="1"/>
  <c r="K841" i="1"/>
  <c r="L841" i="1"/>
  <c r="M841" i="1"/>
  <c r="D841" i="1"/>
  <c r="E813" i="1"/>
  <c r="F813" i="1"/>
  <c r="G813" i="1"/>
  <c r="H813" i="1"/>
  <c r="I813" i="1"/>
  <c r="J813" i="1"/>
  <c r="K813" i="1"/>
  <c r="L813" i="1"/>
  <c r="M813" i="1"/>
  <c r="D813" i="1"/>
  <c r="E799" i="1"/>
  <c r="F799" i="1"/>
  <c r="G799" i="1"/>
  <c r="H799" i="1"/>
  <c r="I799" i="1"/>
  <c r="J799" i="1"/>
  <c r="K799" i="1"/>
  <c r="L799" i="1"/>
  <c r="M799" i="1"/>
  <c r="D799" i="1"/>
  <c r="E788" i="1"/>
  <c r="F788" i="1"/>
  <c r="G788" i="1"/>
  <c r="H788" i="1"/>
  <c r="I788" i="1"/>
  <c r="J788" i="1"/>
  <c r="K788" i="1"/>
  <c r="L788" i="1"/>
  <c r="M788" i="1"/>
  <c r="D788" i="1"/>
  <c r="E777" i="1"/>
  <c r="F777" i="1"/>
  <c r="G777" i="1"/>
  <c r="H777" i="1"/>
  <c r="H771" i="1" s="1"/>
  <c r="I777" i="1"/>
  <c r="J777" i="1"/>
  <c r="K777" i="1"/>
  <c r="K771" i="1" s="1"/>
  <c r="L777" i="1"/>
  <c r="M777" i="1"/>
  <c r="D777" i="1"/>
  <c r="D771" i="1" s="1"/>
  <c r="E747" i="1"/>
  <c r="F747" i="1"/>
  <c r="G747" i="1"/>
  <c r="H747" i="1"/>
  <c r="I747" i="1"/>
  <c r="J747" i="1"/>
  <c r="K747" i="1"/>
  <c r="L747" i="1"/>
  <c r="M747" i="1"/>
  <c r="D747" i="1"/>
  <c r="E728" i="1"/>
  <c r="E722" i="1" s="1"/>
  <c r="F728" i="1"/>
  <c r="G728" i="1"/>
  <c r="H728" i="1"/>
  <c r="H722" i="1" s="1"/>
  <c r="I728" i="1"/>
  <c r="J728" i="1"/>
  <c r="K728" i="1"/>
  <c r="K722" i="1" s="1"/>
  <c r="L728" i="1"/>
  <c r="M728" i="1"/>
  <c r="D728" i="1"/>
  <c r="D722" i="1" s="1"/>
  <c r="E694" i="1"/>
  <c r="F694" i="1"/>
  <c r="G694" i="1"/>
  <c r="H694" i="1"/>
  <c r="I694" i="1"/>
  <c r="J694" i="1"/>
  <c r="K694" i="1"/>
  <c r="L694" i="1"/>
  <c r="M694" i="1"/>
  <c r="D694" i="1"/>
  <c r="E625" i="1"/>
  <c r="E577" i="1" s="1"/>
  <c r="F625" i="1"/>
  <c r="F577" i="1" s="1"/>
  <c r="G625" i="1"/>
  <c r="G577" i="1" s="1"/>
  <c r="H625" i="1"/>
  <c r="H577" i="1" s="1"/>
  <c r="I625" i="1"/>
  <c r="I577" i="1" s="1"/>
  <c r="J625" i="1"/>
  <c r="J577" i="1" s="1"/>
  <c r="K625" i="1"/>
  <c r="K577" i="1" s="1"/>
  <c r="L625" i="1"/>
  <c r="L577" i="1" s="1"/>
  <c r="M625" i="1"/>
  <c r="M577" i="1" s="1"/>
  <c r="D625" i="1"/>
  <c r="D577" i="1" s="1"/>
  <c r="M526" i="1"/>
  <c r="L526" i="1"/>
  <c r="E494" i="1"/>
  <c r="E488" i="1" s="1"/>
  <c r="F494" i="1"/>
  <c r="F488" i="1" s="1"/>
  <c r="G494" i="1"/>
  <c r="G488" i="1" s="1"/>
  <c r="G482" i="1" s="1"/>
  <c r="H494" i="1"/>
  <c r="H488" i="1" s="1"/>
  <c r="I494" i="1"/>
  <c r="I488" i="1" s="1"/>
  <c r="J494" i="1"/>
  <c r="J488" i="1" s="1"/>
  <c r="J482" i="1" s="1"/>
  <c r="K494" i="1"/>
  <c r="K488" i="1" s="1"/>
  <c r="L494" i="1"/>
  <c r="M494" i="1"/>
  <c r="M488" i="1" s="1"/>
  <c r="M482" i="1" s="1"/>
  <c r="D494" i="1"/>
  <c r="D488" i="1" s="1"/>
  <c r="E450" i="1"/>
  <c r="J450" i="1"/>
  <c r="K450" i="1"/>
  <c r="D450" i="1"/>
  <c r="M467" i="1"/>
  <c r="M450" i="1" s="1"/>
  <c r="L467" i="1"/>
  <c r="L450" i="1" s="1"/>
  <c r="I467" i="1"/>
  <c r="I450" i="1" s="1"/>
  <c r="H467" i="1"/>
  <c r="H450" i="1" s="1"/>
  <c r="G467" i="1"/>
  <c r="G450" i="1" s="1"/>
  <c r="F467" i="1"/>
  <c r="F450" i="1" s="1"/>
  <c r="E419" i="1"/>
  <c r="F419" i="1"/>
  <c r="G419" i="1"/>
  <c r="H419" i="1"/>
  <c r="I419" i="1"/>
  <c r="J419" i="1"/>
  <c r="K419" i="1"/>
  <c r="L419" i="1"/>
  <c r="M419" i="1"/>
  <c r="D419" i="1"/>
  <c r="E370" i="1"/>
  <c r="F370" i="1"/>
  <c r="G370" i="1"/>
  <c r="H370" i="1"/>
  <c r="I370" i="1"/>
  <c r="J370" i="1"/>
  <c r="K370" i="1"/>
  <c r="L370" i="1"/>
  <c r="M370" i="1"/>
  <c r="D370" i="1"/>
  <c r="E348" i="1"/>
  <c r="F348" i="1"/>
  <c r="G348" i="1"/>
  <c r="H348" i="1"/>
  <c r="I348" i="1"/>
  <c r="J348" i="1"/>
  <c r="K348" i="1"/>
  <c r="L348" i="1"/>
  <c r="M348" i="1"/>
  <c r="D348" i="1"/>
  <c r="E329" i="1"/>
  <c r="F329" i="1"/>
  <c r="G329" i="1"/>
  <c r="H329" i="1"/>
  <c r="I329" i="1"/>
  <c r="J329" i="1"/>
  <c r="K329" i="1"/>
  <c r="L329" i="1"/>
  <c r="M329" i="1"/>
  <c r="D329" i="1"/>
  <c r="E310" i="1"/>
  <c r="F310" i="1"/>
  <c r="G310" i="1"/>
  <c r="H310" i="1"/>
  <c r="I310" i="1"/>
  <c r="J310" i="1"/>
  <c r="K310" i="1"/>
  <c r="L310" i="1"/>
  <c r="M310" i="1"/>
  <c r="D310" i="1"/>
  <c r="E289" i="1"/>
  <c r="F289" i="1"/>
  <c r="G289" i="1"/>
  <c r="H289" i="1"/>
  <c r="I289" i="1"/>
  <c r="J289" i="1"/>
  <c r="K289" i="1"/>
  <c r="L289" i="1"/>
  <c r="M289" i="1"/>
  <c r="D289" i="1"/>
  <c r="E257" i="1"/>
  <c r="F257" i="1"/>
  <c r="G257" i="1"/>
  <c r="H257" i="1"/>
  <c r="I257" i="1"/>
  <c r="J257" i="1"/>
  <c r="K257" i="1"/>
  <c r="L257" i="1"/>
  <c r="M257" i="1"/>
  <c r="D257" i="1"/>
  <c r="E200" i="1"/>
  <c r="F200" i="1"/>
  <c r="G200" i="1"/>
  <c r="H200" i="1"/>
  <c r="I200" i="1"/>
  <c r="J200" i="1"/>
  <c r="K200" i="1"/>
  <c r="L200" i="1"/>
  <c r="M200" i="1"/>
  <c r="D200" i="1"/>
  <c r="E179" i="1"/>
  <c r="F179" i="1"/>
  <c r="G179" i="1"/>
  <c r="H179" i="1"/>
  <c r="I179" i="1"/>
  <c r="J179" i="1"/>
  <c r="K179" i="1"/>
  <c r="L179" i="1"/>
  <c r="M179" i="1"/>
  <c r="D179" i="1"/>
  <c r="E35" i="1"/>
  <c r="F35" i="1"/>
  <c r="G35" i="1"/>
  <c r="H35" i="1"/>
  <c r="I35" i="1"/>
  <c r="J35" i="1"/>
  <c r="K35" i="1"/>
  <c r="L35" i="1"/>
  <c r="M35" i="1"/>
  <c r="E138" i="1"/>
  <c r="F138" i="1"/>
  <c r="G138" i="1"/>
  <c r="H138" i="1"/>
  <c r="I138" i="1"/>
  <c r="J138" i="1"/>
  <c r="K138" i="1"/>
  <c r="L138" i="1"/>
  <c r="M138" i="1"/>
  <c r="D138" i="1"/>
  <c r="E123" i="1"/>
  <c r="F123" i="1"/>
  <c r="G123" i="1"/>
  <c r="H123" i="1"/>
  <c r="I123" i="1"/>
  <c r="J123" i="1"/>
  <c r="K123" i="1"/>
  <c r="L123" i="1"/>
  <c r="M123" i="1"/>
  <c r="D123" i="1"/>
  <c r="E105" i="1"/>
  <c r="F105" i="1"/>
  <c r="G105" i="1"/>
  <c r="H105" i="1"/>
  <c r="I105" i="1"/>
  <c r="J105" i="1"/>
  <c r="K105" i="1"/>
  <c r="L105" i="1"/>
  <c r="M105" i="1"/>
  <c r="D105" i="1"/>
  <c r="E83" i="1"/>
  <c r="F83" i="1"/>
  <c r="G83" i="1"/>
  <c r="H83" i="1"/>
  <c r="I83" i="1"/>
  <c r="J83" i="1"/>
  <c r="K83" i="1"/>
  <c r="L83" i="1"/>
  <c r="M83" i="1"/>
  <c r="D83" i="1"/>
  <c r="E771" i="1" l="1"/>
  <c r="M722" i="1"/>
  <c r="J722" i="1"/>
  <c r="G722" i="1"/>
  <c r="M771" i="1"/>
  <c r="J771" i="1"/>
  <c r="G771" i="1"/>
  <c r="M947" i="1"/>
  <c r="J947" i="1"/>
  <c r="J1003" i="1"/>
  <c r="G1003" i="1"/>
  <c r="L722" i="1"/>
  <c r="I722" i="1"/>
  <c r="F722" i="1"/>
  <c r="D947" i="1"/>
  <c r="K947" i="1"/>
  <c r="H947" i="1"/>
  <c r="E947" i="1"/>
  <c r="G947" i="1"/>
  <c r="L771" i="1"/>
  <c r="I771" i="1"/>
  <c r="F771" i="1"/>
  <c r="D482" i="1"/>
  <c r="K482" i="1"/>
  <c r="H482" i="1"/>
  <c r="E482" i="1"/>
  <c r="I482" i="1"/>
  <c r="F482" i="1"/>
  <c r="D29" i="1"/>
  <c r="K29" i="1"/>
  <c r="E29" i="1"/>
  <c r="D117" i="1"/>
  <c r="K117" i="1"/>
  <c r="E117" i="1"/>
  <c r="H29" i="1"/>
  <c r="H117" i="1"/>
  <c r="D173" i="1"/>
  <c r="K173" i="1"/>
  <c r="H173" i="1"/>
  <c r="E173" i="1"/>
  <c r="L488" i="1"/>
  <c r="L482" i="1" s="1"/>
  <c r="L117" i="1"/>
  <c r="I117" i="1"/>
  <c r="F117" i="1"/>
  <c r="L173" i="1"/>
  <c r="I173" i="1"/>
  <c r="F173" i="1"/>
  <c r="L29" i="1"/>
  <c r="I29" i="1"/>
  <c r="F29" i="1"/>
  <c r="M173" i="1"/>
  <c r="J173" i="1"/>
  <c r="G173" i="1"/>
  <c r="M29" i="1"/>
  <c r="J29" i="1"/>
  <c r="G29" i="1"/>
  <c r="M117" i="1"/>
  <c r="J117" i="1"/>
  <c r="G117" i="1"/>
  <c r="L23" i="1"/>
  <c r="I23" i="1"/>
  <c r="I16" i="1" s="1"/>
  <c r="F23" i="1"/>
  <c r="F16" i="1" s="1"/>
  <c r="K23" i="1"/>
  <c r="E659" i="1"/>
  <c r="F659" i="1"/>
  <c r="G659" i="1"/>
  <c r="H659" i="1"/>
  <c r="I659" i="1"/>
  <c r="J659" i="1"/>
  <c r="K659" i="1"/>
  <c r="L659" i="1"/>
  <c r="M659" i="1"/>
  <c r="D659" i="1"/>
  <c r="K16" i="1" l="1"/>
  <c r="L16" i="1"/>
  <c r="H23" i="1"/>
  <c r="H16" i="1" s="1"/>
  <c r="E23" i="1"/>
  <c r="E16" i="1" s="1"/>
  <c r="D23" i="1"/>
  <c r="D16" i="1" s="1"/>
  <c r="G23" i="1"/>
  <c r="G16" i="1" s="1"/>
  <c r="J23" i="1"/>
  <c r="J16" i="1" s="1"/>
  <c r="M23" i="1"/>
  <c r="M16" i="1" s="1"/>
  <c r="E1095" i="1"/>
  <c r="F1095" i="1"/>
  <c r="G1095" i="1"/>
  <c r="H1095" i="1"/>
  <c r="I1095" i="1"/>
  <c r="J1095" i="1"/>
  <c r="K1095" i="1"/>
  <c r="L1095" i="1"/>
  <c r="M1095" i="1"/>
  <c r="D1095" i="1"/>
  <c r="E1069" i="1"/>
  <c r="E1063" i="1" s="1"/>
  <c r="F1069" i="1"/>
  <c r="G1069" i="1"/>
  <c r="G1063" i="1" s="1"/>
  <c r="H1069" i="1"/>
  <c r="H1063" i="1" s="1"/>
  <c r="I1069" i="1"/>
  <c r="J1069" i="1"/>
  <c r="J1063" i="1" s="1"/>
  <c r="K1069" i="1"/>
  <c r="K1063" i="1" s="1"/>
  <c r="L1069" i="1"/>
  <c r="M1069" i="1"/>
  <c r="M1063" i="1" s="1"/>
  <c r="D1069" i="1"/>
  <c r="D1063" i="1" s="1"/>
  <c r="E1051" i="1"/>
  <c r="F1051" i="1"/>
  <c r="G1051" i="1"/>
  <c r="H1051" i="1"/>
  <c r="I1051" i="1"/>
  <c r="J1051" i="1"/>
  <c r="K1051" i="1"/>
  <c r="L1051" i="1"/>
  <c r="M1051" i="1"/>
  <c r="D1051" i="1"/>
  <c r="E1039" i="1"/>
  <c r="F1039" i="1"/>
  <c r="G1039" i="1"/>
  <c r="H1039" i="1"/>
  <c r="I1039" i="1"/>
  <c r="J1039" i="1"/>
  <c r="K1039" i="1"/>
  <c r="L1039" i="1"/>
  <c r="M1039" i="1"/>
  <c r="D1039" i="1"/>
  <c r="E1027" i="1"/>
  <c r="F1027" i="1"/>
  <c r="G1027" i="1"/>
  <c r="H1027" i="1"/>
  <c r="I1027" i="1"/>
  <c r="J1027" i="1"/>
  <c r="K1027" i="1"/>
  <c r="L1027" i="1"/>
  <c r="M1027" i="1"/>
  <c r="D1027" i="1"/>
  <c r="M1008" i="1"/>
  <c r="E1008" i="1"/>
  <c r="F1008" i="1"/>
  <c r="G1008" i="1"/>
  <c r="H1008" i="1"/>
  <c r="I1008" i="1"/>
  <c r="J1008" i="1"/>
  <c r="K1008" i="1"/>
  <c r="L1008" i="1"/>
  <c r="D1008" i="1"/>
  <c r="E989" i="1"/>
  <c r="F989" i="1"/>
  <c r="G989" i="1"/>
  <c r="H989" i="1"/>
  <c r="I989" i="1"/>
  <c r="J989" i="1"/>
  <c r="K989" i="1"/>
  <c r="L989" i="1"/>
  <c r="M989" i="1"/>
  <c r="D989" i="1"/>
  <c r="E968" i="1"/>
  <c r="F968" i="1"/>
  <c r="G968" i="1"/>
  <c r="H968" i="1"/>
  <c r="I968" i="1"/>
  <c r="J968" i="1"/>
  <c r="K968" i="1"/>
  <c r="L968" i="1"/>
  <c r="M968" i="1"/>
  <c r="D968" i="1"/>
  <c r="E952" i="1"/>
  <c r="F952" i="1"/>
  <c r="G952" i="1"/>
  <c r="H952" i="1"/>
  <c r="I952" i="1"/>
  <c r="J952" i="1"/>
  <c r="K952" i="1"/>
  <c r="L952" i="1"/>
  <c r="M952" i="1"/>
  <c r="D952" i="1"/>
  <c r="E927" i="1"/>
  <c r="E921" i="1" s="1"/>
  <c r="F927" i="1"/>
  <c r="F921" i="1" s="1"/>
  <c r="G927" i="1"/>
  <c r="G921" i="1" s="1"/>
  <c r="H927" i="1"/>
  <c r="H921" i="1" s="1"/>
  <c r="I927" i="1"/>
  <c r="I921" i="1" s="1"/>
  <c r="J927" i="1"/>
  <c r="J921" i="1" s="1"/>
  <c r="K927" i="1"/>
  <c r="K921" i="1" s="1"/>
  <c r="L927" i="1"/>
  <c r="L921" i="1" s="1"/>
  <c r="M927" i="1"/>
  <c r="M921" i="1" s="1"/>
  <c r="D927" i="1"/>
  <c r="D921" i="1" s="1"/>
  <c r="M946" i="1" l="1"/>
  <c r="J946" i="1"/>
  <c r="G946" i="1"/>
  <c r="L1002" i="1"/>
  <c r="I1002" i="1"/>
  <c r="F1002" i="1"/>
  <c r="D946" i="1"/>
  <c r="K946" i="1"/>
  <c r="H946" i="1"/>
  <c r="E946" i="1"/>
  <c r="L946" i="1"/>
  <c r="I946" i="1"/>
  <c r="F946" i="1"/>
  <c r="D1002" i="1"/>
  <c r="J1002" i="1"/>
  <c r="G1002" i="1"/>
  <c r="M1002" i="1"/>
  <c r="K1002" i="1"/>
  <c r="H1002" i="1"/>
  <c r="E1002" i="1"/>
  <c r="L1063" i="1"/>
  <c r="I1063" i="1"/>
  <c r="F1063" i="1"/>
  <c r="E890" i="1"/>
  <c r="E873" i="1" s="1"/>
  <c r="F890" i="1"/>
  <c r="F873" i="1" s="1"/>
  <c r="G890" i="1"/>
  <c r="G873" i="1" s="1"/>
  <c r="H890" i="1"/>
  <c r="H873" i="1" s="1"/>
  <c r="I890" i="1"/>
  <c r="I873" i="1" s="1"/>
  <c r="J890" i="1"/>
  <c r="J873" i="1" s="1"/>
  <c r="K890" i="1"/>
  <c r="K873" i="1" s="1"/>
  <c r="L890" i="1"/>
  <c r="L873" i="1" s="1"/>
  <c r="M890" i="1"/>
  <c r="M873" i="1" s="1"/>
  <c r="D890" i="1"/>
  <c r="D873" i="1" s="1"/>
  <c r="E889" i="1"/>
  <c r="F889" i="1"/>
  <c r="G889" i="1"/>
  <c r="H889" i="1"/>
  <c r="I889" i="1"/>
  <c r="J889" i="1"/>
  <c r="K889" i="1"/>
  <c r="L889" i="1"/>
  <c r="M889" i="1"/>
  <c r="D889" i="1"/>
  <c r="D872" i="1" s="1"/>
  <c r="E855" i="1"/>
  <c r="E849" i="1" s="1"/>
  <c r="F855" i="1"/>
  <c r="G855" i="1"/>
  <c r="G849" i="1" s="1"/>
  <c r="H855" i="1"/>
  <c r="H849" i="1" s="1"/>
  <c r="I855" i="1"/>
  <c r="J855" i="1"/>
  <c r="J849" i="1" s="1"/>
  <c r="K855" i="1"/>
  <c r="K849" i="1" s="1"/>
  <c r="L855" i="1"/>
  <c r="M855" i="1"/>
  <c r="M849" i="1" s="1"/>
  <c r="D855" i="1"/>
  <c r="D849" i="1" s="1"/>
  <c r="E829" i="1"/>
  <c r="F829" i="1"/>
  <c r="G829" i="1"/>
  <c r="H829" i="1"/>
  <c r="I829" i="1"/>
  <c r="J829" i="1"/>
  <c r="K829" i="1"/>
  <c r="L829" i="1"/>
  <c r="M829" i="1"/>
  <c r="E828" i="1"/>
  <c r="F828" i="1"/>
  <c r="G828" i="1"/>
  <c r="H828" i="1"/>
  <c r="I828" i="1"/>
  <c r="J828" i="1"/>
  <c r="K828" i="1"/>
  <c r="L828" i="1"/>
  <c r="M828" i="1"/>
  <c r="E827" i="1"/>
  <c r="F827" i="1"/>
  <c r="G827" i="1"/>
  <c r="H827" i="1"/>
  <c r="I827" i="1"/>
  <c r="J827" i="1"/>
  <c r="K827" i="1"/>
  <c r="L827" i="1"/>
  <c r="M827" i="1"/>
  <c r="D829" i="1"/>
  <c r="D828" i="1"/>
  <c r="D827" i="1"/>
  <c r="E812" i="1"/>
  <c r="F812" i="1"/>
  <c r="G812" i="1"/>
  <c r="H812" i="1"/>
  <c r="I812" i="1"/>
  <c r="J812" i="1"/>
  <c r="K812" i="1"/>
  <c r="L812" i="1"/>
  <c r="M812" i="1"/>
  <c r="D812" i="1"/>
  <c r="E798" i="1"/>
  <c r="F798" i="1"/>
  <c r="G798" i="1"/>
  <c r="H798" i="1"/>
  <c r="I798" i="1"/>
  <c r="J798" i="1"/>
  <c r="K798" i="1"/>
  <c r="L798" i="1"/>
  <c r="M798" i="1"/>
  <c r="D798" i="1"/>
  <c r="E787" i="1"/>
  <c r="F787" i="1"/>
  <c r="G787" i="1"/>
  <c r="H787" i="1"/>
  <c r="I787" i="1"/>
  <c r="J787" i="1"/>
  <c r="K787" i="1"/>
  <c r="L787" i="1"/>
  <c r="M787" i="1"/>
  <c r="D787" i="1"/>
  <c r="E776" i="1"/>
  <c r="F776" i="1"/>
  <c r="G776" i="1"/>
  <c r="H776" i="1"/>
  <c r="I776" i="1"/>
  <c r="J776" i="1"/>
  <c r="K776" i="1"/>
  <c r="L776" i="1"/>
  <c r="M776" i="1"/>
  <c r="D776" i="1"/>
  <c r="E746" i="1"/>
  <c r="F746" i="1"/>
  <c r="G746" i="1"/>
  <c r="H746" i="1"/>
  <c r="I746" i="1"/>
  <c r="J746" i="1"/>
  <c r="K746" i="1"/>
  <c r="L746" i="1"/>
  <c r="M746" i="1"/>
  <c r="D746" i="1"/>
  <c r="M770" i="1" l="1"/>
  <c r="J770" i="1"/>
  <c r="G770" i="1"/>
  <c r="L770" i="1"/>
  <c r="I770" i="1"/>
  <c r="F770" i="1"/>
  <c r="D770" i="1"/>
  <c r="K770" i="1"/>
  <c r="H770" i="1"/>
  <c r="E770" i="1"/>
  <c r="L849" i="1"/>
  <c r="I849" i="1"/>
  <c r="F849" i="1"/>
  <c r="E727" i="1"/>
  <c r="F727" i="1"/>
  <c r="F721" i="1" s="1"/>
  <c r="G727" i="1"/>
  <c r="G721" i="1" s="1"/>
  <c r="H727" i="1"/>
  <c r="I727" i="1"/>
  <c r="I721" i="1" s="1"/>
  <c r="J727" i="1"/>
  <c r="J721" i="1" s="1"/>
  <c r="K727" i="1"/>
  <c r="L727" i="1"/>
  <c r="L721" i="1" s="1"/>
  <c r="M727" i="1"/>
  <c r="M721" i="1" s="1"/>
  <c r="D727" i="1"/>
  <c r="E693" i="1"/>
  <c r="F693" i="1"/>
  <c r="G693" i="1"/>
  <c r="H693" i="1"/>
  <c r="I693" i="1"/>
  <c r="J693" i="1"/>
  <c r="K693" i="1"/>
  <c r="L693" i="1"/>
  <c r="M693" i="1"/>
  <c r="D693" i="1"/>
  <c r="E683" i="1"/>
  <c r="F683" i="1"/>
  <c r="G683" i="1"/>
  <c r="H683" i="1"/>
  <c r="I683" i="1"/>
  <c r="J683" i="1"/>
  <c r="K683" i="1"/>
  <c r="L683" i="1"/>
  <c r="M683" i="1"/>
  <c r="D683" i="1"/>
  <c r="E622" i="1"/>
  <c r="F622" i="1"/>
  <c r="G622" i="1"/>
  <c r="H622" i="1"/>
  <c r="I622" i="1"/>
  <c r="J622" i="1"/>
  <c r="K622" i="1"/>
  <c r="L622" i="1"/>
  <c r="M622" i="1"/>
  <c r="D622" i="1"/>
  <c r="D672" i="1"/>
  <c r="E596" i="1"/>
  <c r="F596" i="1"/>
  <c r="G596" i="1"/>
  <c r="H596" i="1"/>
  <c r="I596" i="1"/>
  <c r="J596" i="1"/>
  <c r="K596" i="1"/>
  <c r="L596" i="1"/>
  <c r="M596" i="1"/>
  <c r="D596" i="1"/>
  <c r="E588" i="1"/>
  <c r="F588" i="1"/>
  <c r="G588" i="1"/>
  <c r="H588" i="1"/>
  <c r="I588" i="1"/>
  <c r="J588" i="1"/>
  <c r="K588" i="1"/>
  <c r="L588" i="1"/>
  <c r="M588" i="1"/>
  <c r="D588" i="1"/>
  <c r="D576" i="1" l="1"/>
  <c r="L576" i="1"/>
  <c r="H721" i="1"/>
  <c r="D721" i="1"/>
  <c r="K721" i="1"/>
  <c r="E721" i="1"/>
  <c r="I576" i="1"/>
  <c r="F576" i="1"/>
  <c r="K576" i="1"/>
  <c r="H576" i="1"/>
  <c r="E576" i="1"/>
  <c r="M576" i="1"/>
  <c r="J576" i="1"/>
  <c r="G576" i="1"/>
  <c r="M518" i="1"/>
  <c r="L518" i="1"/>
  <c r="E493" i="1"/>
  <c r="E487" i="1" s="1"/>
  <c r="F493" i="1"/>
  <c r="G493" i="1"/>
  <c r="G487" i="1" s="1"/>
  <c r="H493" i="1"/>
  <c r="H487" i="1" s="1"/>
  <c r="I493" i="1"/>
  <c r="J493" i="1"/>
  <c r="J487" i="1" s="1"/>
  <c r="K493" i="1"/>
  <c r="K487" i="1" s="1"/>
  <c r="L493" i="1"/>
  <c r="M493" i="1"/>
  <c r="D493" i="1"/>
  <c r="D487" i="1" s="1"/>
  <c r="E449" i="1"/>
  <c r="J449" i="1"/>
  <c r="K449" i="1"/>
  <c r="D449" i="1"/>
  <c r="M462" i="1"/>
  <c r="M449" i="1" s="1"/>
  <c r="L462" i="1"/>
  <c r="L449" i="1" s="1"/>
  <c r="I462" i="1"/>
  <c r="I449" i="1" s="1"/>
  <c r="H462" i="1"/>
  <c r="H449" i="1" s="1"/>
  <c r="G462" i="1"/>
  <c r="G449" i="1" s="1"/>
  <c r="F462" i="1"/>
  <c r="F449" i="1" s="1"/>
  <c r="E418" i="1"/>
  <c r="F418" i="1"/>
  <c r="G418" i="1"/>
  <c r="H418" i="1"/>
  <c r="I418" i="1"/>
  <c r="J418" i="1"/>
  <c r="K418" i="1"/>
  <c r="L418" i="1"/>
  <c r="M418" i="1"/>
  <c r="D418" i="1"/>
  <c r="E369" i="1"/>
  <c r="F369" i="1"/>
  <c r="G369" i="1"/>
  <c r="H369" i="1"/>
  <c r="I369" i="1"/>
  <c r="J369" i="1"/>
  <c r="K369" i="1"/>
  <c r="L369" i="1"/>
  <c r="M369" i="1"/>
  <c r="D369" i="1"/>
  <c r="E347" i="1"/>
  <c r="F347" i="1"/>
  <c r="G347" i="1"/>
  <c r="H347" i="1"/>
  <c r="I347" i="1"/>
  <c r="J347" i="1"/>
  <c r="K347" i="1"/>
  <c r="L347" i="1"/>
  <c r="M347" i="1"/>
  <c r="D347" i="1"/>
  <c r="E328" i="1"/>
  <c r="F328" i="1"/>
  <c r="G328" i="1"/>
  <c r="H328" i="1"/>
  <c r="I328" i="1"/>
  <c r="J328" i="1"/>
  <c r="K328" i="1"/>
  <c r="L328" i="1"/>
  <c r="M328" i="1"/>
  <c r="D328" i="1"/>
  <c r="E309" i="1"/>
  <c r="F309" i="1"/>
  <c r="G309" i="1"/>
  <c r="H309" i="1"/>
  <c r="I309" i="1"/>
  <c r="J309" i="1"/>
  <c r="K309" i="1"/>
  <c r="L309" i="1"/>
  <c r="M309" i="1"/>
  <c r="D309" i="1"/>
  <c r="E288" i="1"/>
  <c r="F288" i="1"/>
  <c r="G288" i="1"/>
  <c r="H288" i="1"/>
  <c r="I288" i="1"/>
  <c r="J288" i="1"/>
  <c r="K288" i="1"/>
  <c r="L288" i="1"/>
  <c r="M288" i="1"/>
  <c r="D288" i="1"/>
  <c r="E256" i="1"/>
  <c r="F256" i="1"/>
  <c r="G256" i="1"/>
  <c r="H256" i="1"/>
  <c r="I256" i="1"/>
  <c r="J256" i="1"/>
  <c r="K256" i="1"/>
  <c r="L256" i="1"/>
  <c r="M256" i="1"/>
  <c r="D256" i="1"/>
  <c r="E199" i="1"/>
  <c r="F199" i="1"/>
  <c r="G199" i="1"/>
  <c r="H199" i="1"/>
  <c r="I199" i="1"/>
  <c r="J199" i="1"/>
  <c r="K199" i="1"/>
  <c r="L199" i="1"/>
  <c r="M199" i="1"/>
  <c r="D199" i="1"/>
  <c r="E178" i="1"/>
  <c r="F178" i="1"/>
  <c r="G178" i="1"/>
  <c r="H178" i="1"/>
  <c r="I178" i="1"/>
  <c r="J178" i="1"/>
  <c r="K178" i="1"/>
  <c r="L178" i="1"/>
  <c r="M178" i="1"/>
  <c r="D178" i="1"/>
  <c r="K136" i="1"/>
  <c r="J136" i="1"/>
  <c r="E136" i="1"/>
  <c r="D136" i="1"/>
  <c r="E137" i="1"/>
  <c r="F137" i="1"/>
  <c r="G137" i="1"/>
  <c r="H137" i="1"/>
  <c r="I137" i="1"/>
  <c r="J137" i="1"/>
  <c r="K137" i="1"/>
  <c r="L137" i="1"/>
  <c r="M137" i="1"/>
  <c r="D137" i="1"/>
  <c r="F136" i="1"/>
  <c r="G136" i="1"/>
  <c r="H136" i="1"/>
  <c r="I136" i="1"/>
  <c r="L136" i="1"/>
  <c r="M136" i="1"/>
  <c r="E135" i="1"/>
  <c r="F135" i="1"/>
  <c r="F134" i="1" s="1"/>
  <c r="G135" i="1"/>
  <c r="G134" i="1" s="1"/>
  <c r="H135" i="1"/>
  <c r="I135" i="1"/>
  <c r="I134" i="1" s="1"/>
  <c r="J135" i="1"/>
  <c r="J134" i="1" s="1"/>
  <c r="K135" i="1"/>
  <c r="L135" i="1"/>
  <c r="L134" i="1" s="1"/>
  <c r="M135" i="1"/>
  <c r="M134" i="1" s="1"/>
  <c r="D135" i="1"/>
  <c r="E122" i="1"/>
  <c r="F122" i="1"/>
  <c r="G122" i="1"/>
  <c r="H122" i="1"/>
  <c r="I122" i="1"/>
  <c r="J122" i="1"/>
  <c r="K122" i="1"/>
  <c r="L122" i="1"/>
  <c r="M122" i="1"/>
  <c r="D122" i="1"/>
  <c r="E104" i="1"/>
  <c r="F104" i="1"/>
  <c r="G104" i="1"/>
  <c r="H104" i="1"/>
  <c r="I104" i="1"/>
  <c r="J104" i="1"/>
  <c r="K104" i="1"/>
  <c r="L104" i="1"/>
  <c r="M104" i="1"/>
  <c r="D104" i="1"/>
  <c r="E82" i="1"/>
  <c r="F82" i="1"/>
  <c r="G82" i="1"/>
  <c r="H82" i="1"/>
  <c r="I82" i="1"/>
  <c r="J82" i="1"/>
  <c r="K82" i="1"/>
  <c r="L82" i="1"/>
  <c r="M82" i="1"/>
  <c r="D82" i="1"/>
  <c r="E34" i="1"/>
  <c r="F34" i="1"/>
  <c r="G34" i="1"/>
  <c r="H34" i="1"/>
  <c r="I34" i="1"/>
  <c r="J34" i="1"/>
  <c r="K34" i="1"/>
  <c r="L34" i="1"/>
  <c r="M34" i="1"/>
  <c r="E33" i="1"/>
  <c r="F33" i="1"/>
  <c r="G33" i="1"/>
  <c r="H33" i="1"/>
  <c r="I33" i="1"/>
  <c r="J33" i="1"/>
  <c r="K33" i="1"/>
  <c r="L33" i="1"/>
  <c r="M33" i="1"/>
  <c r="E32" i="1"/>
  <c r="E31" i="1" s="1"/>
  <c r="F32" i="1"/>
  <c r="F31" i="1" s="1"/>
  <c r="G32" i="1"/>
  <c r="G31" i="1" s="1"/>
  <c r="H32" i="1"/>
  <c r="H31" i="1" s="1"/>
  <c r="I32" i="1"/>
  <c r="I31" i="1" s="1"/>
  <c r="J32" i="1"/>
  <c r="J31" i="1" s="1"/>
  <c r="K32" i="1"/>
  <c r="K31" i="1" s="1"/>
  <c r="L32" i="1"/>
  <c r="M32" i="1"/>
  <c r="D33" i="1"/>
  <c r="D34" i="1"/>
  <c r="D32" i="1"/>
  <c r="D31" i="1" l="1"/>
  <c r="D134" i="1"/>
  <c r="K134" i="1"/>
  <c r="H134" i="1"/>
  <c r="E134" i="1"/>
  <c r="D28" i="1"/>
  <c r="M116" i="1"/>
  <c r="J116" i="1"/>
  <c r="G116" i="1"/>
  <c r="D481" i="1"/>
  <c r="D116" i="1"/>
  <c r="M487" i="1"/>
  <c r="L116" i="1"/>
  <c r="I116" i="1"/>
  <c r="F116" i="1"/>
  <c r="J481" i="1"/>
  <c r="D172" i="1"/>
  <c r="K172" i="1"/>
  <c r="H172" i="1"/>
  <c r="E172" i="1"/>
  <c r="G481" i="1"/>
  <c r="E481" i="1"/>
  <c r="H481" i="1"/>
  <c r="L172" i="1"/>
  <c r="I172" i="1"/>
  <c r="F172" i="1"/>
  <c r="M481" i="1"/>
  <c r="K481" i="1"/>
  <c r="K28" i="1"/>
  <c r="H28" i="1"/>
  <c r="E28" i="1"/>
  <c r="M172" i="1"/>
  <c r="J172" i="1"/>
  <c r="G172" i="1"/>
  <c r="L487" i="1"/>
  <c r="L481" i="1" s="1"/>
  <c r="I487" i="1"/>
  <c r="I481" i="1" s="1"/>
  <c r="F487" i="1"/>
  <c r="F481" i="1" s="1"/>
  <c r="L28" i="1"/>
  <c r="L22" i="1" s="1"/>
  <c r="I28" i="1"/>
  <c r="F28" i="1"/>
  <c r="K116" i="1"/>
  <c r="K22" i="1" s="1"/>
  <c r="H116" i="1"/>
  <c r="H22" i="1" s="1"/>
  <c r="E116" i="1"/>
  <c r="M28" i="1"/>
  <c r="M22" i="1" s="1"/>
  <c r="J28" i="1"/>
  <c r="J22" i="1" s="1"/>
  <c r="G28" i="1"/>
  <c r="G22" i="1" s="1"/>
  <c r="I22" i="1" l="1"/>
  <c r="F22" i="1"/>
  <c r="I15" i="1"/>
  <c r="K15" i="1"/>
  <c r="H15" i="1"/>
  <c r="L15" i="1"/>
  <c r="M15" i="1"/>
  <c r="F15" i="1"/>
  <c r="G15" i="1"/>
  <c r="J15" i="1"/>
  <c r="E22" i="1"/>
  <c r="E15" i="1" s="1"/>
  <c r="D22" i="1"/>
  <c r="D15" i="1" s="1"/>
  <c r="D616" i="1" l="1"/>
  <c r="E619" i="1"/>
  <c r="F619" i="1"/>
  <c r="G619" i="1"/>
  <c r="H619" i="1"/>
  <c r="I619" i="1"/>
  <c r="J619" i="1"/>
  <c r="K619" i="1"/>
  <c r="L619" i="1"/>
  <c r="M619" i="1"/>
  <c r="D619" i="1"/>
  <c r="E368" i="1" l="1"/>
  <c r="F368" i="1"/>
  <c r="G368" i="1"/>
  <c r="H368" i="1"/>
  <c r="I368" i="1"/>
  <c r="J368" i="1"/>
  <c r="K368" i="1"/>
  <c r="L368" i="1"/>
  <c r="M368" i="1"/>
  <c r="D368" i="1"/>
  <c r="D176" i="1" l="1"/>
  <c r="E367" i="1"/>
  <c r="E366" i="1" s="1"/>
  <c r="F367" i="1"/>
  <c r="F366" i="1" s="1"/>
  <c r="G367" i="1"/>
  <c r="G366" i="1" s="1"/>
  <c r="H367" i="1"/>
  <c r="H366" i="1" s="1"/>
  <c r="I367" i="1"/>
  <c r="I366" i="1" s="1"/>
  <c r="J367" i="1"/>
  <c r="J366" i="1" s="1"/>
  <c r="K367" i="1"/>
  <c r="K366" i="1" s="1"/>
  <c r="L367" i="1"/>
  <c r="L366" i="1" s="1"/>
  <c r="M367" i="1"/>
  <c r="M366" i="1" s="1"/>
  <c r="D367" i="1"/>
  <c r="D366" i="1" s="1"/>
  <c r="E346" i="1"/>
  <c r="F346" i="1"/>
  <c r="G346" i="1"/>
  <c r="H346" i="1"/>
  <c r="I346" i="1"/>
  <c r="J346" i="1"/>
  <c r="K346" i="1"/>
  <c r="L346" i="1"/>
  <c r="M346" i="1"/>
  <c r="E345" i="1"/>
  <c r="E344" i="1" s="1"/>
  <c r="F345" i="1"/>
  <c r="F344" i="1" s="1"/>
  <c r="G345" i="1"/>
  <c r="G344" i="1" s="1"/>
  <c r="H345" i="1"/>
  <c r="H344" i="1" s="1"/>
  <c r="I345" i="1"/>
  <c r="I344" i="1" s="1"/>
  <c r="J345" i="1"/>
  <c r="J344" i="1" s="1"/>
  <c r="K345" i="1"/>
  <c r="K344" i="1" s="1"/>
  <c r="L345" i="1"/>
  <c r="L344" i="1" s="1"/>
  <c r="M345" i="1"/>
  <c r="M344" i="1" s="1"/>
  <c r="D346" i="1"/>
  <c r="D345" i="1"/>
  <c r="E327" i="1"/>
  <c r="F327" i="1"/>
  <c r="G327" i="1"/>
  <c r="H327" i="1"/>
  <c r="I327" i="1"/>
  <c r="J327" i="1"/>
  <c r="K327" i="1"/>
  <c r="L327" i="1"/>
  <c r="M327" i="1"/>
  <c r="E326" i="1"/>
  <c r="E325" i="1" s="1"/>
  <c r="F326" i="1"/>
  <c r="F325" i="1" s="1"/>
  <c r="G326" i="1"/>
  <c r="G325" i="1" s="1"/>
  <c r="H326" i="1"/>
  <c r="H325" i="1" s="1"/>
  <c r="I326" i="1"/>
  <c r="I325" i="1" s="1"/>
  <c r="J326" i="1"/>
  <c r="J325" i="1" s="1"/>
  <c r="K326" i="1"/>
  <c r="K325" i="1" s="1"/>
  <c r="L326" i="1"/>
  <c r="L325" i="1" s="1"/>
  <c r="M326" i="1"/>
  <c r="M325" i="1" s="1"/>
  <c r="D327" i="1"/>
  <c r="D326" i="1"/>
  <c r="E308" i="1"/>
  <c r="F308" i="1"/>
  <c r="G308" i="1"/>
  <c r="H308" i="1"/>
  <c r="I308" i="1"/>
  <c r="J308" i="1"/>
  <c r="K308" i="1"/>
  <c r="L308" i="1"/>
  <c r="M308" i="1"/>
  <c r="E307" i="1"/>
  <c r="E306" i="1" s="1"/>
  <c r="F307" i="1"/>
  <c r="F306" i="1" s="1"/>
  <c r="G307" i="1"/>
  <c r="G306" i="1" s="1"/>
  <c r="H307" i="1"/>
  <c r="H306" i="1" s="1"/>
  <c r="I307" i="1"/>
  <c r="I306" i="1" s="1"/>
  <c r="J307" i="1"/>
  <c r="J306" i="1" s="1"/>
  <c r="K307" i="1"/>
  <c r="K306" i="1" s="1"/>
  <c r="L307" i="1"/>
  <c r="L306" i="1" s="1"/>
  <c r="M307" i="1"/>
  <c r="M306" i="1" s="1"/>
  <c r="D308" i="1"/>
  <c r="D307" i="1"/>
  <c r="D306" i="1" s="1"/>
  <c r="E287" i="1"/>
  <c r="F287" i="1"/>
  <c r="G287" i="1"/>
  <c r="H287" i="1"/>
  <c r="I287" i="1"/>
  <c r="J287" i="1"/>
  <c r="K287" i="1"/>
  <c r="L287" i="1"/>
  <c r="M287" i="1"/>
  <c r="E286" i="1"/>
  <c r="E285" i="1" s="1"/>
  <c r="H286" i="1"/>
  <c r="I286" i="1"/>
  <c r="I285" i="1" s="1"/>
  <c r="J286" i="1"/>
  <c r="K286" i="1"/>
  <c r="K285" i="1" s="1"/>
  <c r="D287" i="1"/>
  <c r="D286" i="1"/>
  <c r="D325" i="1" l="1"/>
  <c r="H285" i="1"/>
  <c r="D344" i="1"/>
  <c r="D285" i="1"/>
  <c r="J285" i="1"/>
  <c r="E255" i="1"/>
  <c r="F255" i="1"/>
  <c r="G255" i="1"/>
  <c r="H255" i="1"/>
  <c r="I255" i="1"/>
  <c r="J255" i="1"/>
  <c r="K255" i="1"/>
  <c r="L255" i="1"/>
  <c r="M255" i="1"/>
  <c r="E254" i="1"/>
  <c r="E253" i="1" s="1"/>
  <c r="F254" i="1"/>
  <c r="F253" i="1" s="1"/>
  <c r="G254" i="1"/>
  <c r="G253" i="1" s="1"/>
  <c r="H254" i="1"/>
  <c r="H253" i="1" s="1"/>
  <c r="I254" i="1"/>
  <c r="I253" i="1" s="1"/>
  <c r="J254" i="1"/>
  <c r="J253" i="1" s="1"/>
  <c r="K254" i="1"/>
  <c r="K253" i="1" s="1"/>
  <c r="L254" i="1"/>
  <c r="L253" i="1" s="1"/>
  <c r="M254" i="1"/>
  <c r="M253" i="1" s="1"/>
  <c r="D255" i="1"/>
  <c r="D254" i="1"/>
  <c r="D253" i="1" s="1"/>
  <c r="E198" i="1"/>
  <c r="F198" i="1"/>
  <c r="G198" i="1"/>
  <c r="H198" i="1"/>
  <c r="I198" i="1"/>
  <c r="J198" i="1"/>
  <c r="K198" i="1"/>
  <c r="L198" i="1"/>
  <c r="M198" i="1"/>
  <c r="E197" i="1"/>
  <c r="E196" i="1" s="1"/>
  <c r="F197" i="1"/>
  <c r="F196" i="1" s="1"/>
  <c r="G197" i="1"/>
  <c r="G196" i="1" s="1"/>
  <c r="H197" i="1"/>
  <c r="H196" i="1" s="1"/>
  <c r="I197" i="1"/>
  <c r="I196" i="1" s="1"/>
  <c r="J197" i="1"/>
  <c r="J196" i="1" s="1"/>
  <c r="K197" i="1"/>
  <c r="K196" i="1" s="1"/>
  <c r="L197" i="1"/>
  <c r="L196" i="1" s="1"/>
  <c r="M197" i="1"/>
  <c r="M196" i="1" s="1"/>
  <c r="D198" i="1"/>
  <c r="D197" i="1"/>
  <c r="E177" i="1"/>
  <c r="F177" i="1"/>
  <c r="G177" i="1"/>
  <c r="H177" i="1"/>
  <c r="I177" i="1"/>
  <c r="J177" i="1"/>
  <c r="K177" i="1"/>
  <c r="L177" i="1"/>
  <c r="M177" i="1"/>
  <c r="E176" i="1"/>
  <c r="E175" i="1" s="1"/>
  <c r="F176" i="1"/>
  <c r="F175" i="1" s="1"/>
  <c r="G176" i="1"/>
  <c r="G175" i="1" s="1"/>
  <c r="H176" i="1"/>
  <c r="H175" i="1" s="1"/>
  <c r="I176" i="1"/>
  <c r="I175" i="1" s="1"/>
  <c r="J176" i="1"/>
  <c r="J175" i="1" s="1"/>
  <c r="K176" i="1"/>
  <c r="K175" i="1" s="1"/>
  <c r="L176" i="1"/>
  <c r="L175" i="1" s="1"/>
  <c r="M176" i="1"/>
  <c r="M175" i="1" s="1"/>
  <c r="D177" i="1"/>
  <c r="D175" i="1" s="1"/>
  <c r="D196" i="1" l="1"/>
  <c r="M171" i="1"/>
  <c r="G171" i="1"/>
  <c r="D170" i="1"/>
  <c r="L171" i="1"/>
  <c r="F171" i="1"/>
  <c r="K170" i="1"/>
  <c r="H170" i="1"/>
  <c r="E170" i="1"/>
  <c r="J170" i="1"/>
  <c r="K171" i="1"/>
  <c r="J171" i="1"/>
  <c r="I171" i="1"/>
  <c r="H171" i="1"/>
  <c r="E171" i="1"/>
  <c r="I170" i="1"/>
  <c r="I169" i="1" s="1"/>
  <c r="D171" i="1"/>
  <c r="D1094" i="1"/>
  <c r="E1094" i="1"/>
  <c r="F1094" i="1"/>
  <c r="G1094" i="1"/>
  <c r="H1094" i="1"/>
  <c r="I1094" i="1"/>
  <c r="J1094" i="1"/>
  <c r="K1094" i="1"/>
  <c r="L1094" i="1"/>
  <c r="M1094" i="1"/>
  <c r="E1093" i="1"/>
  <c r="F1093" i="1"/>
  <c r="G1093" i="1"/>
  <c r="H1093" i="1"/>
  <c r="I1093" i="1"/>
  <c r="J1093" i="1"/>
  <c r="K1093" i="1"/>
  <c r="L1093" i="1"/>
  <c r="M1093" i="1"/>
  <c r="D1093" i="1"/>
  <c r="E1084" i="1"/>
  <c r="F1084" i="1"/>
  <c r="G1084" i="1"/>
  <c r="H1084" i="1"/>
  <c r="I1084" i="1"/>
  <c r="J1084" i="1"/>
  <c r="K1084" i="1"/>
  <c r="L1084" i="1"/>
  <c r="M1084" i="1"/>
  <c r="D1084" i="1"/>
  <c r="E1068" i="1"/>
  <c r="F1068" i="1"/>
  <c r="G1068" i="1"/>
  <c r="H1068" i="1"/>
  <c r="I1068" i="1"/>
  <c r="J1068" i="1"/>
  <c r="K1068" i="1"/>
  <c r="L1068" i="1"/>
  <c r="M1068" i="1"/>
  <c r="E1067" i="1"/>
  <c r="F1067" i="1"/>
  <c r="G1067" i="1"/>
  <c r="H1067" i="1"/>
  <c r="I1067" i="1"/>
  <c r="J1067" i="1"/>
  <c r="K1067" i="1"/>
  <c r="L1067" i="1"/>
  <c r="M1067" i="1"/>
  <c r="D1068" i="1"/>
  <c r="D1067" i="1"/>
  <c r="E1038" i="1"/>
  <c r="F1038" i="1"/>
  <c r="G1038" i="1"/>
  <c r="H1038" i="1"/>
  <c r="I1038" i="1"/>
  <c r="J1038" i="1"/>
  <c r="K1038" i="1"/>
  <c r="L1038" i="1"/>
  <c r="M1038" i="1"/>
  <c r="E1037" i="1"/>
  <c r="F1037" i="1"/>
  <c r="G1037" i="1"/>
  <c r="H1037" i="1"/>
  <c r="I1037" i="1"/>
  <c r="J1037" i="1"/>
  <c r="K1037" i="1"/>
  <c r="L1037" i="1"/>
  <c r="M1037" i="1"/>
  <c r="D1038" i="1"/>
  <c r="D1037" i="1"/>
  <c r="E1050" i="1"/>
  <c r="F1050" i="1"/>
  <c r="G1050" i="1"/>
  <c r="H1050" i="1"/>
  <c r="I1050" i="1"/>
  <c r="J1050" i="1"/>
  <c r="K1050" i="1"/>
  <c r="L1050" i="1"/>
  <c r="M1050" i="1"/>
  <c r="E1049" i="1"/>
  <c r="F1049" i="1"/>
  <c r="G1049" i="1"/>
  <c r="H1049" i="1"/>
  <c r="I1049" i="1"/>
  <c r="J1049" i="1"/>
  <c r="K1049" i="1"/>
  <c r="L1049" i="1"/>
  <c r="M1049" i="1"/>
  <c r="D1050" i="1"/>
  <c r="D1049" i="1"/>
  <c r="E1026" i="1"/>
  <c r="F1026" i="1"/>
  <c r="G1026" i="1"/>
  <c r="H1026" i="1"/>
  <c r="I1026" i="1"/>
  <c r="J1026" i="1"/>
  <c r="K1026" i="1"/>
  <c r="L1026" i="1"/>
  <c r="M1026" i="1"/>
  <c r="E1025" i="1"/>
  <c r="F1025" i="1"/>
  <c r="G1025" i="1"/>
  <c r="H1025" i="1"/>
  <c r="I1025" i="1"/>
  <c r="J1025" i="1"/>
  <c r="K1025" i="1"/>
  <c r="L1025" i="1"/>
  <c r="M1025" i="1"/>
  <c r="D1026" i="1"/>
  <c r="D1025" i="1"/>
  <c r="E1007" i="1"/>
  <c r="F1007" i="1"/>
  <c r="G1007" i="1"/>
  <c r="H1007" i="1"/>
  <c r="I1007" i="1"/>
  <c r="J1007" i="1"/>
  <c r="K1007" i="1"/>
  <c r="L1007" i="1"/>
  <c r="M1007" i="1"/>
  <c r="E1006" i="1"/>
  <c r="F1006" i="1"/>
  <c r="G1006" i="1"/>
  <c r="H1006" i="1"/>
  <c r="I1006" i="1"/>
  <c r="J1006" i="1"/>
  <c r="K1006" i="1"/>
  <c r="L1006" i="1"/>
  <c r="M1006" i="1"/>
  <c r="D1007" i="1"/>
  <c r="D1006" i="1"/>
  <c r="E988" i="1"/>
  <c r="F988" i="1"/>
  <c r="G988" i="1"/>
  <c r="H988" i="1"/>
  <c r="I988" i="1"/>
  <c r="J988" i="1"/>
  <c r="K988" i="1"/>
  <c r="L988" i="1"/>
  <c r="M988" i="1"/>
  <c r="E987" i="1"/>
  <c r="F987" i="1"/>
  <c r="G987" i="1"/>
  <c r="H987" i="1"/>
  <c r="I987" i="1"/>
  <c r="J987" i="1"/>
  <c r="K987" i="1"/>
  <c r="L987" i="1"/>
  <c r="M987" i="1"/>
  <c r="D988" i="1"/>
  <c r="D987" i="1"/>
  <c r="E967" i="1"/>
  <c r="F967" i="1"/>
  <c r="G967" i="1"/>
  <c r="H967" i="1"/>
  <c r="I967" i="1"/>
  <c r="J967" i="1"/>
  <c r="K967" i="1"/>
  <c r="L967" i="1"/>
  <c r="M967" i="1"/>
  <c r="E966" i="1"/>
  <c r="F966" i="1"/>
  <c r="G966" i="1"/>
  <c r="H966" i="1"/>
  <c r="I966" i="1"/>
  <c r="J966" i="1"/>
  <c r="K966" i="1"/>
  <c r="L966" i="1"/>
  <c r="M966" i="1"/>
  <c r="D967" i="1"/>
  <c r="D966" i="1"/>
  <c r="E169" i="1" l="1"/>
  <c r="H169" i="1"/>
  <c r="J169" i="1"/>
  <c r="K169" i="1"/>
  <c r="D169" i="1"/>
  <c r="M1061" i="1"/>
  <c r="J1061" i="1"/>
  <c r="G1061" i="1"/>
  <c r="L1061" i="1"/>
  <c r="I1061" i="1"/>
  <c r="F1061" i="1"/>
  <c r="K1061" i="1"/>
  <c r="H1061" i="1"/>
  <c r="E1061" i="1"/>
  <c r="M1062" i="1"/>
  <c r="G1062" i="1"/>
  <c r="J1062" i="1"/>
  <c r="M1001" i="1"/>
  <c r="J1001" i="1"/>
  <c r="G1001" i="1"/>
  <c r="L1062" i="1"/>
  <c r="I1062" i="1"/>
  <c r="F1062" i="1"/>
  <c r="D1001" i="1"/>
  <c r="D1062" i="1"/>
  <c r="K1062" i="1"/>
  <c r="H1062" i="1"/>
  <c r="E1062" i="1"/>
  <c r="D1000" i="1"/>
  <c r="L1000" i="1"/>
  <c r="I1000" i="1"/>
  <c r="F1000" i="1"/>
  <c r="L1001" i="1"/>
  <c r="I1001" i="1"/>
  <c r="F1001" i="1"/>
  <c r="K1001" i="1"/>
  <c r="H1001" i="1"/>
  <c r="E1001" i="1"/>
  <c r="D1061" i="1"/>
  <c r="M1000" i="1"/>
  <c r="J1000" i="1"/>
  <c r="G1000" i="1"/>
  <c r="K1000" i="1"/>
  <c r="H1000" i="1"/>
  <c r="E1000" i="1"/>
  <c r="E951" i="1" l="1"/>
  <c r="E945" i="1" s="1"/>
  <c r="F951" i="1"/>
  <c r="F945" i="1" s="1"/>
  <c r="G951" i="1"/>
  <c r="G945" i="1" s="1"/>
  <c r="H951" i="1"/>
  <c r="H945" i="1" s="1"/>
  <c r="I951" i="1"/>
  <c r="I945" i="1" s="1"/>
  <c r="J951" i="1"/>
  <c r="J945" i="1" s="1"/>
  <c r="K951" i="1"/>
  <c r="K945" i="1" s="1"/>
  <c r="L951" i="1"/>
  <c r="L945" i="1" s="1"/>
  <c r="M951" i="1"/>
  <c r="M945" i="1" s="1"/>
  <c r="E950" i="1"/>
  <c r="F950" i="1"/>
  <c r="G950" i="1"/>
  <c r="H950" i="1"/>
  <c r="I950" i="1"/>
  <c r="J950" i="1"/>
  <c r="K950" i="1"/>
  <c r="L950" i="1"/>
  <c r="M950" i="1"/>
  <c r="D951" i="1"/>
  <c r="D945" i="1" s="1"/>
  <c r="D950" i="1"/>
  <c r="E938" i="1"/>
  <c r="F938" i="1"/>
  <c r="G938" i="1"/>
  <c r="H938" i="1"/>
  <c r="I938" i="1"/>
  <c r="J938" i="1"/>
  <c r="K938" i="1"/>
  <c r="L938" i="1"/>
  <c r="M938" i="1"/>
  <c r="E937" i="1"/>
  <c r="E936" i="1" s="1"/>
  <c r="F937" i="1"/>
  <c r="F936" i="1" s="1"/>
  <c r="G937" i="1"/>
  <c r="G936" i="1" s="1"/>
  <c r="H937" i="1"/>
  <c r="H936" i="1" s="1"/>
  <c r="I937" i="1"/>
  <c r="I936" i="1" s="1"/>
  <c r="J937" i="1"/>
  <c r="J936" i="1" s="1"/>
  <c r="K937" i="1"/>
  <c r="K936" i="1" s="1"/>
  <c r="L937" i="1"/>
  <c r="L936" i="1" s="1"/>
  <c r="M937" i="1"/>
  <c r="M936" i="1" s="1"/>
  <c r="D938" i="1"/>
  <c r="D937" i="1"/>
  <c r="E926" i="1"/>
  <c r="F926" i="1"/>
  <c r="G926" i="1"/>
  <c r="H926" i="1"/>
  <c r="I926" i="1"/>
  <c r="J926" i="1"/>
  <c r="K926" i="1"/>
  <c r="L926" i="1"/>
  <c r="M926" i="1"/>
  <c r="E925" i="1"/>
  <c r="F925" i="1"/>
  <c r="G925" i="1"/>
  <c r="H925" i="1"/>
  <c r="I925" i="1"/>
  <c r="J925" i="1"/>
  <c r="K925" i="1"/>
  <c r="L925" i="1"/>
  <c r="M925" i="1"/>
  <c r="D926" i="1"/>
  <c r="D925" i="1"/>
  <c r="E872" i="1"/>
  <c r="F872" i="1"/>
  <c r="G872" i="1"/>
  <c r="H872" i="1"/>
  <c r="I872" i="1"/>
  <c r="J872" i="1"/>
  <c r="K872" i="1"/>
  <c r="L872" i="1"/>
  <c r="M872" i="1"/>
  <c r="N872" i="1"/>
  <c r="E854" i="1"/>
  <c r="E848" i="1" s="1"/>
  <c r="F854" i="1"/>
  <c r="F848" i="1" s="1"/>
  <c r="G854" i="1"/>
  <c r="G848" i="1" s="1"/>
  <c r="H854" i="1"/>
  <c r="H848" i="1" s="1"/>
  <c r="I854" i="1"/>
  <c r="I848" i="1" s="1"/>
  <c r="J854" i="1"/>
  <c r="J848" i="1" s="1"/>
  <c r="K854" i="1"/>
  <c r="K848" i="1" s="1"/>
  <c r="L854" i="1"/>
  <c r="L848" i="1" s="1"/>
  <c r="M854" i="1"/>
  <c r="M848" i="1" s="1"/>
  <c r="E853" i="1"/>
  <c r="F853" i="1"/>
  <c r="G853" i="1"/>
  <c r="H853" i="1"/>
  <c r="I853" i="1"/>
  <c r="J853" i="1"/>
  <c r="K853" i="1"/>
  <c r="L853" i="1"/>
  <c r="M853" i="1"/>
  <c r="D854" i="1"/>
  <c r="D853" i="1"/>
  <c r="E811" i="1"/>
  <c r="F811" i="1"/>
  <c r="G811" i="1"/>
  <c r="H811" i="1"/>
  <c r="I811" i="1"/>
  <c r="J811" i="1"/>
  <c r="K811" i="1"/>
  <c r="L811" i="1"/>
  <c r="M811" i="1"/>
  <c r="E810" i="1"/>
  <c r="F810" i="1"/>
  <c r="G810" i="1"/>
  <c r="H810" i="1"/>
  <c r="I810" i="1"/>
  <c r="J810" i="1"/>
  <c r="K810" i="1"/>
  <c r="L810" i="1"/>
  <c r="M810" i="1"/>
  <c r="D811" i="1"/>
  <c r="D810" i="1"/>
  <c r="E797" i="1"/>
  <c r="F797" i="1"/>
  <c r="G797" i="1"/>
  <c r="H797" i="1"/>
  <c r="I797" i="1"/>
  <c r="J797" i="1"/>
  <c r="K797" i="1"/>
  <c r="L797" i="1"/>
  <c r="M797" i="1"/>
  <c r="E796" i="1"/>
  <c r="F796" i="1"/>
  <c r="G796" i="1"/>
  <c r="H796" i="1"/>
  <c r="I796" i="1"/>
  <c r="J796" i="1"/>
  <c r="K796" i="1"/>
  <c r="L796" i="1"/>
  <c r="M796" i="1"/>
  <c r="D797" i="1"/>
  <c r="D796" i="1"/>
  <c r="D920" i="1" l="1"/>
  <c r="M920" i="1"/>
  <c r="J920" i="1"/>
  <c r="G920" i="1"/>
  <c r="J847" i="1"/>
  <c r="G847" i="1"/>
  <c r="D847" i="1"/>
  <c r="L847" i="1"/>
  <c r="I847" i="1"/>
  <c r="F847" i="1"/>
  <c r="M944" i="1"/>
  <c r="J944" i="1"/>
  <c r="G944" i="1"/>
  <c r="K847" i="1"/>
  <c r="H847" i="1"/>
  <c r="E847" i="1"/>
  <c r="D944" i="1"/>
  <c r="L944" i="1"/>
  <c r="I944" i="1"/>
  <c r="F944" i="1"/>
  <c r="M847" i="1"/>
  <c r="K944" i="1"/>
  <c r="H944" i="1"/>
  <c r="E944" i="1"/>
  <c r="K920" i="1"/>
  <c r="H920" i="1"/>
  <c r="E920" i="1"/>
  <c r="L920" i="1"/>
  <c r="I920" i="1"/>
  <c r="F920" i="1"/>
  <c r="D936" i="1"/>
  <c r="D848" i="1"/>
  <c r="E786" i="1" l="1"/>
  <c r="F786" i="1"/>
  <c r="G786" i="1"/>
  <c r="H786" i="1"/>
  <c r="I786" i="1"/>
  <c r="J786" i="1"/>
  <c r="K786" i="1"/>
  <c r="L786" i="1"/>
  <c r="M786" i="1"/>
  <c r="E785" i="1"/>
  <c r="F785" i="1"/>
  <c r="G785" i="1"/>
  <c r="H785" i="1"/>
  <c r="I785" i="1"/>
  <c r="J785" i="1"/>
  <c r="K785" i="1"/>
  <c r="L785" i="1"/>
  <c r="M785" i="1"/>
  <c r="D786" i="1"/>
  <c r="D785" i="1"/>
  <c r="E775" i="1"/>
  <c r="E769" i="1" s="1"/>
  <c r="F775" i="1"/>
  <c r="F769" i="1" s="1"/>
  <c r="G775" i="1"/>
  <c r="G769" i="1" s="1"/>
  <c r="H775" i="1"/>
  <c r="H769" i="1" s="1"/>
  <c r="I775" i="1"/>
  <c r="I769" i="1" s="1"/>
  <c r="J775" i="1"/>
  <c r="J769" i="1" s="1"/>
  <c r="K775" i="1"/>
  <c r="K769" i="1" s="1"/>
  <c r="L775" i="1"/>
  <c r="L769" i="1" s="1"/>
  <c r="M775" i="1"/>
  <c r="M769" i="1" s="1"/>
  <c r="E774" i="1"/>
  <c r="E768" i="1" s="1"/>
  <c r="F774" i="1"/>
  <c r="G774" i="1"/>
  <c r="H774" i="1"/>
  <c r="H768" i="1" s="1"/>
  <c r="I774" i="1"/>
  <c r="J774" i="1"/>
  <c r="K774" i="1"/>
  <c r="K768" i="1" s="1"/>
  <c r="L774" i="1"/>
  <c r="M774" i="1"/>
  <c r="D775" i="1"/>
  <c r="D769" i="1" s="1"/>
  <c r="D774" i="1"/>
  <c r="E745" i="1"/>
  <c r="F745" i="1"/>
  <c r="G745" i="1"/>
  <c r="H745" i="1"/>
  <c r="I745" i="1"/>
  <c r="J745" i="1"/>
  <c r="K745" i="1"/>
  <c r="L745" i="1"/>
  <c r="M745" i="1"/>
  <c r="D745" i="1"/>
  <c r="D744" i="1"/>
  <c r="E744" i="1"/>
  <c r="F744" i="1"/>
  <c r="G744" i="1"/>
  <c r="H744" i="1"/>
  <c r="I744" i="1"/>
  <c r="J744" i="1"/>
  <c r="K744" i="1"/>
  <c r="L744" i="1"/>
  <c r="M744" i="1"/>
  <c r="M768" i="1" l="1"/>
  <c r="J768" i="1"/>
  <c r="G768" i="1"/>
  <c r="D768" i="1"/>
  <c r="L768" i="1"/>
  <c r="I768" i="1"/>
  <c r="F768" i="1"/>
  <c r="E726" i="1"/>
  <c r="E720" i="1" s="1"/>
  <c r="F726" i="1"/>
  <c r="F720" i="1" s="1"/>
  <c r="G726" i="1"/>
  <c r="G720" i="1" s="1"/>
  <c r="H726" i="1"/>
  <c r="H720" i="1" s="1"/>
  <c r="I726" i="1"/>
  <c r="I720" i="1" s="1"/>
  <c r="J726" i="1"/>
  <c r="J720" i="1" s="1"/>
  <c r="K726" i="1"/>
  <c r="K720" i="1" s="1"/>
  <c r="L726" i="1"/>
  <c r="L720" i="1" s="1"/>
  <c r="M726" i="1"/>
  <c r="M720" i="1" s="1"/>
  <c r="E725" i="1"/>
  <c r="F725" i="1"/>
  <c r="G725" i="1"/>
  <c r="H725" i="1"/>
  <c r="I725" i="1"/>
  <c r="J725" i="1"/>
  <c r="K725" i="1"/>
  <c r="L725" i="1"/>
  <c r="M725" i="1"/>
  <c r="D726" i="1"/>
  <c r="D720" i="1" s="1"/>
  <c r="D725" i="1"/>
  <c r="D719" i="1" l="1"/>
  <c r="I719" i="1"/>
  <c r="H719" i="1"/>
  <c r="E719" i="1"/>
  <c r="M719" i="1"/>
  <c r="J719" i="1"/>
  <c r="G719" i="1"/>
  <c r="L719" i="1"/>
  <c r="F719" i="1"/>
  <c r="K719" i="1"/>
  <c r="E692" i="1"/>
  <c r="F692" i="1"/>
  <c r="G692" i="1"/>
  <c r="H692" i="1"/>
  <c r="I692" i="1"/>
  <c r="J692" i="1"/>
  <c r="K692" i="1"/>
  <c r="L692" i="1"/>
  <c r="M692" i="1"/>
  <c r="D692" i="1"/>
  <c r="E691" i="1"/>
  <c r="F691" i="1"/>
  <c r="G691" i="1"/>
  <c r="H691" i="1"/>
  <c r="I691" i="1"/>
  <c r="J691" i="1"/>
  <c r="K691" i="1"/>
  <c r="L691" i="1"/>
  <c r="M691" i="1"/>
  <c r="D691" i="1"/>
  <c r="E682" i="1" l="1"/>
  <c r="E680" i="1" s="1"/>
  <c r="F682" i="1"/>
  <c r="F680" i="1" s="1"/>
  <c r="G682" i="1"/>
  <c r="G680" i="1" s="1"/>
  <c r="H682" i="1"/>
  <c r="H680" i="1" s="1"/>
  <c r="I682" i="1"/>
  <c r="I680" i="1" s="1"/>
  <c r="J682" i="1"/>
  <c r="J680" i="1" s="1"/>
  <c r="K682" i="1"/>
  <c r="K680" i="1" s="1"/>
  <c r="L682" i="1"/>
  <c r="L680" i="1" s="1"/>
  <c r="M682" i="1"/>
  <c r="M680" i="1" s="1"/>
  <c r="N682" i="1"/>
  <c r="O682" i="1"/>
  <c r="D682" i="1"/>
  <c r="E672" i="1"/>
  <c r="F672" i="1"/>
  <c r="G672" i="1"/>
  <c r="H672" i="1"/>
  <c r="I672" i="1"/>
  <c r="J672" i="1"/>
  <c r="K672" i="1"/>
  <c r="L672" i="1"/>
  <c r="M672" i="1"/>
  <c r="E656" i="1" l="1"/>
  <c r="F656" i="1"/>
  <c r="G656" i="1"/>
  <c r="H656" i="1"/>
  <c r="I656" i="1"/>
  <c r="J656" i="1"/>
  <c r="K656" i="1"/>
  <c r="L656" i="1"/>
  <c r="M656" i="1"/>
  <c r="D656" i="1"/>
  <c r="E605" i="1"/>
  <c r="F605" i="1"/>
  <c r="G605" i="1"/>
  <c r="H605" i="1"/>
  <c r="I605" i="1"/>
  <c r="J605" i="1"/>
  <c r="K605" i="1"/>
  <c r="L605" i="1"/>
  <c r="M605" i="1"/>
  <c r="N605" i="1"/>
  <c r="N603" i="1" s="1"/>
  <c r="O605" i="1"/>
  <c r="D605" i="1"/>
  <c r="E587" i="1"/>
  <c r="E585" i="1" s="1"/>
  <c r="F587" i="1"/>
  <c r="F585" i="1" s="1"/>
  <c r="G587" i="1"/>
  <c r="G585" i="1" s="1"/>
  <c r="H587" i="1"/>
  <c r="H585" i="1" s="1"/>
  <c r="I587" i="1"/>
  <c r="I585" i="1" s="1"/>
  <c r="J587" i="1"/>
  <c r="J585" i="1" s="1"/>
  <c r="K587" i="1"/>
  <c r="K585" i="1" s="1"/>
  <c r="L587" i="1"/>
  <c r="L585" i="1" s="1"/>
  <c r="M587" i="1"/>
  <c r="M585" i="1" s="1"/>
  <c r="N587" i="1"/>
  <c r="O587" i="1"/>
  <c r="D587" i="1"/>
  <c r="E595" i="1" l="1"/>
  <c r="E575" i="1" s="1"/>
  <c r="F595" i="1"/>
  <c r="F575" i="1" s="1"/>
  <c r="G595" i="1"/>
  <c r="G575" i="1" s="1"/>
  <c r="H595" i="1"/>
  <c r="H575" i="1" s="1"/>
  <c r="I595" i="1"/>
  <c r="I575" i="1" s="1"/>
  <c r="J595" i="1"/>
  <c r="J575" i="1" s="1"/>
  <c r="K595" i="1"/>
  <c r="K575" i="1" s="1"/>
  <c r="L595" i="1"/>
  <c r="L575" i="1" s="1"/>
  <c r="M595" i="1"/>
  <c r="M575" i="1" s="1"/>
  <c r="D595" i="1"/>
  <c r="D575" i="1" s="1"/>
  <c r="M510" i="1" l="1"/>
  <c r="L510" i="1"/>
  <c r="E492" i="1"/>
  <c r="E486" i="1" s="1"/>
  <c r="E480" i="1" s="1"/>
  <c r="F492" i="1"/>
  <c r="F486" i="1" s="1"/>
  <c r="F480" i="1" s="1"/>
  <c r="G492" i="1"/>
  <c r="G486" i="1" s="1"/>
  <c r="G480" i="1" s="1"/>
  <c r="H492" i="1"/>
  <c r="H486" i="1" s="1"/>
  <c r="H480" i="1" s="1"/>
  <c r="I492" i="1"/>
  <c r="I486" i="1" s="1"/>
  <c r="I480" i="1" s="1"/>
  <c r="J492" i="1"/>
  <c r="J486" i="1" s="1"/>
  <c r="J480" i="1" s="1"/>
  <c r="K492" i="1"/>
  <c r="K486" i="1" s="1"/>
  <c r="K480" i="1" s="1"/>
  <c r="L492" i="1"/>
  <c r="M492" i="1"/>
  <c r="E491" i="1"/>
  <c r="E490" i="1" s="1"/>
  <c r="F491" i="1"/>
  <c r="F490" i="1" s="1"/>
  <c r="G491" i="1"/>
  <c r="G490" i="1" s="1"/>
  <c r="H491" i="1"/>
  <c r="H490" i="1" s="1"/>
  <c r="I491" i="1"/>
  <c r="I490" i="1" s="1"/>
  <c r="J491" i="1"/>
  <c r="J490" i="1" s="1"/>
  <c r="K491" i="1"/>
  <c r="K490" i="1" s="1"/>
  <c r="L491" i="1"/>
  <c r="L490" i="1" s="1"/>
  <c r="M491" i="1"/>
  <c r="M490" i="1" s="1"/>
  <c r="D492" i="1"/>
  <c r="D486" i="1" s="1"/>
  <c r="D480" i="1" s="1"/>
  <c r="D491" i="1"/>
  <c r="E448" i="1"/>
  <c r="J448" i="1"/>
  <c r="K448" i="1"/>
  <c r="E447" i="1"/>
  <c r="E446" i="1" s="1"/>
  <c r="J447" i="1"/>
  <c r="J446" i="1" s="1"/>
  <c r="K447" i="1"/>
  <c r="K446" i="1" s="1"/>
  <c r="D448" i="1"/>
  <c r="D447" i="1"/>
  <c r="D446" i="1" s="1"/>
  <c r="D490" i="1" l="1"/>
  <c r="M486" i="1"/>
  <c r="M480" i="1" s="1"/>
  <c r="L486" i="1"/>
  <c r="L480" i="1" s="1"/>
  <c r="H485" i="1"/>
  <c r="E485" i="1"/>
  <c r="G485" i="1"/>
  <c r="D485" i="1"/>
  <c r="I485" i="1"/>
  <c r="F485" i="1"/>
  <c r="M457" i="1"/>
  <c r="M448" i="1" s="1"/>
  <c r="L457" i="1"/>
  <c r="L448" i="1" s="1"/>
  <c r="I457" i="1"/>
  <c r="I448" i="1" s="1"/>
  <c r="H457" i="1"/>
  <c r="H448" i="1" s="1"/>
  <c r="G457" i="1"/>
  <c r="G448" i="1" s="1"/>
  <c r="F457" i="1"/>
  <c r="F448" i="1" s="1"/>
  <c r="E417" i="1"/>
  <c r="F417" i="1"/>
  <c r="G417" i="1"/>
  <c r="H417" i="1"/>
  <c r="I417" i="1"/>
  <c r="J417" i="1"/>
  <c r="K417" i="1"/>
  <c r="L417" i="1"/>
  <c r="M417" i="1"/>
  <c r="D417" i="1"/>
  <c r="D416" i="1"/>
  <c r="D415" i="1" s="1"/>
  <c r="E416" i="1"/>
  <c r="E415" i="1" s="1"/>
  <c r="F416" i="1"/>
  <c r="G416" i="1"/>
  <c r="H416" i="1"/>
  <c r="H415" i="1" s="1"/>
  <c r="I416" i="1"/>
  <c r="J416" i="1"/>
  <c r="K416" i="1"/>
  <c r="K415" i="1" s="1"/>
  <c r="L416" i="1"/>
  <c r="M416" i="1"/>
  <c r="G415" i="1" l="1"/>
  <c r="M415" i="1"/>
  <c r="J415" i="1"/>
  <c r="L415" i="1"/>
  <c r="I415" i="1"/>
  <c r="F415" i="1"/>
  <c r="E121" i="1"/>
  <c r="E115" i="1" s="1"/>
  <c r="F121" i="1"/>
  <c r="F115" i="1" s="1"/>
  <c r="G121" i="1"/>
  <c r="G115" i="1" s="1"/>
  <c r="H121" i="1"/>
  <c r="H115" i="1" s="1"/>
  <c r="I121" i="1"/>
  <c r="I115" i="1" s="1"/>
  <c r="J121" i="1"/>
  <c r="J115" i="1" s="1"/>
  <c r="K121" i="1"/>
  <c r="K115" i="1" s="1"/>
  <c r="L121" i="1"/>
  <c r="L115" i="1" s="1"/>
  <c r="M121" i="1"/>
  <c r="M115" i="1" s="1"/>
  <c r="E120" i="1"/>
  <c r="E119" i="1" s="1"/>
  <c r="F120" i="1"/>
  <c r="F119" i="1" s="1"/>
  <c r="G120" i="1"/>
  <c r="G119" i="1" s="1"/>
  <c r="H120" i="1"/>
  <c r="H119" i="1" s="1"/>
  <c r="I120" i="1"/>
  <c r="I119" i="1" s="1"/>
  <c r="J120" i="1"/>
  <c r="J119" i="1" s="1"/>
  <c r="K120" i="1"/>
  <c r="K119" i="1" s="1"/>
  <c r="L120" i="1"/>
  <c r="L119" i="1" s="1"/>
  <c r="M120" i="1"/>
  <c r="M119" i="1" s="1"/>
  <c r="D121" i="1"/>
  <c r="D115" i="1" s="1"/>
  <c r="D120" i="1"/>
  <c r="D119" i="1" l="1"/>
  <c r="D114" i="1"/>
  <c r="D113" i="1" s="1"/>
  <c r="L114" i="1"/>
  <c r="L113" i="1" s="1"/>
  <c r="I114" i="1"/>
  <c r="I113" i="1" s="1"/>
  <c r="F114" i="1"/>
  <c r="F113" i="1" s="1"/>
  <c r="H114" i="1"/>
  <c r="H113" i="1" s="1"/>
  <c r="E114" i="1"/>
  <c r="E113" i="1" s="1"/>
  <c r="K114" i="1"/>
  <c r="K113" i="1" s="1"/>
  <c r="M114" i="1"/>
  <c r="M113" i="1" s="1"/>
  <c r="J114" i="1"/>
  <c r="J113" i="1" s="1"/>
  <c r="G114" i="1"/>
  <c r="G113" i="1" s="1"/>
  <c r="E103" i="1"/>
  <c r="F103" i="1"/>
  <c r="G103" i="1"/>
  <c r="H103" i="1"/>
  <c r="I103" i="1"/>
  <c r="J103" i="1"/>
  <c r="K103" i="1"/>
  <c r="L103" i="1"/>
  <c r="M103" i="1"/>
  <c r="E102" i="1"/>
  <c r="E101" i="1" s="1"/>
  <c r="F102" i="1"/>
  <c r="F101" i="1" s="1"/>
  <c r="G102" i="1"/>
  <c r="G101" i="1" s="1"/>
  <c r="H102" i="1"/>
  <c r="H101" i="1" s="1"/>
  <c r="I102" i="1"/>
  <c r="I101" i="1" s="1"/>
  <c r="J102" i="1"/>
  <c r="J101" i="1" s="1"/>
  <c r="K102" i="1"/>
  <c r="K101" i="1" s="1"/>
  <c r="L102" i="1"/>
  <c r="L101" i="1" s="1"/>
  <c r="M102" i="1"/>
  <c r="M101" i="1" s="1"/>
  <c r="D103" i="1"/>
  <c r="D102" i="1"/>
  <c r="D101" i="1" s="1"/>
  <c r="E81" i="1"/>
  <c r="F81" i="1"/>
  <c r="G81" i="1"/>
  <c r="H81" i="1"/>
  <c r="I81" i="1"/>
  <c r="J81" i="1"/>
  <c r="K81" i="1"/>
  <c r="L81" i="1"/>
  <c r="M81" i="1"/>
  <c r="N81" i="1"/>
  <c r="O81" i="1"/>
  <c r="D81" i="1"/>
  <c r="N80" i="1"/>
  <c r="O80" i="1"/>
  <c r="E80" i="1"/>
  <c r="E79" i="1" s="1"/>
  <c r="F80" i="1"/>
  <c r="F79" i="1" s="1"/>
  <c r="G80" i="1"/>
  <c r="G79" i="1" s="1"/>
  <c r="H80" i="1"/>
  <c r="H79" i="1" s="1"/>
  <c r="I80" i="1"/>
  <c r="I79" i="1" s="1"/>
  <c r="J80" i="1"/>
  <c r="J79" i="1" s="1"/>
  <c r="K80" i="1"/>
  <c r="K79" i="1" s="1"/>
  <c r="L80" i="1"/>
  <c r="L79" i="1" s="1"/>
  <c r="M80" i="1"/>
  <c r="M79" i="1" s="1"/>
  <c r="D80" i="1"/>
  <c r="D79" i="1" s="1"/>
  <c r="G26" i="1" l="1"/>
  <c r="L26" i="1"/>
  <c r="L62" i="1"/>
  <c r="I26" i="1"/>
  <c r="F26" i="1"/>
  <c r="K27" i="1"/>
  <c r="H27" i="1"/>
  <c r="H21" i="1" s="1"/>
  <c r="H14" i="1" s="1"/>
  <c r="E27" i="1"/>
  <c r="M26" i="1"/>
  <c r="M62" i="1"/>
  <c r="J26" i="1"/>
  <c r="D27" i="1"/>
  <c r="D21" i="1" s="1"/>
  <c r="D14" i="1" s="1"/>
  <c r="M27" i="1"/>
  <c r="M21" i="1" s="1"/>
  <c r="M14" i="1" s="1"/>
  <c r="J27" i="1"/>
  <c r="J21" i="1" s="1"/>
  <c r="J14" i="1" s="1"/>
  <c r="G27" i="1"/>
  <c r="G21" i="1" s="1"/>
  <c r="G14" i="1" s="1"/>
  <c r="L27" i="1"/>
  <c r="L21" i="1" s="1"/>
  <c r="L14" i="1" s="1"/>
  <c r="I27" i="1"/>
  <c r="I21" i="1" s="1"/>
  <c r="I14" i="1" s="1"/>
  <c r="F27" i="1"/>
  <c r="D26" i="1"/>
  <c r="D25" i="1" s="1"/>
  <c r="K26" i="1"/>
  <c r="K25" i="1" s="1"/>
  <c r="H26" i="1"/>
  <c r="H25" i="1" s="1"/>
  <c r="E26" i="1"/>
  <c r="E25" i="1" s="1"/>
  <c r="K21" i="1"/>
  <c r="K14" i="1" s="1"/>
  <c r="E21" i="1"/>
  <c r="E14" i="1" s="1"/>
  <c r="H884" i="1"/>
  <c r="M25" i="1" l="1"/>
  <c r="J25" i="1"/>
  <c r="F25" i="1"/>
  <c r="L25" i="1"/>
  <c r="I25" i="1"/>
  <c r="G25" i="1"/>
  <c r="M61" i="1"/>
  <c r="M56" i="1" s="1"/>
  <c r="M55" i="1" s="1"/>
  <c r="M31" i="1" s="1"/>
  <c r="L61" i="1"/>
  <c r="L56" i="1" s="1"/>
  <c r="L55" i="1" s="1"/>
  <c r="L31" i="1" s="1"/>
  <c r="F21" i="1"/>
  <c r="F14" i="1" s="1"/>
  <c r="D20" i="1"/>
  <c r="D19" i="1" s="1"/>
  <c r="J20" i="1"/>
  <c r="J19" i="1" s="1"/>
  <c r="H20" i="1"/>
  <c r="H19" i="1" s="1"/>
  <c r="I20" i="1"/>
  <c r="I19" i="1" s="1"/>
  <c r="K20" i="1"/>
  <c r="K19" i="1" s="1"/>
  <c r="L20" i="1"/>
  <c r="L19" i="1" s="1"/>
  <c r="M20" i="1"/>
  <c r="M19" i="1" s="1"/>
  <c r="G20" i="1"/>
  <c r="G19" i="1" s="1"/>
  <c r="E20" i="1"/>
  <c r="E19" i="1" s="1"/>
  <c r="F20" i="1"/>
  <c r="F19" i="1" s="1"/>
  <c r="M502" i="1"/>
  <c r="L502" i="1"/>
  <c r="K502" i="1"/>
  <c r="J502" i="1"/>
  <c r="L485" i="1" l="1"/>
  <c r="J485" i="1"/>
  <c r="M485" i="1"/>
  <c r="K485" i="1"/>
  <c r="M941" i="1" l="1"/>
  <c r="M919" i="1" s="1"/>
  <c r="L941" i="1"/>
  <c r="L919" i="1" s="1"/>
  <c r="K941" i="1"/>
  <c r="K919" i="1" s="1"/>
  <c r="J941" i="1"/>
  <c r="J919" i="1" s="1"/>
  <c r="I941" i="1"/>
  <c r="I919" i="1" s="1"/>
  <c r="H941" i="1"/>
  <c r="H919" i="1" s="1"/>
  <c r="G941" i="1"/>
  <c r="G919" i="1" s="1"/>
  <c r="F941" i="1"/>
  <c r="F919" i="1" s="1"/>
  <c r="E941" i="1"/>
  <c r="E919" i="1" s="1"/>
  <c r="D941" i="1"/>
  <c r="D919" i="1" s="1"/>
  <c r="E876" i="1" l="1"/>
  <c r="F876" i="1"/>
  <c r="G876" i="1"/>
  <c r="H876" i="1"/>
  <c r="I876" i="1"/>
  <c r="J876" i="1"/>
  <c r="K876" i="1"/>
  <c r="L876" i="1"/>
  <c r="M876" i="1"/>
  <c r="D876" i="1"/>
  <c r="E884" i="1"/>
  <c r="F884" i="1"/>
  <c r="G884" i="1"/>
  <c r="I884" i="1"/>
  <c r="J884" i="1"/>
  <c r="K884" i="1"/>
  <c r="L884" i="1"/>
  <c r="M884" i="1"/>
  <c r="D884" i="1"/>
  <c r="H871" i="1" l="1"/>
  <c r="D871" i="1"/>
  <c r="E871" i="1"/>
  <c r="J871" i="1"/>
  <c r="G871" i="1"/>
  <c r="I871" i="1"/>
  <c r="F871" i="1"/>
  <c r="K871" i="1"/>
  <c r="M883" i="1"/>
  <c r="M871" i="1" s="1"/>
  <c r="M870" i="1" s="1"/>
  <c r="L883" i="1"/>
  <c r="L871" i="1" s="1"/>
  <c r="L870" i="1" s="1"/>
  <c r="E616" i="1" l="1"/>
  <c r="F616" i="1"/>
  <c r="G616" i="1"/>
  <c r="H616" i="1"/>
  <c r="I616" i="1"/>
  <c r="J616" i="1"/>
  <c r="K616" i="1"/>
  <c r="L616" i="1"/>
  <c r="M616" i="1"/>
  <c r="E594" i="1"/>
  <c r="E593" i="1" s="1"/>
  <c r="F594" i="1"/>
  <c r="F593" i="1" s="1"/>
  <c r="G594" i="1"/>
  <c r="G593" i="1" s="1"/>
  <c r="H594" i="1"/>
  <c r="H593" i="1" s="1"/>
  <c r="I594" i="1"/>
  <c r="I593" i="1" s="1"/>
  <c r="J594" i="1"/>
  <c r="J593" i="1" s="1"/>
  <c r="K594" i="1"/>
  <c r="K593" i="1" s="1"/>
  <c r="L594" i="1"/>
  <c r="L593" i="1" s="1"/>
  <c r="M594" i="1"/>
  <c r="M593" i="1" s="1"/>
  <c r="D594" i="1"/>
  <c r="F447" i="1"/>
  <c r="F446" i="1" s="1"/>
  <c r="G447" i="1"/>
  <c r="G446" i="1" s="1"/>
  <c r="H447" i="1"/>
  <c r="H446" i="1" s="1"/>
  <c r="I447" i="1"/>
  <c r="I446" i="1" s="1"/>
  <c r="L447" i="1"/>
  <c r="L446" i="1" s="1"/>
  <c r="M447" i="1"/>
  <c r="M446" i="1" s="1"/>
  <c r="M574" i="1" l="1"/>
  <c r="M573" i="1" s="1"/>
  <c r="J574" i="1"/>
  <c r="J573" i="1" s="1"/>
  <c r="G574" i="1"/>
  <c r="G573" i="1" s="1"/>
  <c r="D574" i="1"/>
  <c r="I574" i="1"/>
  <c r="I573" i="1" s="1"/>
  <c r="F574" i="1"/>
  <c r="F573" i="1" s="1"/>
  <c r="L574" i="1"/>
  <c r="L573" i="1" s="1"/>
  <c r="K574" i="1"/>
  <c r="K573" i="1" s="1"/>
  <c r="H574" i="1"/>
  <c r="H573" i="1" s="1"/>
  <c r="E574" i="1"/>
  <c r="E573" i="1" s="1"/>
  <c r="J479" i="1" l="1"/>
  <c r="J478" i="1" s="1"/>
  <c r="M479" i="1"/>
  <c r="M478" i="1" s="1"/>
  <c r="G479" i="1"/>
  <c r="G478" i="1" s="1"/>
  <c r="D479" i="1"/>
  <c r="I479" i="1"/>
  <c r="I478" i="1" s="1"/>
  <c r="F479" i="1"/>
  <c r="F478" i="1" s="1"/>
  <c r="H479" i="1"/>
  <c r="H478" i="1" s="1"/>
  <c r="L479" i="1"/>
  <c r="L478" i="1" s="1"/>
  <c r="E479" i="1"/>
  <c r="E478" i="1" s="1"/>
  <c r="K479" i="1"/>
  <c r="K478" i="1" s="1"/>
  <c r="J13" i="1" l="1"/>
  <c r="J12" i="1" s="1"/>
  <c r="K13" i="1"/>
  <c r="K12" i="1" s="1"/>
  <c r="H13" i="1"/>
  <c r="H12" i="1" s="1"/>
  <c r="D13" i="1"/>
  <c r="E13" i="1"/>
  <c r="I13" i="1"/>
  <c r="I12" i="1" s="1"/>
  <c r="F286" i="1"/>
  <c r="F285" i="1" s="1"/>
  <c r="G286" i="1"/>
  <c r="G285" i="1" s="1"/>
  <c r="L297" i="1"/>
  <c r="L286" i="1" s="1"/>
  <c r="L285" i="1" s="1"/>
  <c r="M297" i="1"/>
  <c r="M286" i="1" s="1"/>
  <c r="M285" i="1" s="1"/>
  <c r="L170" i="1" l="1"/>
  <c r="L169" i="1" s="1"/>
  <c r="G170" i="1"/>
  <c r="G169" i="1" s="1"/>
  <c r="M170" i="1"/>
  <c r="M169" i="1" s="1"/>
  <c r="F170" i="1"/>
  <c r="F169" i="1" s="1"/>
  <c r="G13" i="1" l="1"/>
  <c r="G12" i="1" s="1"/>
  <c r="F13" i="1"/>
  <c r="F12" i="1" s="1"/>
  <c r="L13" i="1"/>
  <c r="L12" i="1" s="1"/>
  <c r="M13" i="1"/>
  <c r="M12" i="1" s="1"/>
</calcChain>
</file>

<file path=xl/sharedStrings.xml><?xml version="1.0" encoding="utf-8"?>
<sst xmlns="http://schemas.openxmlformats.org/spreadsheetml/2006/main" count="1613" uniqueCount="610">
  <si>
    <t>Отчет</t>
  </si>
  <si>
    <t>о ходе реализации муниципальных программ (финансирование программ)</t>
  </si>
  <si>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</si>
  <si>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</si>
  <si>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</si>
  <si>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</si>
  <si>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</si>
  <si>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</si>
  <si>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</si>
  <si>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</si>
  <si>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</si>
  <si>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</si>
  <si>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федеральный    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</si>
  <si>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</si>
  <si>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</si>
  <si>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</si>
  <si>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</si>
  <si>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</si>
  <si>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</si>
  <si>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Лискинского муниципального районаВоронежской области</t>
  </si>
  <si>
    <t>1.</t>
  </si>
  <si>
    <t>"Обеспечение общественного порядка и противодействие преступности на 2014-2020 годы"</t>
  </si>
  <si>
    <t>х</t>
  </si>
  <si>
    <t>1.1.</t>
  </si>
  <si>
    <t>Подпрограмма №1 "Комплексные меры профилактики правонарушений в Лискинском муниципальном районе на 2014-2020 гг."</t>
  </si>
  <si>
    <t>1.1.1.</t>
  </si>
  <si>
    <t>Количество действующих камер наружного видеонаблюдения</t>
  </si>
  <si>
    <t>1.1.2.</t>
  </si>
  <si>
    <t>Количество культурно-массовых мероприятий, акций, направленных на формирование здорового образа жизни</t>
  </si>
  <si>
    <t>Количество проверок мест массового отдыха молодежи</t>
  </si>
  <si>
    <t>Количество детей "группы риска", привлеченных к занятиям в кружках и спортивных секциях</t>
  </si>
  <si>
    <t>Количество проведенных мероприятий по воспитанию патриотизма, нравственности</t>
  </si>
  <si>
    <t>ув. в 8,3 раза</t>
  </si>
  <si>
    <t>ув. в 3 раза</t>
  </si>
  <si>
    <t>ув. в 2,4 раза</t>
  </si>
  <si>
    <t>ув. в 2,3 раза</t>
  </si>
  <si>
    <t>Количество созданных в летний период лагерей с дневным пребыванием</t>
  </si>
  <si>
    <t>42 (отдохнувших детей 1800 человек)</t>
  </si>
  <si>
    <t>43 (отдохнувших детей 1829 человек)</t>
  </si>
  <si>
    <t>1.1.3.</t>
  </si>
  <si>
    <t>Количество систем громкоговорящей связи в местах с массовым пребыванием людей</t>
  </si>
  <si>
    <t>Количество сообщений о фактах коррупции</t>
  </si>
  <si>
    <t>1.2.</t>
  </si>
  <si>
    <t>Подпрограмма №2 "Комплексные меры противодействия злоупотреблению наркотиками и их незаконному обороту в Лискинском муниципальном районе на 2014-2020 гг."</t>
  </si>
  <si>
    <t>1.2.1.</t>
  </si>
  <si>
    <t>Количество щитов с наглядной агитацией за здоровый образ жизни</t>
  </si>
  <si>
    <t>1.2.2.</t>
  </si>
  <si>
    <t>Количество проведенных массовых профилактических акций и количество людей, принявших участие</t>
  </si>
  <si>
    <t>3 и 
400 чел.</t>
  </si>
  <si>
    <t>3 и 
420 чел.</t>
  </si>
  <si>
    <t>Количество учащихся, принявших участие в мероприятиях, направленных на формирование здорового образа жизни</t>
  </si>
  <si>
    <t xml:space="preserve"> ув. в 4,5 раза</t>
  </si>
  <si>
    <t>Количество лекций и треннингов в учебных заведениях о вреде наркомана</t>
  </si>
  <si>
    <t>80 и 
3000 чел.</t>
  </si>
  <si>
    <t>212 и 
13575 чел.</t>
  </si>
  <si>
    <t>ув. в 2,7 раза</t>
  </si>
  <si>
    <t>Количество учащихся, принявших участие в психологическом тестировании</t>
  </si>
  <si>
    <t>2.</t>
  </si>
  <si>
    <t>"Развитие образования Лискинского муниципального района Воронежской области на 2014-2020 годы"</t>
  </si>
  <si>
    <t>2.1.</t>
  </si>
  <si>
    <t>Подпрограмма №1 "Развитие дошкольного образования"</t>
  </si>
  <si>
    <t>2.1.1.</t>
  </si>
  <si>
    <t>2.2.</t>
  </si>
  <si>
    <t>Подпрограмма №2 "Развитие общего образования"</t>
  </si>
  <si>
    <t>2.2.1.</t>
  </si>
  <si>
    <t>2.2.2.</t>
  </si>
  <si>
    <t>2.2.3.</t>
  </si>
  <si>
    <t>Отношение среднего балла ЕГЭ (в расчете на 1 предмет) в 10% школ с лучшими результатами ЕГЭ к среднему баллу ЕГЭ (в расчете на 1 предмет) в 10% школ с худшими результатами ЕГЭ</t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</si>
  <si>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>Развитие сети организаций дошкольного образования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</si>
  <si>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 xml:space="preserve">Развитие сети общеобразовательных организаций </t>
    </r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</si>
  <si>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Повышение квалификации педагогических и руководящих кадров системы общего образования</t>
    </r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</si>
  <si>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Обеспечение качества предоставления услуг общего образования</t>
    </r>
  </si>
  <si>
    <t>2.3.</t>
  </si>
  <si>
    <t>2.3.1.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</si>
  <si>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Разитие инфраструктуры образовательных организаций</t>
    </r>
  </si>
  <si>
    <t>2.3.2.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</si>
  <si>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Разитие кадрового потенциала</t>
    </r>
  </si>
  <si>
    <t>2.3.3.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</si>
  <si>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Система конкурсных мерпориятий и развитие одаренности детей</t>
    </r>
  </si>
  <si>
    <t>Количество муниципальных мероприятий в сфере дополнительного образования детей</t>
  </si>
  <si>
    <t>2.4.</t>
  </si>
  <si>
    <t>Подпрограмма №4 "Организация отдыха и оздоровления детей в Лискинском муниципальном районе"</t>
  </si>
  <si>
    <t>2.5.</t>
  </si>
  <si>
    <t>Подпрограмма №5 "Другие вопросы в области образования"</t>
  </si>
  <si>
    <t>2.5.1.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</si>
  <si>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Ведение бухгалтерского и статистического учета доходов и расходов, составление требуемой отчетности и представление ее в порядке и сроки, установленные законодательными и иными правовыми актами Российской Федерации и Воронежской области</t>
    </r>
  </si>
  <si>
    <t>2.5.2.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</si>
  <si>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Выявление и поддержка лучших педагогических работников в сфере образования</t>
    </r>
  </si>
  <si>
    <t>2.6.</t>
  </si>
  <si>
    <t>Подпрограмма №6 "Строительство и реконструкция учреждений образования"</t>
  </si>
  <si>
    <t>2.6.1.</t>
  </si>
  <si>
    <r>
      <t xml:space="preserve">Основное мероприяти 1:
</t>
    </r>
    <r>
      <rPr>
        <sz val="10"/>
        <color theme="1"/>
        <rFont val="Times New Roman"/>
        <family val="1"/>
        <charset val="204"/>
      </rPr>
      <t>Строительство и реконструкция детских дошкольных учреждений</t>
    </r>
  </si>
  <si>
    <t>Создание объекта муниципальной собственности (детский сад в микрорайоне "Интернат")</t>
  </si>
  <si>
    <t>0
 (на 2015 год)</t>
  </si>
  <si>
    <t>2.6.2.</t>
  </si>
  <si>
    <r>
      <t xml:space="preserve">Основное мероприяти 2:
</t>
    </r>
    <r>
      <rPr>
        <sz val="10"/>
        <color theme="1"/>
        <rFont val="Times New Roman"/>
        <family val="1"/>
        <charset val="204"/>
      </rPr>
      <t xml:space="preserve">Реконструкция объекта муниципальной собственности </t>
    </r>
  </si>
  <si>
    <t>2.7.</t>
  </si>
  <si>
    <t>Подпрограмма №7 "Реализация молодежной политики на территории Лискинского муниципального района"</t>
  </si>
  <si>
    <t>2.7.1.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</si>
  <si>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Вовлечение молодежи в социальную практику и обеспечение поддержки научной, творческой и предпринрмательской активности молодежи</t>
    </r>
  </si>
  <si>
    <t>2.7.2.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</si>
  <si>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Формирование целостной системы поддержки молодежи и подготовки ее к службе в Вооруженных Силах Российской Федерации</t>
    </r>
  </si>
  <si>
    <t>2.8.</t>
  </si>
  <si>
    <t>Подпрограмма №8 "Социализация детей-сирот и детей, нуждающихся в особой защите государства"</t>
  </si>
  <si>
    <t>2.8.1.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</si>
  <si>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единовременного пособия при всех формах устройства детей, лишенных родительского попечения, в семью</t>
    </r>
  </si>
  <si>
    <t>Выплата единовременного пособия при всех формах устройства детей, лишенных родительского попечения, в семью, %</t>
  </si>
  <si>
    <t>2.8.2.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</si>
  <si>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патронатной семье на содержание подопечных детей</t>
    </r>
  </si>
  <si>
    <t>Выплата патронатной семье на содержание подопечных детей, %</t>
  </si>
  <si>
    <t>2.8.3.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</si>
  <si>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семьям опекунов на содержание подопечных детей</t>
    </r>
  </si>
  <si>
    <t>Выплата приемной семье на содержание подопечных детей, %</t>
  </si>
  <si>
    <t>2.8.4.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</si>
  <si>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вознаграждения патронатному воспитателю</t>
    </r>
  </si>
  <si>
    <t>Выплата вознаграждения патронатному воспитателю, %</t>
  </si>
  <si>
    <t>2.8.5.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</si>
  <si>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6: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выплаты, причитающегося приемному родителю</t>
    </r>
  </si>
  <si>
    <t>Выплата вознаграждения, причитающегося приемному родителю, %</t>
  </si>
  <si>
    <t>2.8.6.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</si>
  <si>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7: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единовременного пособия при передаче ребенка на воспитание в семью</t>
    </r>
  </si>
  <si>
    <t>Выплата единовременного пособия при передаче ребенка на воспитание в семью, %</t>
  </si>
  <si>
    <t>2.8.7.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</si>
  <si>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8: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</t>
    </r>
  </si>
  <si>
    <t>Выплата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(сестрами), %</t>
  </si>
  <si>
    <t>3.</t>
  </si>
  <si>
    <t>"Социальная поддержка граждан Лискинского муниципального района Воронежской области на 2014-2020 годы"</t>
  </si>
  <si>
    <t>3.1.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</si>
  <si>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Пенсионное обеспечение граждан</t>
    </r>
  </si>
  <si>
    <t>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</si>
  <si>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Социальная поддержка малоимущих граждан</t>
    </r>
  </si>
  <si>
    <t>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</si>
  <si>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Социальная поддержка почетных граждан</t>
    </r>
  </si>
  <si>
    <t>3.4.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</si>
  <si>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Социальная поддержка (льготный проезд) садоводов и огородников</t>
    </r>
  </si>
  <si>
    <t>3.5.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</si>
  <si>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Социальная поддержка ветеранов войны и труда</t>
    </r>
  </si>
  <si>
    <t>Удельный вес граждан, получивших адресную социальную помощь в соответствии с действующими нормативными правовыми актами Лискинского муниципального района, в общей численности граждан, обратившихся за получением социальной помощи, %
Количество получателей мер социальной поддержки, отдельных категорий граждан</t>
  </si>
  <si>
    <t xml:space="preserve">
100
68</t>
  </si>
  <si>
    <t>4.</t>
  </si>
  <si>
    <t>"Управление муниципальным имуществом"</t>
  </si>
  <si>
    <t>Объем неналоговых имущественных доходов консолидированного бюджета Лискинского муниципального района, млн. руб.</t>
  </si>
  <si>
    <t>Доля объектов недвижимого имущества, на которые зарегистрировано право собственности Лискинского муниципального района, %</t>
  </si>
  <si>
    <t>Доля земельных участков, на которые зарегистрировано право собственности Лискинского муниципального района, %</t>
  </si>
  <si>
    <t>Количество муниципальных унитарных предприятий Лискинского муниципального района, ед</t>
  </si>
  <si>
    <t>Обеспечение выполнения распоряжений администрации Лискинского муниципального района по внесению вкладов в хозяйственные общества для решения социально-экономических задач района, %</t>
  </si>
  <si>
    <t>5.</t>
  </si>
  <si>
    <t>5.1.</t>
  </si>
  <si>
    <t>6.</t>
  </si>
  <si>
    <t>"Развитие сельского хозяйства, производства пищевых продуктов и инфраструктуры агропродовольственного рынка Лискинского муниципального района Воронежской области на 2014-2020 годы"</t>
  </si>
  <si>
    <t>6.1.</t>
  </si>
  <si>
    <t>Подпрограмма №1 "Развитие сельского хозяйства Лискинского муниципального района на 2014-2020 годы"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</si>
  <si>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Обеспечение реализации подпрограммы</t>
    </r>
  </si>
  <si>
    <t>Мероприятие 1:
Оказание информационно-консультационных услуг сельскохозяйственным предприятиям Лискинского муниципального района</t>
  </si>
  <si>
    <t>Подпрограмма №2 "Устойчивое развитие сельских территорий Лискинского муниципального района Воронежской области на 2014-2020 годы"</t>
  </si>
  <si>
    <t>6.2.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</si>
  <si>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Улучшение жилищных условий граждан, молодых семей и молодых специалистов в сельской местности</t>
    </r>
  </si>
  <si>
    <t>Граждане, получившие жилые помещения и улучшившие жилищные условия в рамках подпрограммы, чел.</t>
  </si>
  <si>
    <t>Ввод в действие фельдшерско-акушерских пунктов и (или) офисов врачей общей практики в сельской местности, кв.м.</t>
  </si>
  <si>
    <r>
      <t xml:space="preserve">Основное мероприятие 3:
</t>
    </r>
    <r>
      <rPr>
        <b/>
        <sz val="10"/>
        <color theme="1"/>
        <rFont val="Times New Roman"/>
        <family val="1"/>
        <charset val="204"/>
      </rPr>
      <t>Развитие сети амбулаторно-поликлинических учреждений в сельской местности</t>
    </r>
  </si>
  <si>
    <r>
      <t xml:space="preserve">Основное мероприятие 6:
</t>
    </r>
    <r>
      <rPr>
        <b/>
        <sz val="10"/>
        <color theme="1"/>
        <rFont val="Times New Roman"/>
        <family val="1"/>
        <charset val="204"/>
      </rPr>
      <t>Развитие водоснабжения в сельской местности</t>
    </r>
  </si>
  <si>
    <t>Ввод в действие водопроводных сетей, км.</t>
  </si>
  <si>
    <t>Протяженность водопроводных сетей, км.</t>
  </si>
  <si>
    <t>Удельная протяженность водопроводных сетей на 1 жителя, пог.м.</t>
  </si>
  <si>
    <t>Обеспеченность сельского населения питьевой водой, %</t>
  </si>
  <si>
    <t>7.</t>
  </si>
  <si>
    <t>"Развитие и поддержка малого и среднего предпринимательства в Лискинском муниципальном районе Воронежской области на 2014-2020 годы"</t>
  </si>
  <si>
    <t>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</si>
  <si>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Оказание поддержки субъектам малого и среднего предпринимательства и организациям, образующим инфраструктуру их поддержки</t>
    </r>
  </si>
  <si>
    <t>8.</t>
  </si>
  <si>
    <t>"Развитие транспортной системы Лискинского муниципального района Воронежской области на 2014-2020 годы"</t>
  </si>
  <si>
    <t>8.1.</t>
  </si>
  <si>
    <t>Подпрограмма №1 "Развитие материально-технической базы организаций пассажирского автомобильного транспорта общего пользования, обновление транспортных средств Лискинского муниципального района на 2014-2020 годы"</t>
  </si>
  <si>
    <t>8.1.1.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</si>
  <si>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Приобретение транспортных средств в целях обновления подвижного состава</t>
    </r>
  </si>
  <si>
    <t>Количество приобретенного пассажирского транспорта общего пользования</t>
  </si>
  <si>
    <t>8.2.</t>
  </si>
  <si>
    <t>Подпрограмма №2 "Повышение безопасности дорожного движения и развитие дорожного хозяйства Лискинского муниципального района на 2014-2020 годы"</t>
  </si>
  <si>
    <t>Повышение коэффициента использования парка, %</t>
  </si>
  <si>
    <t>Сокращение эксплутационных расходов на транспортных средствах, %</t>
  </si>
  <si>
    <t>8.2.1.</t>
  </si>
  <si>
    <t>9.</t>
  </si>
  <si>
    <t>"Развитие культуры Лискинского муниципального района"</t>
  </si>
  <si>
    <t>9.1.</t>
  </si>
  <si>
    <t>Подпрограмма №1 "Библиотечное дело"</t>
  </si>
  <si>
    <t>Количество посещений муниципальных библиотек, тыс. чел.</t>
  </si>
  <si>
    <t>Подпрограмма №2 "Музейная деятельность"</t>
  </si>
  <si>
    <t>Количество посещений муниципального музея, тыс. чел.</t>
  </si>
  <si>
    <t>Подпрограмма №3 "Дополнительное образование детей в сфере культуры"</t>
  </si>
  <si>
    <t>Среднегодовой контингент обучающихся учреждений дополнительного образования сферы культуры и искусства, чел.</t>
  </si>
  <si>
    <t>Подпрограмма №4 "Обеспечение реализации муниципальной программы"</t>
  </si>
  <si>
    <t>Количество плановых и внеплановых проверок подведомственных учреждений культуры, ед</t>
  </si>
  <si>
    <t>Наличие жалоб от потребителей, ед</t>
  </si>
  <si>
    <t>Количество спиленных деревьев</t>
  </si>
  <si>
    <t>Сокращение количества лиц, погибших в результате дорожно-транспортных происшествий, %</t>
  </si>
  <si>
    <t>10.</t>
  </si>
  <si>
    <t>"Энергоэффективность и развите энергетики  в Лискинском муниципальном районе Воронежской области на  2014 - 2020 гг."</t>
  </si>
  <si>
    <t>10.1.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</si>
  <si>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 xml:space="preserve">Энергосбережение и повышение энергетической эффективности в бюджетных учреждениях
</t>
    </r>
  </si>
  <si>
    <r>
      <rPr>
        <u/>
        <sz val="10"/>
        <color theme="1"/>
        <rFont val="Times New Roman"/>
        <family val="1"/>
        <charset val="204"/>
      </rPr>
      <t>Мероприятие 1:</t>
    </r>
    <r>
      <rPr>
        <sz val="10"/>
        <color theme="1"/>
        <rFont val="Times New Roman"/>
        <family val="1"/>
        <charset val="204"/>
      </rPr>
      <t xml:space="preserve">
Строительство фельдшерско-аккушерского пункта в с. Залужное Лискинского района</t>
    </r>
  </si>
  <si>
    <r>
      <rPr>
        <u/>
        <sz val="10"/>
        <color theme="1"/>
        <rFont val="Times New Roman"/>
        <family val="1"/>
        <charset val="204"/>
      </rPr>
      <t>Мероприятие 1: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Владимировка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</si>
  <si>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2: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пос. с-за 2-я Пятилетка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</si>
  <si>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3: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Аношкино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</si>
  <si>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4: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Копанище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</si>
  <si>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5: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Лискинское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</si>
  <si>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Оснащение зданий, строений, сооружений приборами учета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</si>
  <si>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Замена ламп накаливания на энергоэффективные осветительные устройства  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</si>
  <si>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Повышение тепловой защиты, утепление зданий, строений и сооружений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</si>
  <si>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Проведение энергетических обследований</t>
    </r>
    <r>
      <rPr>
        <u/>
        <sz val="10"/>
        <color theme="1"/>
        <rFont val="Times New Roman"/>
        <family val="1"/>
        <charset val="204"/>
      </rPr>
      <t xml:space="preserve">
</t>
    </r>
  </si>
  <si>
    <t>Удельный расход тепловой энергии бюджетными учреждениями, расчеты за которую осуществляются с использованием приборов учета ( в расчете на 1кв. метр общей площади), Гкал/м2
Удельный расход электрической энергии энергии бюджетными учреждениями, расчеты за которую осуществляются с использованием приборов учета ( в расчете на 1кв. метр общей площади), кВТчас/м2</t>
  </si>
  <si>
    <t>Обеспечение детей дошкольного возраста местами в дошкольных образовательных учреждениях,%</t>
  </si>
  <si>
    <t>Удельный вес численности руководителей муниципальных организаций дошкольного образования, прошедших в течение 3-х последних лет повышение квалификации или проф. подготовку, в общей численности руководителей дошкольных организаций,%</t>
  </si>
  <si>
    <t>Отношение среднемесячной заработной платы педагогических работников муниципальных образовательных организаций дошкольного образования к средней заработной плате в общем образовании региона,%</t>
  </si>
  <si>
    <t>Создание комфортных и безопасных условий для проведения образовательного процесса,%</t>
  </si>
  <si>
    <t>Удельный вес численности педагогических и руководящих кадров общеобразовательных организаций, прошедших повышение квалификации для работы по ФГОС, от общей численности педагогических и руководящих кадров,%</t>
  </si>
  <si>
    <t>Отношение среднемесячной заработной платы педагогических работников образовательных организаций общего образования Лискинского муниципального района  к среднемесячной заработной плате в экономике Воронежской области,%</t>
  </si>
  <si>
    <t>Доля выпускников общеобразовательных организаций, сдавших единый государственный экзамен по русскому языку и математике, в общей численности выпускников общеобразовательных организаций, сдававших ЕГЭ по данным предметам,%</t>
  </si>
  <si>
    <t>Доля обучающихся по федеральным государственным стандартам общего образования от общей численности обучающихся,%</t>
  </si>
  <si>
    <t>Доля обучающихся, получающих среднее (полное) общее образование по программам профильного обучения от общего числа обучающихся в 10-11 классах общеобразовательных организаций,%</t>
  </si>
  <si>
    <t>Доля обучающихся, участников Всероссийской олимпиады школьников от общего числа обучающихся общеобразовательных организаций,%</t>
  </si>
  <si>
    <t>Доля обучающихся, охваченных горячим питанием от общей численности школьников,%</t>
  </si>
  <si>
    <t>Охват детей услугами дополнительного образования,%</t>
  </si>
  <si>
    <t>Доля педагогических и руководящих работников образовательных организаций дополнительного образования детей, прошедших в течение 3-х последних лет курсы повышения квалификации от общей численности данной категории работников,%</t>
  </si>
  <si>
    <t>Сохранение сети образовательных организаций дополнительного боразования детей, ед.</t>
  </si>
  <si>
    <t>Сохранение сети общеобразовательных организаций, ед.</t>
  </si>
  <si>
    <t>Поддержка одаренных детей на муниципальнои уровне, чел.</t>
  </si>
  <si>
    <t>Охват детей организованным отдыхом и оздоровлением,%</t>
  </si>
  <si>
    <t>Обеспечение качественной организации и ведения бухгалтерского и налогового учета и отчетности, документального и взаимосвязанного их отражения в бухгалтерских регистрах,%</t>
  </si>
  <si>
    <t>Доля педагогических работников, участвующих в деятельности профессиональных сетевых сообществ и саморегулируемых организаций и регулярно получающих в них профессиональную помощь и поддержку, в общей численности педагогических работников,%</t>
  </si>
  <si>
    <t>Доля педагогических работников, принимающих участие в профессиональных и творческих  конкурсах, в общей численности педагогических работников,%</t>
  </si>
  <si>
    <t xml:space="preserve">Реконструкция объекта муниципальной собственности, количество </t>
  </si>
  <si>
    <t>Количество молодых людей, вовлеченных в программы и проекты, направленные на интеграцию в жизнь общества,%</t>
  </si>
  <si>
    <t>Количество молодых людей, задействованных в мероприятиях по допризывной подготовке молодежи к службе в Вооруженных Силах Российской Федерации,%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</si>
  <si>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организаций,%</t>
  </si>
  <si>
    <t>Среднемесячная заработная плата на малых и средних предприятиях Лискинского муниципального района, руб.</t>
  </si>
  <si>
    <t>Доля единого налога на вмененный доход в доходной части муниципального бюджета,%</t>
  </si>
  <si>
    <t>11.</t>
  </si>
  <si>
    <t>"Развитие физической культуры и спорта Лискинского муниципального района Воронежской области на 2014-2020 гг."</t>
  </si>
  <si>
    <t>11.1.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</si>
  <si>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Развитие отдельных видов спорта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</si>
  <si>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Развитие футбола Лискинского муниципального района Воронежской области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</si>
  <si>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Развитие хоккея с шайбой Лискинского муниципального района Воронежской области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</si>
  <si>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Развитие волейбола Лискинского муниципального района Воронежской области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</si>
  <si>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Развитие баскетбола Лискинского муниципального района Воронежской области</t>
    </r>
  </si>
  <si>
    <r>
      <t xml:space="preserve">Мероприятие 5:
</t>
    </r>
    <r>
      <rPr>
        <sz val="10"/>
        <color theme="1"/>
        <rFont val="Times New Roman"/>
        <family val="1"/>
        <charset val="204"/>
      </rPr>
      <t>Развитие дзюдо, самбо и тхеквандо Лискинского муниципального района Воронежской области</t>
    </r>
  </si>
  <si>
    <r>
      <t xml:space="preserve">Мероприятие 6:
</t>
    </r>
    <r>
      <rPr>
        <sz val="10"/>
        <color theme="1"/>
        <rFont val="Times New Roman"/>
        <family val="1"/>
        <charset val="204"/>
      </rPr>
      <t>Развитие других видов спорта Лискинского муниципального района Воронежской области</t>
    </r>
  </si>
  <si>
    <t>11.2.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</si>
  <si>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</si>
  <si>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t>11.3.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</si>
  <si>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
</t>
    </r>
    <r>
      <rPr>
        <b/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</si>
  <si>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МКОУ "Нижнеикорецкая СОШ" Лискинского муниципального района Воронежской области 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</si>
  <si>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по ул. Солнечная г. Лиски
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</si>
  <si>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b/>
        <sz val="10"/>
        <color theme="1"/>
        <rFont val="Times New Roman"/>
        <family val="1"/>
        <charset val="204"/>
      </rPr>
      <t>Приобретение инвентаря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</si>
  <si>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b/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</si>
  <si>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t>Удельный вес населения, систематически занимающегося физической культурой и спортом, %</t>
  </si>
  <si>
    <t>12.</t>
  </si>
  <si>
    <t xml:space="preserve">"Содействие развитию муниципальных образований и местного самоуправления Лискинского муниципального района Воронежской области на 2014-2020 гг." </t>
  </si>
  <si>
    <t>12.1.</t>
  </si>
  <si>
    <t>Подпрограмма №1 "Строительство и реконструкция объектов здравоохранения на 2014-2020 гг."</t>
  </si>
  <si>
    <t>12.1.1.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</si>
  <si>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Больничный комплекс по ул. Сеченова в г. Лиски Воронежской области</t>
    </r>
    <r>
      <rPr>
        <u/>
        <sz val="10"/>
        <color theme="1"/>
        <rFont val="Times New Roman"/>
        <family val="1"/>
        <charset val="204"/>
      </rPr>
      <t xml:space="preserve">
</t>
    </r>
  </si>
  <si>
    <t>в том числе по источникам финансирования</t>
  </si>
  <si>
    <t xml:space="preserve">Ввод больничного комплекса по ул. Сеченова в г. Лиски Воронежской области
коек
пос. в смену </t>
  </si>
  <si>
    <t xml:space="preserve">
400
600</t>
  </si>
  <si>
    <t xml:space="preserve">
100
100</t>
  </si>
  <si>
    <t>12.2.</t>
  </si>
  <si>
    <t>Подпрограмма №2 "Обеспечение сохранности и ремонт военно-мемориальных объектов на 2014-2020 гг."</t>
  </si>
  <si>
    <t>12.2.1.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</si>
  <si>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Ремонтно-восстановительные работы, направленные на сохранение военно-мемориальных объектов</t>
    </r>
    <r>
      <rPr>
        <u/>
        <sz val="10"/>
        <color theme="1"/>
        <rFont val="Times New Roman"/>
        <family val="1"/>
        <charset val="204"/>
      </rPr>
      <t xml:space="preserve">
</t>
    </r>
  </si>
  <si>
    <t>Количество отремонтированных и благоустроенных воинских захоронений, шт.</t>
  </si>
  <si>
    <t>12.3.</t>
  </si>
  <si>
    <t>12.3.1.</t>
  </si>
  <si>
    <t>13.</t>
  </si>
  <si>
    <t xml:space="preserve">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бюджета Лискинского муниципального района  Воронежской области" </t>
  </si>
  <si>
    <t>13.1.</t>
  </si>
  <si>
    <t>Подпрограмма №1 "Управление муниципальными финансами"</t>
  </si>
  <si>
    <t>13.1.1.</t>
  </si>
  <si>
    <r>
      <t xml:space="preserve">Основное мероприятие 4: 
</t>
    </r>
    <r>
      <rPr>
        <sz val="10"/>
        <color theme="1"/>
        <rFont val="Times New Roman"/>
        <family val="1"/>
        <charset val="204"/>
      </rPr>
      <t>Управление резервным фондом администрации Лискинского муниципального района  Воронежской области</t>
    </r>
  </si>
  <si>
    <t xml:space="preserve">Удельный вес резервного фонда администрации Лискинского муниципального района Воронежской области в общем объеме расходов районного бюджета,%
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</si>
  <si>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Управление муниципальным  долгом  Лискинского муниципального района Воронежcкой области</t>
    </r>
  </si>
  <si>
    <t>Доля расходов на обслуживание муниципального 
долга в общем объеме расходов районного бюджета (за исключением расходов, которые осуществляются за счет субвенций из федерального и областного  бюджетов),%</t>
  </si>
  <si>
    <t>не более 15%</t>
  </si>
  <si>
    <t>13.2.</t>
  </si>
  <si>
    <t>Подпрограмма №2 "Cоздание условий для эффективного и ответственного управления муниципальными финансами, повышение устойчивости бюджетов поселений Лискинского муниципального района  Воронежской области"</t>
  </si>
  <si>
    <t>13.2.1.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</si>
  <si>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Совершенствование системы распределения межбюджетных трансфертов городским и сельским поселениям  Лискинского муниципального района Воронежской области</t>
    </r>
  </si>
  <si>
    <t xml:space="preserve">Своевременное внесение изменений в правовые
 акты Лискинского муниципального района Воронежской области о межбюджетных отношениях органов местного самоуправления в Лискинском муниципальном районе Воронежской области в соответствии с требованиями действующего федерального  и областного бюджетного законодательства
</t>
  </si>
  <si>
    <t xml:space="preserve">В срок, установ-ленный администрацией Лискинского муниципального района 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</si>
  <si>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Выравнивание бюджетной обеспеченности городских и сельских поселений </t>
    </r>
  </si>
  <si>
    <t xml:space="preserve">Соотношение фактического финансирования 
расходов районного бюджета, направленных на выравнивание бюджетной обеспеченности городских и сельских поселений к их плановому назначению, предусмотренному решением Совета народных депутатов Лискинского муниципального района Воронежской области о районном  бюджете на соответствующий период и (или) сводной бюджетной росписью района, %
</t>
  </si>
  <si>
    <t>13.3.</t>
  </si>
  <si>
    <t>Подпрограмма №3 "Обеспечение реализации  муниципальной программы"</t>
  </si>
  <si>
    <t>13.3.1.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</si>
  <si>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Финансовое обеспечение деятельности Отдела по финансам и бюджетной политике</t>
    </r>
  </si>
  <si>
    <t>≤ 95%</t>
  </si>
  <si>
    <t>Уровень исполнения плановых назначений по расходам на реализацию подпрограммы, %</t>
  </si>
  <si>
    <t>13.3.2.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</si>
  <si>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Финансовое обеспечение выполнения других расходных обязательств Лискинского муниципального финансового отдела </t>
    </r>
  </si>
  <si>
    <t>14.</t>
  </si>
  <si>
    <t xml:space="preserve">"Муниципальное управление и гражданское общество Лискинского муниципального района Воронежской области" </t>
  </si>
  <si>
    <t>14.1.</t>
  </si>
  <si>
    <t>Подпрограмма №1 "Развитие муниципальной службы в администрации Лискинского муниципального района"</t>
  </si>
  <si>
    <t>14.1.1.</t>
  </si>
  <si>
    <t>Процент охвата муниципальных служищих, прошедших повышение квалификации, профессиональную переподготовку, %</t>
  </si>
  <si>
    <t>14.2.</t>
  </si>
  <si>
    <t>Подпрограмма №2 "Информационное общество"</t>
  </si>
  <si>
    <t>14.2.1.</t>
  </si>
  <si>
    <t>Повышение уровня открытости информации о деятельности исполнительных органов местного самоуправления ,взаимодействия органов власти с институтами гражданского общества с использованием информационных и телекоммуникационных технологий, %</t>
  </si>
  <si>
    <t>Удовлетворенность населения деятельностью органов местного самоуправления, %</t>
  </si>
  <si>
    <t>Подпрограмма №3 "Обеспечение деятельности органов местного самоуправления"</t>
  </si>
  <si>
    <t>Доля исполнения расходных обязательств органов местного самоуправления Лискинского муниципального района от утвержденных,%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</si>
  <si>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деятельности органов местного самоуправления Лискинского муниципального района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</si>
  <si>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sz val="10"/>
        <color theme="1"/>
        <rFont val="Times New Roman"/>
        <family val="1"/>
        <charset val="204"/>
      </rPr>
      <t xml:space="preserve">Финансовое обеспечение выполнения других расходных обязательств Лискинского муниципального района органами местного самоуправления  </t>
    </r>
  </si>
  <si>
    <t xml:space="preserve">Объем просроченной кредиторской задолженности по уплате налогов на конец отчетного года, % </t>
  </si>
  <si>
    <t>Подпрограмма №4 "Обеспечение деятельности муниципального казенного учреждения "Служба технического обеспечения"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</si>
  <si>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Финасовое обеспечение деятельности МКУ "СТО"</t>
    </r>
  </si>
  <si>
    <t>Наличие жалоб  от потребителей услуг, ед</t>
  </si>
  <si>
    <t>15.</t>
  </si>
  <si>
    <t xml:space="preserve">"Обеспечение доступным и комфортным жильем и коммунальными услугами населения Лискинского муниципального района Воронежской области на 2014-2020 гг." </t>
  </si>
  <si>
    <t>15.1.</t>
  </si>
  <si>
    <t>Подпрограмма №1 "Обеспечение жильем молодых семей (2014-2020 годы)"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</si>
  <si>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Оказание государственной поддержки молодым семьям на приобретение (строительство) жилья</t>
    </r>
  </si>
  <si>
    <t>Количество молодых семей, улучшивших жилищные условия в рамках реализации подпрограммы</t>
  </si>
  <si>
    <t>Количество человек, улучшивших жилищные условия в рамках реализации подпрограммы</t>
  </si>
  <si>
    <t>Подпрограмма №2 "Обеспечение жильем медицинских работников на 2014-2020 годы"</t>
  </si>
  <si>
    <t xml:space="preserve">"Защита населения и территории Лискинского муниципального района Воронежской области от чрезвычайных ситуаций и безопасности людей на водных объектах" </t>
  </si>
  <si>
    <t>Подпрограмма №3 "Развитие инженерной инфраструктуры сельских поселений"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</si>
  <si>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Устройство тротуаров в сельских поселениях</t>
    </r>
    <r>
      <rPr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/>
    </r>
  </si>
  <si>
    <t>Протяженность построенных тротуаров, км.</t>
  </si>
  <si>
    <t>Оказание информационно-консультационных услуг сельскохозяйственным предприятиям Лискинского муниципального района, тыс. руб.</t>
  </si>
  <si>
    <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Развитие подотрасли растениеводства, переработки и реализации продукции растениеводства</t>
    </r>
  </si>
  <si>
    <t>Производство зерновых и зернобобовых, тонн</t>
  </si>
  <si>
    <t>Производство сахарной свеклы, тонн</t>
  </si>
  <si>
    <t>Производствоподсолнечника,  тонн</t>
  </si>
  <si>
    <t>Производство картофеля, тонн</t>
  </si>
  <si>
    <t>Производство масла подсолнечного нерафинированного и его фракций, тонн</t>
  </si>
  <si>
    <t>Производство сахара  белого свекловичного в твердом состоянии тонн</t>
  </si>
  <si>
    <t>Производство плодоовощных консервов, тыс. усл. банок</t>
  </si>
  <si>
    <t>Субсидии, тыс. руб.</t>
  </si>
  <si>
    <r>
      <t xml:space="preserve">Основное мероприяти 3:
</t>
    </r>
    <r>
      <rPr>
        <b/>
        <sz val="10"/>
        <color theme="1"/>
        <rFont val="Times New Roman"/>
        <family val="1"/>
        <charset val="204"/>
      </rPr>
      <t>Развитие подотрасли животноводства, переработки и реализации продукции живодноводства</t>
    </r>
  </si>
  <si>
    <t>Производство скота и птицы на убой в хозяйствах всех категорий (в живом весе), тонн</t>
  </si>
  <si>
    <t>Производство молока в хозяйствах всех категорий, тонн</t>
  </si>
  <si>
    <t>Производство сыров и сырных продуктов, тонн</t>
  </si>
  <si>
    <t>Производство масла сливочного, тонн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</si>
  <si>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предпринимателей, гол.</t>
  </si>
  <si>
    <t>ув. в 4 раза</t>
  </si>
  <si>
    <t>2014-2015</t>
  </si>
  <si>
    <t>Количество выступлений, публикаций в средствах массовой информации</t>
  </si>
  <si>
    <t>ув. в 11 раз</t>
  </si>
  <si>
    <t>Количество разработанных буклетов, методических рекомендаций</t>
  </si>
  <si>
    <t>ув. в 48,5 раз</t>
  </si>
  <si>
    <t>Количество щитов с наглядной агитацией за здоровый образ жизни и с информацией, куда можно обратиться за помощью</t>
  </si>
  <si>
    <t>Количество опубликованных статей для населения о мерах по повышению и уничтожению дикорастущих и назаконных посевов наркотикосодержащих культур</t>
  </si>
  <si>
    <t>Количество учащихся, принявших участие в проведении мероприятий, направленных на формирование у детей и подростков представлений о здоровом образе жизни</t>
  </si>
  <si>
    <t>4 и 
720 чел.</t>
  </si>
  <si>
    <t>133,3
180</t>
  </si>
  <si>
    <t>Количество публикаций в СМИ по профилактике наркомании</t>
  </si>
  <si>
    <t>Число учащихся протестированных на предмет употребления наркотиков с использованием тестов (7-11 кл.)</t>
  </si>
  <si>
    <t>-</t>
  </si>
  <si>
    <t xml:space="preserve">
100
66</t>
  </si>
  <si>
    <t xml:space="preserve">
100
74</t>
  </si>
  <si>
    <t xml:space="preserve">
100
112,1</t>
  </si>
  <si>
    <t>5.1.1.</t>
  </si>
  <si>
    <t>объект перенесен</t>
  </si>
  <si>
    <t>ув. в 5,3 раза</t>
  </si>
  <si>
    <t>ув. в 376 раз</t>
  </si>
  <si>
    <r>
      <rPr>
        <u/>
        <sz val="10"/>
        <color theme="1"/>
        <rFont val="Times New Roman"/>
        <family val="1"/>
        <charset val="204"/>
      </rPr>
      <t>Мероприятие 2:</t>
    </r>
    <r>
      <rPr>
        <sz val="10"/>
        <color theme="1"/>
        <rFont val="Times New Roman"/>
        <family val="1"/>
        <charset val="204"/>
      </rPr>
      <t xml:space="preserve">
Строительство фельдшерско-аккушерского пункта в с. Пухово Лискинского района</t>
    </r>
  </si>
  <si>
    <t>Ввод в действие фельдшерско-акушерских пунктов и (или) офисов врачей общей практики в сельской местности, пос. в смену</t>
  </si>
  <si>
    <t xml:space="preserve">Обеспеченность сельского населения фельдшерско-акушерскими пунктами и (или) офисами врачей общей практики </t>
  </si>
  <si>
    <t>9,2 ед. на 10 тыс. человек</t>
  </si>
  <si>
    <r>
      <rPr>
        <u/>
        <sz val="10"/>
        <color theme="1"/>
        <rFont val="Times New Roman"/>
        <family val="1"/>
        <charset val="204"/>
      </rPr>
      <t>Мероприятие 2.1:</t>
    </r>
    <r>
      <rPr>
        <sz val="10"/>
        <color theme="1"/>
        <rFont val="Times New Roman"/>
        <family val="1"/>
        <charset val="204"/>
      </rPr>
      <t xml:space="preserve">
Строительство средней школы на 198 учащихся в с. Селявное-1 Лискинского муниципального района</t>
    </r>
  </si>
  <si>
    <r>
      <t xml:space="preserve">Основное мероприятие 4:
</t>
    </r>
    <r>
      <rPr>
        <b/>
        <sz val="10"/>
        <color theme="1"/>
        <rFont val="Times New Roman"/>
        <family val="1"/>
        <charset val="204"/>
      </rPr>
      <t>Развитие сети плоскостных сооружений в сельской местности</t>
    </r>
  </si>
  <si>
    <r>
      <rPr>
        <u/>
        <sz val="10"/>
        <color theme="1"/>
        <rFont val="Times New Roman"/>
        <family val="1"/>
        <charset val="204"/>
      </rPr>
      <t>Мероприятие 4.1:</t>
    </r>
    <r>
      <rPr>
        <b/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Спортивная площадка МКОУ "Щучинская СОШ" Лискинского муниципального района</t>
    </r>
  </si>
  <si>
    <t>Наличие плоскостных спортивных сооружений в сельской местности, тыс. кв.м.</t>
  </si>
  <si>
    <t>Ввод в действие плоскостных спортивных сооружений в сельской местности, тыс. кв.м.</t>
  </si>
  <si>
    <t>Обеспеченность сельского населения плоскостными спортивными сооружениями, тыс. кв.м. на 10 тыс. населения</t>
  </si>
  <si>
    <r>
      <rPr>
        <u/>
        <sz val="10"/>
        <color theme="1"/>
        <rFont val="Times New Roman"/>
        <family val="1"/>
        <charset val="204"/>
      </rPr>
      <t>Мероприятие 6: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Средний Икорец Лискинского муниципального района (1 очередь)</t>
    </r>
  </si>
  <si>
    <t>Ввод в 2016 г.</t>
  </si>
  <si>
    <r>
      <rPr>
        <u/>
        <sz val="10"/>
        <color theme="1"/>
        <rFont val="Times New Roman"/>
        <family val="1"/>
        <charset val="204"/>
      </rPr>
      <t>Мероприятие 7: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Старая Хворостань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</si>
  <si>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8:</t>
    </r>
    <r>
      <rPr>
        <sz val="10"/>
        <color theme="1"/>
        <rFont val="Times New Roman"/>
        <family val="1"/>
        <charset val="204"/>
      </rPr>
      <t xml:space="preserve">
Водоснабжение ул. Юбилейная с. Высокое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</si>
  <si>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9: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Селявное-1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</si>
  <si>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10: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Масловка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</si>
  <si>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11: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Троицкое Лискинского муниципального района</t>
    </r>
  </si>
  <si>
    <r>
      <t xml:space="preserve">Основное мероприятие 7:
</t>
    </r>
    <r>
      <rPr>
        <b/>
        <sz val="10"/>
        <color theme="1"/>
        <rFont val="Times New Roman"/>
        <family val="1"/>
        <charset val="204"/>
      </rPr>
      <t>Развитие газоснабжения в сельской местности</t>
    </r>
  </si>
  <si>
    <t>Протяженность газовых сетей, км.</t>
  </si>
  <si>
    <t>Удельная протяженность газовых сетей на 1 жителя, пог.м.</t>
  </si>
  <si>
    <t>Уровень газификации домов сетевым газом, %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</si>
  <si>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Строительство газопровода в с. Средний Икорец Лискинского района</t>
    </r>
  </si>
  <si>
    <t>Ввод в действие газовых сетей, км.</t>
  </si>
  <si>
    <r>
      <t xml:space="preserve">Основное мероприятие 8:
</t>
    </r>
    <r>
      <rPr>
        <b/>
        <sz val="10"/>
        <color theme="1"/>
        <rFont val="Times New Roman"/>
        <family val="1"/>
        <charset val="204"/>
      </rPr>
      <t>Развитие электроснабжения в сельской местности</t>
    </r>
  </si>
  <si>
    <t>Протяженность электрических сетей, км.</t>
  </si>
  <si>
    <t>Удельная протяженность электрических сетей на 1 жителя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</si>
  <si>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Электроснабжение ул. Юбилнйная с. Высокое Лискинского района</t>
    </r>
  </si>
  <si>
    <t>Ввод в действие электрических сетей, км.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</si>
  <si>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Электроснабжение ул. Яблочкина, ул. Семеновой в с. Средний Икорец Лискинского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</si>
  <si>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Электроснабжение ул. Школьная, ул. Холмистая, пер. Степной в х. Никольский Лискинского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</si>
  <si>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Автомобильная дорога "М-4 "Дон" на 589 (лево) км. - х. Федоровский в Лискинском районе</t>
    </r>
  </si>
  <si>
    <t>7.2.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</si>
  <si>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Предоставление субсидий на компенсацию части затрат субъектам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  </r>
  </si>
  <si>
    <t>ув.в. 10раз</t>
  </si>
  <si>
    <t>ув. в 8 раз</t>
  </si>
  <si>
    <t>Сокращение дорожно-транспортных происшествий, %</t>
  </si>
  <si>
    <t>ув. в9,8 раз</t>
  </si>
  <si>
    <t>Динамика примерных (индикативных ) значений соотношения средней заработной платы работников,повышение оплаты труда которых предусмотрено Указом президента РФ от 7 мая 2012 г.№597" О мероприятиях по реализации государственной социальной политики" , и средней заработной платы ,установленной в Воронежской области</t>
  </si>
  <si>
    <t>100
100</t>
  </si>
  <si>
    <t>0,047
14,5</t>
  </si>
  <si>
    <t>0,017
17,6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</si>
  <si>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Массовая физическая культура и спорт</t>
    </r>
  </si>
  <si>
    <t>ув.в155раз</t>
  </si>
  <si>
    <t>Совершенствование системы распределения межбюджетных трансфертов городским и сельским поселениям Лискинского муниципального района Воронежской области</t>
  </si>
  <si>
    <t>96487 тыс. руб.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</si>
  <si>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 xml:space="preserve"> Поддержка мер по обеспечению сбалансированности городских и сельских поселений Лискинского муниципального района</t>
    </r>
  </si>
  <si>
    <t>Соблюдение порядка и требований, установленных правовым актом Лискинского муниципального района</t>
  </si>
  <si>
    <t>да</t>
  </si>
  <si>
    <t>Увеличение численности муниципальных служащих, прошедших аттестацию и сдавших квалификационный экзамен</t>
  </si>
  <si>
    <t>Увеличение количества муниципальных служащих, включенных в кадровый резерв</t>
  </si>
  <si>
    <t>Количнство молодых семей, получивших свидетельство о праве на получение социальной выплаты на приобретение (строительство) жилого помещения</t>
  </si>
  <si>
    <t>Доля молодых семей, получивших свидетельство о праве на получение социальной выплаты на приобретение (строительство) жилого помещения, в общем количестве молодых семей, нуждающихся в улучшении жилищных условий по состоянию на 1 января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</si>
  <si>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Обеспечение жильем медицинских работников</t>
    </r>
  </si>
  <si>
    <t>Приобретение квартир для медицинских работников</t>
  </si>
  <si>
    <t>ув. в 6 раз</t>
  </si>
  <si>
    <t>Отношение численности детей в возрасте от 3 до 7 лет, которым предоставлена возможность поучать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</t>
  </si>
  <si>
    <t>Подпрограмма №3 "Развитие дополнительного образования"</t>
  </si>
  <si>
    <t>2.4.1.</t>
  </si>
  <si>
    <t xml:space="preserve">Удельный вес детей, находящихся в трудной жизненной ситуации, охваченных организованными формами отдыха и оздоровления в лагерях дневного пребывания, загородных детских оздоровительных и профильных лагерях  </t>
  </si>
  <si>
    <t>Количество мероприятий, проведенных в лагерях дневного пребывания, загородных детских оздоровительных профильных лагерях, направленных на создание безбарьерной среды для детей-инвалидов</t>
  </si>
  <si>
    <t>ув.в 11,6 раз</t>
  </si>
  <si>
    <t>таких семей нет</t>
  </si>
  <si>
    <t>2.8.8.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</si>
  <si>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9:
</t>
    </r>
    <r>
      <rPr>
        <sz val="10"/>
        <color theme="1"/>
        <rFont val="Times New Roman"/>
        <family val="1"/>
        <charset val="204"/>
      </rPr>
      <t>Выплаты семьям опекунов на содержание подопечных детей</t>
    </r>
  </si>
  <si>
    <t>Создание объекта муниципальной собственности (детский сад в микрорайоне "Интернат", реконструкция детского сада в пгт. Давыдовка)</t>
  </si>
  <si>
    <t>2.8.9.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</si>
  <si>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10:
</t>
    </r>
    <r>
      <rPr>
        <sz val="10"/>
        <color theme="1"/>
        <rFont val="Times New Roman"/>
        <family val="1"/>
        <charset val="204"/>
      </rPr>
      <t>Компенсация за счет средств областного бюджета, выплачиваемая родителям в целях материальной поддержки воспитания и обучения детей, посещающих общеобразовательные организации дошкольного образования</t>
    </r>
  </si>
  <si>
    <t>ув. в 382 раза</t>
  </si>
  <si>
    <r>
      <t xml:space="preserve">Мероприятие 1.1.
</t>
    </r>
    <r>
      <rPr>
        <sz val="10"/>
        <color theme="1"/>
        <rFont val="Times New Roman"/>
        <family val="1"/>
        <charset val="204"/>
      </rPr>
      <t>Развитие отдельных видов спорта в Лискинском муниципальном районе</t>
    </r>
  </si>
  <si>
    <r>
      <t xml:space="preserve">Мероприятие 1.2.
</t>
    </r>
    <r>
      <rPr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</si>
  <si>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r>
      <t xml:space="preserve">Мероприятие 1.3.
</t>
    </r>
    <r>
      <rPr>
        <sz val="10"/>
        <color theme="1"/>
        <rFont val="Times New Roman"/>
        <family val="1"/>
        <charset val="204"/>
      </rPr>
      <t>Приобретение инвентаря</t>
    </r>
  </si>
  <si>
    <r>
      <t xml:space="preserve">Мероприятие 1.4.
</t>
    </r>
    <r>
      <rPr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</si>
  <si>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r>
      <t xml:space="preserve">Мероприятие 1.5.
</t>
    </r>
    <r>
      <rPr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</si>
  <si>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t xml:space="preserve">Исполнитель: старший экономист отдела по экономике
и инвестиционным программам                                                            ____________________   </t>
    </r>
    <r>
      <rPr>
        <u/>
        <sz val="11"/>
        <color indexed="8"/>
        <rFont val="Times New Roman"/>
        <family val="1"/>
        <charset val="204"/>
      </rPr>
      <t>Е.А. Герасименко</t>
    </r>
  </si>
  <si>
    <t>телефон исполнителя: 4-42-99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</si>
  <si>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b/>
        <sz val="10"/>
        <color theme="1"/>
        <rFont val="Times New Roman"/>
        <family val="1"/>
        <charset val="204"/>
      </rPr>
      <t>Мероприятия по профилактике правонарушений и охране общественного порядка</t>
    </r>
  </si>
  <si>
    <t>Количество установленных систем видеонаблюдения на территории Лискинского муниципального района и г. Лиски</t>
  </si>
  <si>
    <t>Количество лиц, осужденных к мерам наказания, не связанным с лишением свободы, которым оказана социальная помощь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</si>
  <si>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 
</t>
    </r>
    <r>
      <rPr>
        <b/>
        <sz val="10"/>
        <color theme="1"/>
        <rFont val="Times New Roman"/>
        <family val="1"/>
        <charset val="204"/>
      </rPr>
      <t>Профилактика преступности и правонарушений среди несовершеннолетних и молодежи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</si>
  <si>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Оплата услуг по обеспечению общественного порядка на стадионе при проведении городских футбольных матчей (привлечение стюартов для контроля ситуации с болельщиками)</t>
    </r>
  </si>
  <si>
    <t>Количество стюартов, привлекаемых для котроля ситуации с болельщиками при проведении футбольных матчей на стидионе города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</si>
  <si>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 
</t>
    </r>
    <r>
      <rPr>
        <b/>
        <sz val="10"/>
        <color theme="1"/>
        <rFont val="Times New Roman"/>
        <family val="1"/>
        <charset val="204"/>
      </rPr>
      <t>Противодействие терроризму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</si>
  <si>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Приобретение рамок - металлодетекторов для учреждений и мест пребывания людей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</si>
  <si>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Изготовление и установка банеров с наглядной агитацией за здоровый образ жизни</t>
    </r>
  </si>
  <si>
    <t>Количество установленных банеров с наглядной агитацией за здоровый образ жизни, либо с другой антинаркотической информацией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</si>
  <si>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1: </t>
    </r>
    <r>
      <rPr>
        <b/>
        <sz val="10"/>
        <color theme="1"/>
        <rFont val="Times New Roman"/>
        <family val="1"/>
        <charset val="204"/>
      </rPr>
      <t>Агитационные меры по профилактике распространения и злоупотребления наркомании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</si>
  <si>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 </t>
    </r>
    <r>
      <rPr>
        <b/>
        <sz val="10"/>
        <color theme="1"/>
        <rFont val="Times New Roman"/>
        <family val="1"/>
        <charset val="204"/>
      </rPr>
      <t>Профилактика наркомании среди детей и подростков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</si>
  <si>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Проведение "прямых линий" и "круглых столов" с приглашением специалистов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</si>
  <si>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Подписка периодических изданий антинаркотической направленности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</si>
  <si>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Проведение мероприятий по вопросам профилактики наркомании, аредных превычек детей и подростков (семинары, беседы, лекции, акции)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</si>
  <si>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Издание (приобретение) наглядной агитации за здоровый образ жизни: стендов, методических материалов, буклетов и т.д.</t>
    </r>
  </si>
  <si>
    <t>Издание (приобретение) наглядной агитации за здоровый образ жизни: стендов, методических материалов, буклетов и т.д.</t>
  </si>
  <si>
    <t>Сохранение удельного веса детей школьного возраста, охваченных организованными формами отдыха и оздоровления</t>
  </si>
  <si>
    <t>2.4.2.</t>
  </si>
  <si>
    <t>Доля выполненных планов заданий, от общего количества предписаний, выданных надзорными органами по обеспечению санитарно-гегиенического и противоэпидемиологического режима в организациях отдыха и оздоровления детей и молодежи</t>
  </si>
  <si>
    <t>2.4.3.</t>
  </si>
  <si>
    <t>Создание объекта муниципальной собственности (детский сад по адресу г. Лиски ул. Титова,24)</t>
  </si>
  <si>
    <t>Строительство пристройки к МКОУ СОШ №1 г. Лиски</t>
  </si>
  <si>
    <t>2.7.3.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</si>
  <si>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Гражданское образование и патриотическое воспитание молодежи, содействие формированию правовых, культурных, нравственных ценностей среди молодежи</t>
    </r>
  </si>
  <si>
    <t>Увеличение количества военно-патриотических объединений и военно-спортивных молодежных клубов</t>
  </si>
  <si>
    <t>2.7.4.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</si>
  <si>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Развитие системы информирования молодежи о потенциальных возможностях саморазвития и мониторинга молодежной политики</t>
    </r>
  </si>
  <si>
    <t xml:space="preserve">Повышение осведомленности молодых людей о потенциальных возможностях проявления социальной инициативы и в общественно-политической жизни </t>
  </si>
  <si>
    <t>Выплаты компенсации родителям в целях материальной поддержки воспитания и обучения детей, посещающих общеобразовательные организации реализующие общеобразовательную программу дошкольного образования</t>
  </si>
  <si>
    <t xml:space="preserve">
100
72</t>
  </si>
  <si>
    <t xml:space="preserve">
100
100</t>
  </si>
  <si>
    <t>5.1.2.</t>
  </si>
  <si>
    <t>5.1.3.</t>
  </si>
  <si>
    <t>ув. в 4,2 раза</t>
  </si>
  <si>
    <t>5.2.</t>
  </si>
  <si>
    <t>5.2.1.</t>
  </si>
  <si>
    <t>5.2.2.</t>
  </si>
  <si>
    <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Развитие сети общеобразовательных учреждений в сельской местности</t>
    </r>
  </si>
  <si>
    <t>Ввод школы в с. Селявное, уч. Мест</t>
  </si>
  <si>
    <t>5.2.3.</t>
  </si>
  <si>
    <t>Приобретение основных средств</t>
  </si>
  <si>
    <t>Создание условий для улучшения социально-демографической ситуации
(приобретение автотраспорта "Скорая помощь")</t>
  </si>
  <si>
    <t>5.2.4.</t>
  </si>
  <si>
    <t>5.2.5.</t>
  </si>
  <si>
    <r>
      <rPr>
        <u/>
        <sz val="10"/>
        <color theme="1"/>
        <rFont val="Times New Roman"/>
        <family val="1"/>
        <charset val="204"/>
      </rPr>
      <t>Мероприятие 12: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Средний Икорец Лискинского муниципального района Воронежской области (1 очередь)</t>
    </r>
  </si>
  <si>
    <r>
      <rPr>
        <u/>
        <sz val="10"/>
        <color theme="1"/>
        <rFont val="Times New Roman"/>
        <family val="1"/>
        <charset val="204"/>
      </rPr>
      <t>Мероприятие 13: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Лискинское Лискинского муниципального района Воронежской области</t>
    </r>
  </si>
  <si>
    <t>5.2.6.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</si>
  <si>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Газопровод ул. Яблочкина в с. Средний Икорец Лискинского муниципального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</si>
  <si>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Газопровод ул. Юбилейная в с. Высокое Лискинского муниципального района</t>
    </r>
  </si>
  <si>
    <r>
      <t>Мероприятие 4:
Строительство г</t>
    </r>
    <r>
      <rPr>
        <sz val="10"/>
        <color theme="1"/>
        <rFont val="Times New Roman"/>
        <family val="1"/>
        <charset val="204"/>
      </rPr>
      <t>азопровода ул. Холмистая, Школьная, пер. Степной в х. Никольский Лискинского муниципального района</t>
    </r>
  </si>
  <si>
    <t>5.2.7.</t>
  </si>
  <si>
    <t>Строительный контроль</t>
  </si>
  <si>
    <t>5.2.8.</t>
  </si>
  <si>
    <r>
      <t xml:space="preserve">Основное мероприятие 9:
</t>
    </r>
    <r>
      <rPr>
        <b/>
        <sz val="10"/>
        <color theme="1"/>
        <rFont val="Times New Roman"/>
        <family val="1"/>
        <charset val="204"/>
      </rPr>
      <t>Развитие сети автомобильных дорог</t>
    </r>
  </si>
  <si>
    <t>7.1.1.</t>
  </si>
  <si>
    <t>7.2.1.</t>
  </si>
  <si>
    <t>ув. в 11,9 раз</t>
  </si>
  <si>
    <t>7.2.2.</t>
  </si>
  <si>
    <r>
      <rPr>
        <u/>
        <sz val="10"/>
        <color theme="1"/>
        <rFont val="Times New Roman"/>
        <family val="1"/>
        <charset val="204"/>
      </rPr>
      <t>Основное мероприяти 2:</t>
    </r>
    <r>
      <rPr>
        <sz val="10"/>
        <color theme="1"/>
        <rFont val="Times New Roman"/>
        <family val="1"/>
        <charset val="204"/>
      </rPr>
      <t xml:space="preserve">
Ремонт автомобильных дорог общего пользования местного значения</t>
    </r>
  </si>
  <si>
    <t>7.2.3.</t>
  </si>
  <si>
    <t>Площадь отремонтированных автомобильных дорог общего пользования местного значения, тыс.кв.м.</t>
  </si>
  <si>
    <t>Протяженность построенных автомобильных дорог общего пользования местного значения (виадук), м</t>
  </si>
  <si>
    <t>8.3.</t>
  </si>
  <si>
    <t>8.3.1.</t>
  </si>
  <si>
    <t>8.4.</t>
  </si>
  <si>
    <t>8.4.1.</t>
  </si>
  <si>
    <t>8.5.</t>
  </si>
  <si>
    <t>Подпрограмма №5 "Развитие сельской культуры Лискинского муниципального района Воронежской области"</t>
  </si>
  <si>
    <t>8.5.1.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</si>
  <si>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Строительство, реконструкция и капитальный ремонт культурно-досуговых учреждений в Лискинском муниципальном районе Воронежской области</t>
    </r>
  </si>
  <si>
    <t>Количество учреждений культуры, в которых проведена реконструкция</t>
  </si>
  <si>
    <t>10.2.</t>
  </si>
  <si>
    <t>10.3.</t>
  </si>
  <si>
    <t>10.4.</t>
  </si>
  <si>
    <t>10.5.</t>
  </si>
  <si>
    <t>10.6.</t>
  </si>
  <si>
    <t>11.1.1.</t>
  </si>
  <si>
    <t>11.1.2.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</si>
  <si>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>Строительство фельдшерско-акушерского пункта в х. Никольский</t>
    </r>
  </si>
  <si>
    <t>Ввод в действие  фельдшерско-акушерского пункта, кв.м.</t>
  </si>
  <si>
    <t>11.2.3.</t>
  </si>
  <si>
    <r>
      <t xml:space="preserve">Основное мероприятие 5: 
</t>
    </r>
    <r>
      <rPr>
        <sz val="10"/>
        <color theme="1"/>
        <rFont val="Times New Roman"/>
        <family val="1"/>
        <charset val="204"/>
      </rPr>
      <t>Предоставление субсидий бюджетным, автономным учреждениям и иным некоммерческим организациям</t>
    </r>
  </si>
  <si>
    <t>11.2.1.</t>
  </si>
  <si>
    <t>11.3.1.</t>
  </si>
  <si>
    <t>12.1.2.</t>
  </si>
  <si>
    <t>12.2.2.</t>
  </si>
  <si>
    <t>12.2.3.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</si>
  <si>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Содействие повышению качества управления финансами городских и сельских поселений</t>
    </r>
  </si>
  <si>
    <t>Соотношение фактического финансирования 
городских и сельских поселений к плановому назначению, предусмотренному решением Совета народных депутатов Лискинского муниципального района  Воронежской области о районном бюджете на соответствующий период и (или) сводной бюджетной росписью района,%</t>
  </si>
  <si>
    <t>12.3.2.</t>
  </si>
  <si>
    <t>13.4.</t>
  </si>
  <si>
    <t>13.4.1.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</si>
  <si>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Установка систем видеонаблюдения на территории Лискинского муниципального района и г. Лиски</t>
    </r>
  </si>
  <si>
    <r>
      <rPr>
        <u/>
        <sz val="10"/>
        <color theme="1"/>
        <rFont val="Times New Roman"/>
        <family val="1"/>
        <charset val="204"/>
      </rPr>
      <t>Основное мероприяти 3:</t>
    </r>
    <r>
      <rPr>
        <sz val="10"/>
        <color theme="1"/>
        <rFont val="Times New Roman"/>
        <family val="1"/>
        <charset val="204"/>
      </rPr>
      <t xml:space="preserve">
Строительство автомобильных дорог общего пользования местного значения</t>
    </r>
  </si>
  <si>
    <t>Количество приобретенных рамок металлодетекторов</t>
  </si>
  <si>
    <t>Капитальный ремонт СОШ №12</t>
  </si>
  <si>
    <t>Проект пристройки к СОШ №10</t>
  </si>
  <si>
    <t>Строительство лыжероллерной трассы в западной части г. Лиски</t>
  </si>
  <si>
    <t>ув.в 13 раз</t>
  </si>
  <si>
    <t xml:space="preserve">
100
76</t>
  </si>
  <si>
    <r>
      <rPr>
        <u/>
        <sz val="10"/>
        <color theme="1"/>
        <rFont val="Times New Roman"/>
        <family val="1"/>
        <charset val="204"/>
      </rPr>
      <t>Мероприятие 14:</t>
    </r>
    <r>
      <rPr>
        <sz val="10"/>
        <color theme="1"/>
        <rFont val="Times New Roman"/>
        <family val="1"/>
        <charset val="204"/>
      </rPr>
      <t xml:space="preserve">
Реконструкция наружных сетей водоснабжения в с. Троицкое Лискинского муниципального района Воронежской области</t>
    </r>
  </si>
  <si>
    <r>
      <rPr>
        <u/>
        <sz val="10"/>
        <color theme="1"/>
        <rFont val="Times New Roman"/>
        <family val="1"/>
        <charset val="204"/>
      </rPr>
      <t>Мероприятие 15:</t>
    </r>
    <r>
      <rPr>
        <sz val="10"/>
        <color theme="1"/>
        <rFont val="Times New Roman"/>
        <family val="1"/>
        <charset val="204"/>
      </rPr>
      <t xml:space="preserve">
Строительство водопроводных сетей по ул. Гагарина, Ф.Энгельса, 50 лет Октября, Ракитина в пгт. Давыдовка Лискинского муниципального района Воронежской области</t>
    </r>
  </si>
  <si>
    <t>Ввод в действие водозабора, куб.м.в сутки</t>
  </si>
  <si>
    <r>
      <rPr>
        <u/>
        <sz val="10"/>
        <color theme="1"/>
        <rFont val="Times New Roman"/>
        <family val="1"/>
        <charset val="204"/>
      </rPr>
      <t xml:space="preserve">Основное мероприяти 1:
</t>
    </r>
    <r>
      <rPr>
        <sz val="10"/>
        <color theme="1"/>
        <rFont val="Times New Roman"/>
        <family val="1"/>
        <charset val="204"/>
      </rPr>
      <t>Повышение безопасности дорожного движения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</si>
  <si>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Финансовое обеспечение деятельности подведомственных учреждений культуры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</si>
  <si>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деятельности подведомственных учреждений культуры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</si>
  <si>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Оказание государственных услуг (выполнение работ) и обеспечение деятельности учреждения в сфере культуры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</si>
  <si>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сектора методической службы отдела культуры </t>
    </r>
  </si>
  <si>
    <t>Финансовое обеспечение выполнения полномочий в сфере культуры</t>
  </si>
  <si>
    <t>8.6.</t>
  </si>
  <si>
    <t>Подпрограмма №6 "Развитие туризма"</t>
  </si>
  <si>
    <t>8.6.1.</t>
  </si>
  <si>
    <t>Продвижение туристического потенциала Лискинского района на областном, межрегиональном и международном уровне</t>
  </si>
  <si>
    <t>Объем въездного туристского потока, тыс. чел.</t>
  </si>
  <si>
    <t>Количество мероприятий, направленных на продвижение туристских ресурсов Лискинского района, ед.</t>
  </si>
  <si>
    <t>0,049
19,3</t>
  </si>
  <si>
    <t>12.2.4.</t>
  </si>
  <si>
    <t>за  2018 г.</t>
  </si>
  <si>
    <t>2014-2018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</si>
  <si>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Обслуживание систем видеонаблюдения на территории Лискинского муниципального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</si>
  <si>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Социальная помощь осужденным к мерам наказания, не связанным с лишением свободы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</si>
  <si>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Материально-техническое обеспечение деятельности полиции</t>
    </r>
  </si>
  <si>
    <r>
      <t xml:space="preserve">Мероприятие 5:
</t>
    </r>
    <r>
      <rPr>
        <sz val="10"/>
        <color theme="1"/>
        <rFont val="Times New Roman"/>
        <family val="1"/>
        <charset val="204"/>
      </rPr>
      <t>Привлечение сотрудников охранных предприятий для обеспечения общественного порядка на районных массовых мероприятий, проводимых на территории района</t>
    </r>
  </si>
  <si>
    <r>
      <t xml:space="preserve">Мероприятие 6:
</t>
    </r>
    <r>
      <rPr>
        <sz val="10"/>
        <color theme="1"/>
        <rFont val="Times New Roman"/>
        <family val="1"/>
        <charset val="204"/>
      </rPr>
      <t>Опубликование правовых актов в газете "Лискинский муниципальный вестник"</t>
    </r>
  </si>
  <si>
    <r>
      <t xml:space="preserve">Мероприятие 7:
</t>
    </r>
    <r>
      <rPr>
        <sz val="10"/>
        <color theme="1"/>
        <rFont val="Times New Roman"/>
        <family val="1"/>
        <charset val="204"/>
      </rPr>
      <t>Материально-техническое обеспечение деятельности добровольно-народных дружин</t>
    </r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</si>
  <si>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Капитальные вложения в учреждение образования СОШ №10</t>
    </r>
  </si>
  <si>
    <t>2.2.4.</t>
  </si>
  <si>
    <t>2.3.4.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</si>
  <si>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Расходы за счет межбюджетных трансфертов для компенсации доп.расходов, возникших в результате решений, принятых органами власти другого уровня</t>
    </r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</si>
  <si>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Нормативно-правовое обеспечение организации отдыха и оздоровления детей</t>
    </r>
  </si>
  <si>
    <r>
      <rPr>
        <u/>
        <sz val="10"/>
        <color theme="1"/>
        <rFont val="Times New Roman"/>
        <family val="1"/>
        <charset val="204"/>
      </rPr>
      <t>Основное мероприятие 2:</t>
    </r>
    <r>
      <rPr>
        <sz val="10"/>
        <color theme="1"/>
        <rFont val="Times New Roman"/>
        <family val="1"/>
        <charset val="204"/>
      </rPr>
      <t xml:space="preserve">
Мероприятия по развитию механизмов административной среды и межведомственного взаимодействия</t>
    </r>
  </si>
  <si>
    <r>
      <rPr>
        <u/>
        <sz val="10"/>
        <color theme="1"/>
        <rFont val="Times New Roman"/>
        <family val="1"/>
        <charset val="204"/>
      </rPr>
      <t>Основное мероприятие 3:</t>
    </r>
    <r>
      <rPr>
        <sz val="10"/>
        <color theme="1"/>
        <rFont val="Times New Roman"/>
        <family val="1"/>
        <charset val="204"/>
      </rPr>
      <t xml:space="preserve">
Организация отдыха, оздоровления и занятости детей и молодежи</t>
    </r>
  </si>
  <si>
    <t>Строительство пристройки к МБДОУ "ЦРР-Детский сад №5" ул. 40 лет Октября, 29</t>
  </si>
  <si>
    <t>Строительство пристройки к МКОУ СОШ №1</t>
  </si>
  <si>
    <t>Строительство лыжероллерной трассы в западной части г.Ллиски</t>
  </si>
  <si>
    <t xml:space="preserve">Строительство пристройки к МКОУ СОШ №10 г. Лиски </t>
  </si>
  <si>
    <t>ув.в 15 раз</t>
  </si>
  <si>
    <t xml:space="preserve">
100
82</t>
  </si>
  <si>
    <t>Регулирование и совершенствование деятельности в сфере имущественных отношений</t>
  </si>
  <si>
    <t>4.1.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</si>
  <si>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Мероприятия по управлению муниципальным имуществом</t>
    </r>
  </si>
  <si>
    <t>4.2.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</si>
  <si>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Содержание имущества казны</t>
    </r>
  </si>
  <si>
    <t>Производство подсолнечника,  тонн</t>
  </si>
  <si>
    <r>
      <rPr>
        <u/>
        <sz val="10"/>
        <color theme="1"/>
        <rFont val="Times New Roman"/>
        <family val="1"/>
        <charset val="204"/>
      </rPr>
      <t>Мероприятие 4.1:</t>
    </r>
    <r>
      <rPr>
        <b/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Многофункциональная спортивная площадка в с. Ковалево Лискинского муниципального района Воронежской области</t>
    </r>
  </si>
  <si>
    <r>
      <rPr>
        <u/>
        <sz val="10"/>
        <color theme="1"/>
        <rFont val="Times New Roman"/>
        <family val="1"/>
        <charset val="204"/>
      </rPr>
      <t>Мероприятие 16:</t>
    </r>
    <r>
      <rPr>
        <sz val="10"/>
        <color theme="1"/>
        <rFont val="Times New Roman"/>
        <family val="1"/>
        <charset val="204"/>
      </rPr>
      <t xml:space="preserve">
Строительство водозабора в пгт. Давыдовка Лискинского муниципального района Воронежской области</t>
    </r>
  </si>
  <si>
    <r>
      <rPr>
        <u/>
        <sz val="10"/>
        <color theme="1"/>
        <rFont val="Times New Roman"/>
        <family val="1"/>
        <charset val="204"/>
      </rPr>
      <t>Мероприятие 17:</t>
    </r>
    <r>
      <rPr>
        <sz val="10"/>
        <color theme="1"/>
        <rFont val="Times New Roman"/>
        <family val="1"/>
        <charset val="204"/>
      </rPr>
      <t xml:space="preserve">
Реконструкция наружных сетей водоснабжения в с. Троицкое Лискинского муниципального района Воронежской области</t>
    </r>
  </si>
  <si>
    <r>
      <rPr>
        <u/>
        <sz val="10"/>
        <color theme="1"/>
        <rFont val="Times New Roman"/>
        <family val="1"/>
        <charset val="204"/>
      </rPr>
      <t>Мероприятие 18:</t>
    </r>
    <r>
      <rPr>
        <sz val="10"/>
        <color theme="1"/>
        <rFont val="Times New Roman"/>
        <family val="1"/>
        <charset val="204"/>
      </rPr>
      <t xml:space="preserve">
Строительство водопроводных сетей в с. Аношкино Лискинского муниципального района Воронежской области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</si>
  <si>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Подъездная автомобильная дорога к площадкам животноводческого комплекса КРС на 2800 коров по адресу: Воронежская область, Лискинский района, западнее с. Высокое</t>
    </r>
  </si>
  <si>
    <t>Ввод в действие автомобильных дорог, км.</t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</si>
  <si>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Подъездная автомобильная дорога к МТФ Воронежская область, Лискинский район, восточнее с. Петропавловка</t>
    </r>
  </si>
  <si>
    <t>6.3.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</si>
  <si>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Предоставление субсидий на компенсацию части затрат субъектов малого и среднего предпринимательства, связанных с приобретением оборудования в целях создания и (или) развития либо модернизации производства товаров (работ, услуг)</t>
    </r>
  </si>
  <si>
    <t>Обеспечение обязательного страхования жизни и здоровья пассажиров до садоогородов, %</t>
  </si>
  <si>
    <t>ув. в 7,8 раза</t>
  </si>
  <si>
    <r>
      <t xml:space="preserve">Мероприятие 1.6.
</t>
    </r>
    <r>
      <rPr>
        <sz val="10"/>
        <color theme="1"/>
        <rFont val="Times New Roman"/>
        <family val="1"/>
        <charset val="204"/>
      </rPr>
      <t>Приобретение автобуса</t>
    </r>
  </si>
  <si>
    <r>
      <t xml:space="preserve">Мероприятие 1.7.
</t>
    </r>
    <r>
      <rPr>
        <sz val="10"/>
        <color theme="1"/>
        <rFont val="Times New Roman"/>
        <family val="1"/>
        <charset val="204"/>
      </rPr>
      <t>Меры по реализации комплекса ГТО</t>
    </r>
  </si>
  <si>
    <t>12.2.5.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</si>
  <si>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Иные межбюджетные транферты общего характера на решение вопросов местного значения бюджетам поселений</t>
    </r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</si>
  <si>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Организация работы с кадрами</t>
    </r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</si>
  <si>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>Создание условий для внедрения информационно-коммуникационных технологий</t>
    </r>
  </si>
  <si>
    <t>Обеспечение эффективного функционирования зданий, помещений, прилегающих территорий,%</t>
  </si>
  <si>
    <t>Обеспечение органов местного самоуправления транспортными услугами,%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</si>
  <si>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Межбюджетные трансферты на осуществление части полномочий из бюджета муниципального района, в соответствии с заключёнными соглашениями</t>
    </r>
  </si>
  <si>
    <t>Межбюджетные трансферты на осуществление части полномочий из бюджета муниципального района, в соответствии с заключёнными соглашениями, тыс. руб.</t>
  </si>
  <si>
    <t>Межбюджетные трансферты на осуществление части полномочий из бюджета городского поселения город Лиски в соответствии с заключёнными соглашениями, тыс. руб.</t>
  </si>
  <si>
    <r>
      <rPr>
        <u/>
        <sz val="10"/>
        <color theme="1"/>
        <rFont val="Times New Roman"/>
        <family val="1"/>
        <charset val="204"/>
      </rPr>
      <t>Основное мероприятие 2:</t>
    </r>
    <r>
      <rPr>
        <sz val="10"/>
        <color theme="1"/>
        <rFont val="Times New Roman"/>
        <family val="1"/>
        <charset val="204"/>
      </rPr>
      <t xml:space="preserve">
Межбюджетные трансферты на осуществление части полномочий из бюджета городского поселения город Лиски, в соответствии с заключёнными соглашениями</t>
    </r>
  </si>
  <si>
    <r>
      <t xml:space="preserve">Глава Лискинского муниципального района  ___________________      </t>
    </r>
    <r>
      <rPr>
        <u/>
        <sz val="13"/>
        <color indexed="8"/>
        <rFont val="Times New Roman"/>
        <family val="1"/>
        <charset val="204"/>
      </rPr>
      <t>И.О. Кирнос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</si>
</sst>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3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4" fontId="7" fillId="2" borderId="1" xfId="0" applyNumberFormat="1" applyFont="1" applyFill="1" applyBorder="1" applyAlignment="1">
      <alignment vertical="center" wrapText="1"/>
    </xf>
    <xf numFmtId="0" fontId="13" fillId="0" borderId="0" xfId="0" applyFont="1" applyBorder="1"/>
    <xf numFmtId="0" fontId="0" fillId="0" borderId="0" xfId="0" applyBorder="1"/>
    <xf numFmtId="0" fontId="14" fillId="0" borderId="0" xfId="0" applyFont="1" applyBorder="1"/>
    <xf numFmtId="0" fontId="16" fillId="0" borderId="0" xfId="0" applyFont="1" applyBorder="1"/>
    <xf numFmtId="0" fontId="14" fillId="0" borderId="0" xfId="0" applyFont="1"/>
    <xf numFmtId="0" fontId="16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10" fontId="6" fillId="5" borderId="1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9" fontId="18" fillId="5" borderId="1" xfId="0" applyNumberFormat="1" applyFont="1" applyFill="1" applyBorder="1" applyAlignment="1">
      <alignment horizontal="center" vertical="top" wrapText="1"/>
    </xf>
    <xf numFmtId="4" fontId="7" fillId="4" borderId="2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4" fontId="6" fillId="5" borderId="2" xfId="0" applyNumberFormat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4" fontId="7" fillId="5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top" wrapText="1"/>
    </xf>
    <xf numFmtId="49" fontId="12" fillId="0" borderId="1" xfId="0" applyNumberFormat="1" applyFont="1" applyFill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top" wrapText="1"/>
    </xf>
    <xf numFmtId="9" fontId="6" fillId="5" borderId="1" xfId="0" applyNumberFormat="1" applyFont="1" applyFill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5" borderId="1" xfId="0" applyFont="1" applyFill="1" applyBorder="1" applyAlignment="1">
      <alignment horizontal="left" vertical="top" wrapText="1"/>
    </xf>
    <xf numFmtId="4" fontId="6" fillId="5" borderId="1" xfId="0" applyNumberFormat="1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4" fontId="6" fillId="0" borderId="4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center" wrapText="1"/>
    </xf>
    <xf numFmtId="10" fontId="6" fillId="5" borderId="2" xfId="0" applyNumberFormat="1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4" fontId="7" fillId="4" borderId="3" xfId="0" applyNumberFormat="1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4" fontId="6" fillId="5" borderId="3" xfId="0" applyNumberFormat="1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horizontal="center" vertical="top" wrapText="1"/>
    </xf>
    <xf numFmtId="4" fontId="6" fillId="0" borderId="2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4" borderId="4" xfId="0" applyFont="1" applyFill="1" applyBorder="1" applyAlignment="1">
      <alignment horizontal="left" vertical="center" wrapText="1"/>
    </xf>
    <xf numFmtId="4" fontId="7" fillId="4" borderId="4" xfId="0" applyNumberFormat="1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 wrapText="1"/>
    </xf>
    <xf numFmtId="49" fontId="12" fillId="0" borderId="2" xfId="0" applyNumberFormat="1" applyFont="1" applyFill="1" applyBorder="1" applyAlignment="1">
      <alignment horizontal="left" vertical="top" wrapText="1"/>
    </xf>
    <xf numFmtId="49" fontId="12" fillId="0" borderId="4" xfId="0" applyNumberFormat="1" applyFont="1" applyFill="1" applyBorder="1" applyAlignment="1">
      <alignment horizontal="left" vertical="top" wrapText="1"/>
    </xf>
    <xf numFmtId="49" fontId="12" fillId="0" borderId="3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8" fillId="5" borderId="2" xfId="0" applyFont="1" applyFill="1" applyBorder="1" applyAlignment="1">
      <alignment horizontal="left" vertical="top" wrapText="1"/>
    </xf>
    <xf numFmtId="0" fontId="18" fillId="5" borderId="4" xfId="0" applyFont="1" applyFill="1" applyBorder="1" applyAlignment="1">
      <alignment horizontal="left" vertical="top" wrapText="1"/>
    </xf>
    <xf numFmtId="0" fontId="18" fillId="5" borderId="3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4" fontId="6" fillId="5" borderId="2" xfId="0" applyNumberFormat="1" applyFont="1" applyFill="1" applyBorder="1" applyAlignment="1">
      <alignment horizontal="right" vertical="top" wrapText="1"/>
    </xf>
    <xf numFmtId="4" fontId="6" fillId="5" borderId="3" xfId="0" applyNumberFormat="1" applyFont="1" applyFill="1" applyBorder="1" applyAlignment="1">
      <alignment horizontal="right" vertical="top" wrapText="1"/>
    </xf>
    <xf numFmtId="4" fontId="6" fillId="5" borderId="4" xfId="0" applyNumberFormat="1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1" fontId="6" fillId="0" borderId="2" xfId="0" applyNumberFormat="1" applyFont="1" applyBorder="1" applyAlignment="1">
      <alignment horizontal="left" vertical="top" wrapText="1"/>
    </xf>
    <xf numFmtId="1" fontId="6" fillId="0" borderId="4" xfId="0" applyNumberFormat="1" applyFont="1" applyBorder="1" applyAlignment="1">
      <alignment horizontal="left" vertical="top" wrapText="1"/>
    </xf>
    <xf numFmtId="1" fontId="6" fillId="0" borderId="3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0" fontId="18" fillId="5" borderId="2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18" fillId="5" borderId="3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3"/>
  <sheetViews>
    <sheetView tabSelected="1" topLeftCell="A1102" workbookViewId="0">
      <selection activeCell="H1110" sqref="H1110"/>
    </sheetView>
  </sheetViews>
  <sheetFormatPr defaultRowHeight="15" x14ac:dyDescent="0.25"/>
  <cols>
    <col min="1" max="1" width="6" customWidth="1"/>
    <col min="2" max="2" width="33" customWidth="1"/>
    <col min="3" max="3" width="10.85546875" customWidth="1"/>
    <col min="4" max="4" width="12.28515625" bestFit="1" customWidth="1"/>
    <col min="5" max="5" width="12.5703125" customWidth="1"/>
    <col min="6" max="6" width="11.140625" customWidth="1"/>
    <col min="7" max="7" width="11.28515625" customWidth="1"/>
    <col min="8" max="11" width="11.28515625" bestFit="1" customWidth="1"/>
    <col min="12" max="12" width="10" customWidth="1"/>
    <col min="13" max="13" width="9.7109375" customWidth="1"/>
    <col min="16" max="16" width="27" customWidth="1"/>
    <col min="17" max="17" width="12" customWidth="1"/>
    <col min="18" max="18" width="12.42578125" customWidth="1"/>
    <col min="19" max="19" width="9.5703125" bestFit="1" customWidth="1"/>
    <col min="20" max="20" width="11.42578125" bestFit="1" customWidth="1"/>
  </cols>
  <sheetData>
    <row r="1" spans="1:20" ht="14.25" customHeight="1" x14ac:dyDescent="0.25">
      <c r="A1" s="317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20" ht="18.75" x14ac:dyDescent="0.25">
      <c r="A2" s="317" t="s">
        <v>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</row>
    <row r="3" spans="1:20" ht="18.75" x14ac:dyDescent="0.25">
      <c r="A3" s="318" t="s">
        <v>19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</row>
    <row r="4" spans="1:20" ht="18.75" x14ac:dyDescent="0.25">
      <c r="A4" s="317" t="s">
        <v>559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</row>
    <row r="5" spans="1:20" ht="9" customHeight="1" x14ac:dyDescent="0.25">
      <c r="A5" s="1"/>
    </row>
    <row r="6" spans="1:20" ht="16.5" customHeight="1" x14ac:dyDescent="0.25">
      <c r="A6" s="320" t="s">
        <v>2</v>
      </c>
      <c r="B6" s="294" t="s">
        <v>3</v>
      </c>
      <c r="C6" s="320" t="s">
        <v>4</v>
      </c>
      <c r="D6" s="320" t="s">
        <v>5</v>
      </c>
      <c r="E6" s="320"/>
      <c r="F6" s="320"/>
      <c r="G6" s="320"/>
      <c r="H6" s="320"/>
      <c r="I6" s="320"/>
      <c r="J6" s="320"/>
      <c r="K6" s="320"/>
      <c r="L6" s="320"/>
      <c r="M6" s="320"/>
      <c r="N6" s="319" t="s">
        <v>6</v>
      </c>
      <c r="O6" s="319"/>
      <c r="P6" s="319" t="s">
        <v>7</v>
      </c>
      <c r="Q6" s="319" t="s">
        <v>8</v>
      </c>
      <c r="R6" s="319" t="s">
        <v>9</v>
      </c>
      <c r="S6" s="319" t="s">
        <v>10</v>
      </c>
      <c r="T6" s="2"/>
    </row>
    <row r="7" spans="1:20" x14ac:dyDescent="0.25">
      <c r="A7" s="320"/>
      <c r="B7" s="295"/>
      <c r="C7" s="320"/>
      <c r="D7" s="319" t="s">
        <v>11</v>
      </c>
      <c r="E7" s="319"/>
      <c r="F7" s="320" t="s">
        <v>261</v>
      </c>
      <c r="G7" s="320"/>
      <c r="H7" s="320"/>
      <c r="I7" s="320"/>
      <c r="J7" s="320"/>
      <c r="K7" s="320"/>
      <c r="L7" s="320"/>
      <c r="M7" s="320"/>
      <c r="N7" s="319"/>
      <c r="O7" s="319"/>
      <c r="P7" s="319"/>
      <c r="Q7" s="319"/>
      <c r="R7" s="319"/>
      <c r="S7" s="319"/>
      <c r="T7" s="2"/>
    </row>
    <row r="8" spans="1:20" ht="15.75" customHeight="1" x14ac:dyDescent="0.25">
      <c r="A8" s="320"/>
      <c r="B8" s="295"/>
      <c r="C8" s="320"/>
      <c r="D8" s="319"/>
      <c r="E8" s="319"/>
      <c r="F8" s="319" t="s">
        <v>12</v>
      </c>
      <c r="G8" s="319"/>
      <c r="H8" s="319" t="s">
        <v>13</v>
      </c>
      <c r="I8" s="319"/>
      <c r="J8" s="319" t="s">
        <v>14</v>
      </c>
      <c r="K8" s="319"/>
      <c r="L8" s="321" t="s">
        <v>15</v>
      </c>
      <c r="M8" s="322"/>
      <c r="N8" s="319"/>
      <c r="O8" s="319"/>
      <c r="P8" s="319"/>
      <c r="Q8" s="319"/>
      <c r="R8" s="319"/>
      <c r="S8" s="319"/>
      <c r="T8" s="2"/>
    </row>
    <row r="9" spans="1:20" ht="59.25" customHeight="1" x14ac:dyDescent="0.25">
      <c r="A9" s="320"/>
      <c r="B9" s="295"/>
      <c r="C9" s="320"/>
      <c r="D9" s="319"/>
      <c r="E9" s="319"/>
      <c r="F9" s="319"/>
      <c r="G9" s="319"/>
      <c r="H9" s="319"/>
      <c r="I9" s="319"/>
      <c r="J9" s="319"/>
      <c r="K9" s="319"/>
      <c r="L9" s="323"/>
      <c r="M9" s="324"/>
      <c r="N9" s="319"/>
      <c r="O9" s="319"/>
      <c r="P9" s="319"/>
      <c r="Q9" s="319"/>
      <c r="R9" s="319"/>
      <c r="S9" s="319"/>
      <c r="T9" s="2"/>
    </row>
    <row r="10" spans="1:20" ht="33.75" customHeight="1" x14ac:dyDescent="0.25">
      <c r="A10" s="320"/>
      <c r="B10" s="296"/>
      <c r="C10" s="320"/>
      <c r="D10" s="11" t="s">
        <v>16</v>
      </c>
      <c r="E10" s="11" t="s">
        <v>17</v>
      </c>
      <c r="F10" s="11" t="s">
        <v>16</v>
      </c>
      <c r="G10" s="11" t="s">
        <v>17</v>
      </c>
      <c r="H10" s="11" t="s">
        <v>16</v>
      </c>
      <c r="I10" s="11" t="s">
        <v>17</v>
      </c>
      <c r="J10" s="11" t="s">
        <v>16</v>
      </c>
      <c r="K10" s="11" t="s">
        <v>17</v>
      </c>
      <c r="L10" s="11" t="s">
        <v>16</v>
      </c>
      <c r="M10" s="11" t="s">
        <v>17</v>
      </c>
      <c r="N10" s="11" t="s">
        <v>16</v>
      </c>
      <c r="O10" s="11" t="s">
        <v>17</v>
      </c>
      <c r="P10" s="319"/>
      <c r="Q10" s="319"/>
      <c r="R10" s="319"/>
      <c r="S10" s="319"/>
      <c r="T10" s="2"/>
    </row>
    <row r="11" spans="1:20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2"/>
    </row>
    <row r="12" spans="1:20" ht="17.25" customHeight="1" x14ac:dyDescent="0.25">
      <c r="A12" s="303"/>
      <c r="B12" s="303" t="s">
        <v>18</v>
      </c>
      <c r="C12" s="64" t="s">
        <v>560</v>
      </c>
      <c r="D12" s="43">
        <f>SUM(D13:D17)</f>
        <v>14415120.399999999</v>
      </c>
      <c r="E12" s="43">
        <f>SUM(E13:E17)</f>
        <v>15633373.540000001</v>
      </c>
      <c r="F12" s="43">
        <f t="shared" ref="F12:M12" si="0">SUM(F13:F17)</f>
        <v>4407322.6399999997</v>
      </c>
      <c r="G12" s="43">
        <f t="shared" si="0"/>
        <v>5301766.45</v>
      </c>
      <c r="H12" s="43">
        <f t="shared" si="0"/>
        <v>5359111.5200000005</v>
      </c>
      <c r="I12" s="43">
        <f t="shared" si="0"/>
        <v>5616091.129999999</v>
      </c>
      <c r="J12" s="43">
        <f t="shared" si="0"/>
        <v>4493434.78</v>
      </c>
      <c r="K12" s="43">
        <f t="shared" si="0"/>
        <v>4575766.79</v>
      </c>
      <c r="L12" s="43">
        <f t="shared" si="0"/>
        <v>155251.46</v>
      </c>
      <c r="M12" s="43">
        <f t="shared" si="0"/>
        <v>139749.17000000001</v>
      </c>
      <c r="N12" s="120">
        <v>100</v>
      </c>
      <c r="O12" s="120">
        <v>108.46</v>
      </c>
      <c r="P12" s="303" t="s">
        <v>22</v>
      </c>
      <c r="Q12" s="303" t="s">
        <v>22</v>
      </c>
      <c r="R12" s="303" t="s">
        <v>22</v>
      </c>
      <c r="S12" s="303" t="s">
        <v>22</v>
      </c>
      <c r="T12" s="121"/>
    </row>
    <row r="13" spans="1:20" ht="17.25" customHeight="1" x14ac:dyDescent="0.25">
      <c r="A13" s="304"/>
      <c r="B13" s="304"/>
      <c r="C13" s="64">
        <v>2014</v>
      </c>
      <c r="D13" s="43">
        <f t="shared" ref="D13:M13" si="1">SUM(D20+D170+D416+D447+D479+D691+D719+D768+D847+D871+D919+D944+D1000+D1061+D1093)</f>
        <v>3355307.9699999993</v>
      </c>
      <c r="E13" s="43">
        <f t="shared" si="1"/>
        <v>3340438.6899999995</v>
      </c>
      <c r="F13" s="43">
        <f t="shared" si="1"/>
        <v>1024286.4400000001</v>
      </c>
      <c r="G13" s="43">
        <f t="shared" si="1"/>
        <v>1024286.4400000001</v>
      </c>
      <c r="H13" s="43">
        <f t="shared" si="1"/>
        <v>1412905.0399999998</v>
      </c>
      <c r="I13" s="43">
        <f t="shared" si="1"/>
        <v>1411706.9399999997</v>
      </c>
      <c r="J13" s="43">
        <f t="shared" si="1"/>
        <v>880594.87000000011</v>
      </c>
      <c r="K13" s="43">
        <f t="shared" si="1"/>
        <v>866923.69000000006</v>
      </c>
      <c r="L13" s="43">
        <f t="shared" si="1"/>
        <v>37521.619999999995</v>
      </c>
      <c r="M13" s="43">
        <f t="shared" si="1"/>
        <v>37521.619999999995</v>
      </c>
      <c r="N13" s="120">
        <v>100</v>
      </c>
      <c r="O13" s="120">
        <v>99.56</v>
      </c>
      <c r="P13" s="304"/>
      <c r="Q13" s="304"/>
      <c r="R13" s="304"/>
      <c r="S13" s="304"/>
      <c r="T13" s="121"/>
    </row>
    <row r="14" spans="1:20" ht="17.25" customHeight="1" x14ac:dyDescent="0.25">
      <c r="A14" s="304"/>
      <c r="B14" s="304"/>
      <c r="C14" s="64">
        <v>2015</v>
      </c>
      <c r="D14" s="43">
        <f t="shared" ref="D14:M14" si="2">SUM(D21+D171+D417+D448+D480+D692+D720+D769+D848+D872+D920+D945+D1001+D1062+D1094)</f>
        <v>1721744.51</v>
      </c>
      <c r="E14" s="43">
        <f t="shared" si="2"/>
        <v>2967093.8</v>
      </c>
      <c r="F14" s="43">
        <f t="shared" si="2"/>
        <v>130000</v>
      </c>
      <c r="G14" s="43">
        <f t="shared" si="2"/>
        <v>1024444.6599999999</v>
      </c>
      <c r="H14" s="43">
        <f t="shared" si="2"/>
        <v>881191.5</v>
      </c>
      <c r="I14" s="43">
        <f t="shared" si="2"/>
        <v>1151533.9999999998</v>
      </c>
      <c r="J14" s="43">
        <f t="shared" si="2"/>
        <v>663523.01</v>
      </c>
      <c r="K14" s="43">
        <f t="shared" si="2"/>
        <v>759587.51</v>
      </c>
      <c r="L14" s="43">
        <f t="shared" si="2"/>
        <v>47030</v>
      </c>
      <c r="M14" s="43">
        <f t="shared" si="2"/>
        <v>31527.629999999997</v>
      </c>
      <c r="N14" s="120">
        <v>100</v>
      </c>
      <c r="O14" s="120">
        <v>171.96</v>
      </c>
      <c r="P14" s="304"/>
      <c r="Q14" s="304"/>
      <c r="R14" s="304"/>
      <c r="S14" s="304"/>
      <c r="T14" s="2"/>
    </row>
    <row r="15" spans="1:20" ht="17.25" customHeight="1" x14ac:dyDescent="0.25">
      <c r="A15" s="304"/>
      <c r="B15" s="304"/>
      <c r="C15" s="64">
        <v>2016</v>
      </c>
      <c r="D15" s="43">
        <f t="shared" ref="D15:M15" si="3">SUM(D22+D172+D418+D449+D481+D693+D721+D770+D849+D873+D921+D946+D1002+D1063+D1095)</f>
        <v>3089502.55</v>
      </c>
      <c r="E15" s="43">
        <f t="shared" si="3"/>
        <v>3089075.9200000004</v>
      </c>
      <c r="F15" s="43">
        <f t="shared" si="3"/>
        <v>939088.10000000009</v>
      </c>
      <c r="G15" s="43">
        <f t="shared" si="3"/>
        <v>939088.12000000011</v>
      </c>
      <c r="H15" s="43">
        <f t="shared" si="3"/>
        <v>1069270.9000000001</v>
      </c>
      <c r="I15" s="43">
        <f t="shared" si="3"/>
        <v>1068854.2699999998</v>
      </c>
      <c r="J15" s="43">
        <f t="shared" si="3"/>
        <v>1058208.06</v>
      </c>
      <c r="K15" s="43">
        <f t="shared" si="3"/>
        <v>1058197.9600000002</v>
      </c>
      <c r="L15" s="43">
        <f t="shared" si="3"/>
        <v>22935.49</v>
      </c>
      <c r="M15" s="43">
        <f t="shared" si="3"/>
        <v>22935.57</v>
      </c>
      <c r="N15" s="120">
        <v>100</v>
      </c>
      <c r="O15" s="120">
        <v>99.99</v>
      </c>
      <c r="P15" s="304"/>
      <c r="Q15" s="304"/>
      <c r="R15" s="304"/>
      <c r="S15" s="304"/>
      <c r="T15" s="2"/>
    </row>
    <row r="16" spans="1:20" ht="17.25" customHeight="1" x14ac:dyDescent="0.25">
      <c r="A16" s="304"/>
      <c r="B16" s="304"/>
      <c r="C16" s="64">
        <v>2017</v>
      </c>
      <c r="D16" s="43">
        <f t="shared" ref="D16:M17" si="4">SUM(D23+D173+D419+D450+D482+D694+D722+D771+D850+D874+D922+D947+D1003+D1064+D1096)</f>
        <v>3351532.6700000004</v>
      </c>
      <c r="E16" s="43">
        <f t="shared" si="4"/>
        <v>3350958.9</v>
      </c>
      <c r="F16" s="43">
        <f t="shared" si="4"/>
        <v>1329739.54</v>
      </c>
      <c r="G16" s="43">
        <f t="shared" si="4"/>
        <v>1329739.44</v>
      </c>
      <c r="H16" s="43">
        <f t="shared" si="4"/>
        <v>993599.92999999982</v>
      </c>
      <c r="I16" s="43">
        <f t="shared" si="4"/>
        <v>993037.42999999993</v>
      </c>
      <c r="J16" s="43">
        <f t="shared" si="4"/>
        <v>1012874.4199999999</v>
      </c>
      <c r="K16" s="43">
        <f t="shared" si="4"/>
        <v>1012863.2500000001</v>
      </c>
      <c r="L16" s="43">
        <f t="shared" si="4"/>
        <v>15318.779999999999</v>
      </c>
      <c r="M16" s="43">
        <f t="shared" si="4"/>
        <v>15318.779999999999</v>
      </c>
      <c r="N16" s="120">
        <v>100</v>
      </c>
      <c r="O16" s="120">
        <v>99.98</v>
      </c>
      <c r="P16" s="304"/>
      <c r="Q16" s="304"/>
      <c r="R16" s="304"/>
      <c r="S16" s="304"/>
      <c r="T16" s="2"/>
    </row>
    <row r="17" spans="1:20" ht="17.25" customHeight="1" x14ac:dyDescent="0.25">
      <c r="A17" s="305"/>
      <c r="B17" s="305"/>
      <c r="C17" s="64">
        <v>2018</v>
      </c>
      <c r="D17" s="43">
        <f>SUM(D24+D174+D420+D451+D483+D695+D723+D772+D851+D875+D923+D948+D1004+D1065+D1097)</f>
        <v>2897032.7</v>
      </c>
      <c r="E17" s="43">
        <f t="shared" si="4"/>
        <v>2885806.23</v>
      </c>
      <c r="F17" s="43">
        <f t="shared" si="4"/>
        <v>984208.55999999994</v>
      </c>
      <c r="G17" s="43">
        <f t="shared" si="4"/>
        <v>984207.78999999992</v>
      </c>
      <c r="H17" s="43">
        <f t="shared" si="4"/>
        <v>1002144.15</v>
      </c>
      <c r="I17" s="43">
        <f t="shared" si="4"/>
        <v>990958.49000000011</v>
      </c>
      <c r="J17" s="43">
        <f t="shared" si="4"/>
        <v>878234.41999999993</v>
      </c>
      <c r="K17" s="43">
        <f t="shared" si="4"/>
        <v>878194.38</v>
      </c>
      <c r="L17" s="43">
        <f t="shared" si="4"/>
        <v>32445.57</v>
      </c>
      <c r="M17" s="43">
        <f t="shared" si="4"/>
        <v>32445.57</v>
      </c>
      <c r="N17" s="120">
        <v>100</v>
      </c>
      <c r="O17" s="120">
        <v>99.61</v>
      </c>
      <c r="P17" s="305"/>
      <c r="Q17" s="305"/>
      <c r="R17" s="305"/>
      <c r="S17" s="305"/>
      <c r="T17" s="2"/>
    </row>
    <row r="18" spans="1:20" ht="8.25" customHeight="1" x14ac:dyDescent="0.25">
      <c r="A18" s="6"/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2"/>
    </row>
    <row r="19" spans="1:20" ht="18" customHeight="1" x14ac:dyDescent="0.25">
      <c r="A19" s="252" t="s">
        <v>20</v>
      </c>
      <c r="B19" s="255" t="s">
        <v>21</v>
      </c>
      <c r="C19" s="13" t="s">
        <v>560</v>
      </c>
      <c r="D19" s="14">
        <f>SUM(D20:D24)</f>
        <v>9249.880000000001</v>
      </c>
      <c r="E19" s="14">
        <f t="shared" ref="E19:M19" si="5">SUM(E20:E24)</f>
        <v>9167.43</v>
      </c>
      <c r="F19" s="14">
        <f t="shared" si="5"/>
        <v>0</v>
      </c>
      <c r="G19" s="14">
        <f t="shared" si="5"/>
        <v>0</v>
      </c>
      <c r="H19" s="14">
        <f t="shared" si="5"/>
        <v>0</v>
      </c>
      <c r="I19" s="14">
        <f t="shared" si="5"/>
        <v>0</v>
      </c>
      <c r="J19" s="14">
        <f t="shared" si="5"/>
        <v>9249.880000000001</v>
      </c>
      <c r="K19" s="14">
        <f t="shared" si="5"/>
        <v>9167.43</v>
      </c>
      <c r="L19" s="14">
        <f t="shared" si="5"/>
        <v>0</v>
      </c>
      <c r="M19" s="14">
        <f t="shared" si="5"/>
        <v>0</v>
      </c>
      <c r="N19" s="14">
        <v>100</v>
      </c>
      <c r="O19" s="14">
        <v>99.11</v>
      </c>
      <c r="P19" s="258" t="s">
        <v>22</v>
      </c>
      <c r="Q19" s="258" t="s">
        <v>22</v>
      </c>
      <c r="R19" s="258" t="s">
        <v>22</v>
      </c>
      <c r="S19" s="258" t="s">
        <v>22</v>
      </c>
      <c r="T19" s="2"/>
    </row>
    <row r="20" spans="1:20" ht="18" customHeight="1" x14ac:dyDescent="0.25">
      <c r="A20" s="253"/>
      <c r="B20" s="256"/>
      <c r="C20" s="12">
        <v>2014</v>
      </c>
      <c r="D20" s="14">
        <f t="shared" ref="D20:M20" si="6">SUM(D26+D114)</f>
        <v>518.20000000000005</v>
      </c>
      <c r="E20" s="14">
        <f t="shared" si="6"/>
        <v>517.98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518.20000000000005</v>
      </c>
      <c r="K20" s="14">
        <f t="shared" si="6"/>
        <v>517.98</v>
      </c>
      <c r="L20" s="14">
        <f t="shared" si="6"/>
        <v>0</v>
      </c>
      <c r="M20" s="14">
        <f t="shared" si="6"/>
        <v>0</v>
      </c>
      <c r="N20" s="14">
        <v>100</v>
      </c>
      <c r="O20" s="14">
        <v>99.96</v>
      </c>
      <c r="P20" s="259"/>
      <c r="Q20" s="259"/>
      <c r="R20" s="259"/>
      <c r="S20" s="259"/>
      <c r="T20" s="2"/>
    </row>
    <row r="21" spans="1:20" ht="18.75" customHeight="1" x14ac:dyDescent="0.25">
      <c r="A21" s="253"/>
      <c r="B21" s="256"/>
      <c r="C21" s="12">
        <v>2015</v>
      </c>
      <c r="D21" s="14">
        <f t="shared" ref="D21:M21" si="7">SUM(D27+D115)</f>
        <v>488.9</v>
      </c>
      <c r="E21" s="14">
        <f t="shared" si="7"/>
        <v>406.65999999999997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488.9</v>
      </c>
      <c r="K21" s="14">
        <f t="shared" si="7"/>
        <v>406.65999999999997</v>
      </c>
      <c r="L21" s="14">
        <f t="shared" si="7"/>
        <v>0</v>
      </c>
      <c r="M21" s="14">
        <f t="shared" si="7"/>
        <v>0</v>
      </c>
      <c r="N21" s="14">
        <v>100</v>
      </c>
      <c r="O21" s="14">
        <v>83.18</v>
      </c>
      <c r="P21" s="259"/>
      <c r="Q21" s="259"/>
      <c r="R21" s="259"/>
      <c r="S21" s="259"/>
      <c r="T21" s="2"/>
    </row>
    <row r="22" spans="1:20" ht="18.75" customHeight="1" x14ac:dyDescent="0.25">
      <c r="A22" s="253"/>
      <c r="B22" s="256"/>
      <c r="C22" s="12">
        <v>2016</v>
      </c>
      <c r="D22" s="14">
        <f>SUM(D28+D116)</f>
        <v>637.79999999999995</v>
      </c>
      <c r="E22" s="14">
        <f t="shared" ref="E22:M22" si="8">SUM(E28+E116)</f>
        <v>637.81000000000006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637.79999999999995</v>
      </c>
      <c r="K22" s="14">
        <f t="shared" si="8"/>
        <v>637.81000000000006</v>
      </c>
      <c r="L22" s="14">
        <f t="shared" si="8"/>
        <v>0</v>
      </c>
      <c r="M22" s="14">
        <f t="shared" si="8"/>
        <v>0</v>
      </c>
      <c r="N22" s="14">
        <v>100</v>
      </c>
      <c r="O22" s="14">
        <v>100</v>
      </c>
      <c r="P22" s="259"/>
      <c r="Q22" s="259"/>
      <c r="R22" s="259"/>
      <c r="S22" s="259"/>
      <c r="T22" s="2"/>
    </row>
    <row r="23" spans="1:20" ht="18.75" customHeight="1" x14ac:dyDescent="0.25">
      <c r="A23" s="253"/>
      <c r="B23" s="256"/>
      <c r="C23" s="12">
        <v>2017</v>
      </c>
      <c r="D23" s="14">
        <f>SUM(D29+D117)</f>
        <v>6313.53</v>
      </c>
      <c r="E23" s="14">
        <f t="shared" ref="E23:M23" si="9">SUM(E29+E117)</f>
        <v>6313.53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0</v>
      </c>
      <c r="J23" s="14">
        <f t="shared" si="9"/>
        <v>6313.53</v>
      </c>
      <c r="K23" s="14">
        <f t="shared" si="9"/>
        <v>6313.53</v>
      </c>
      <c r="L23" s="14">
        <f t="shared" si="9"/>
        <v>0</v>
      </c>
      <c r="M23" s="14">
        <f t="shared" si="9"/>
        <v>0</v>
      </c>
      <c r="N23" s="14">
        <v>100</v>
      </c>
      <c r="O23" s="14">
        <v>100</v>
      </c>
      <c r="P23" s="259"/>
      <c r="Q23" s="259"/>
      <c r="R23" s="259"/>
      <c r="S23" s="259"/>
      <c r="T23" s="2"/>
    </row>
    <row r="24" spans="1:20" ht="18.75" customHeight="1" x14ac:dyDescent="0.25">
      <c r="A24" s="254"/>
      <c r="B24" s="257"/>
      <c r="C24" s="12">
        <v>2018</v>
      </c>
      <c r="D24" s="14">
        <f>SUM(D30+D118)</f>
        <v>1291.4500000000003</v>
      </c>
      <c r="E24" s="14">
        <f t="shared" ref="E24:M24" si="10">SUM(E30+E118)</f>
        <v>1291.4500000000003</v>
      </c>
      <c r="F24" s="14">
        <f t="shared" si="10"/>
        <v>0</v>
      </c>
      <c r="G24" s="14">
        <f t="shared" si="10"/>
        <v>0</v>
      </c>
      <c r="H24" s="14">
        <f t="shared" si="10"/>
        <v>0</v>
      </c>
      <c r="I24" s="14">
        <f t="shared" si="10"/>
        <v>0</v>
      </c>
      <c r="J24" s="14">
        <f t="shared" si="10"/>
        <v>1291.4500000000003</v>
      </c>
      <c r="K24" s="14">
        <f t="shared" si="10"/>
        <v>1291.4500000000003</v>
      </c>
      <c r="L24" s="14">
        <f t="shared" si="10"/>
        <v>0</v>
      </c>
      <c r="M24" s="14">
        <f t="shared" si="10"/>
        <v>0</v>
      </c>
      <c r="N24" s="14">
        <v>100</v>
      </c>
      <c r="O24" s="14">
        <v>100</v>
      </c>
      <c r="P24" s="260"/>
      <c r="Q24" s="260"/>
      <c r="R24" s="260"/>
      <c r="S24" s="260"/>
      <c r="T24" s="2"/>
    </row>
    <row r="25" spans="1:20" ht="21" customHeight="1" x14ac:dyDescent="0.25">
      <c r="A25" s="237" t="s">
        <v>23</v>
      </c>
      <c r="B25" s="240" t="s">
        <v>24</v>
      </c>
      <c r="C25" s="17" t="s">
        <v>560</v>
      </c>
      <c r="D25" s="18">
        <f>SUM(D26:D30)</f>
        <v>8872.3900000000012</v>
      </c>
      <c r="E25" s="18">
        <f t="shared" ref="E25:M25" si="11">SUM(E26:E30)</f>
        <v>8804.7800000000007</v>
      </c>
      <c r="F25" s="18">
        <f t="shared" si="11"/>
        <v>0</v>
      </c>
      <c r="G25" s="18">
        <f t="shared" si="11"/>
        <v>0</v>
      </c>
      <c r="H25" s="18">
        <f t="shared" si="11"/>
        <v>0</v>
      </c>
      <c r="I25" s="18">
        <f t="shared" si="11"/>
        <v>0</v>
      </c>
      <c r="J25" s="18">
        <f t="shared" si="11"/>
        <v>8872.3900000000012</v>
      </c>
      <c r="K25" s="18">
        <f t="shared" si="11"/>
        <v>8804.7800000000007</v>
      </c>
      <c r="L25" s="18">
        <f t="shared" si="11"/>
        <v>0</v>
      </c>
      <c r="M25" s="18">
        <f t="shared" si="11"/>
        <v>0</v>
      </c>
      <c r="N25" s="18">
        <v>100</v>
      </c>
      <c r="O25" s="18">
        <v>99.24</v>
      </c>
      <c r="P25" s="243" t="s">
        <v>22</v>
      </c>
      <c r="Q25" s="243" t="s">
        <v>22</v>
      </c>
      <c r="R25" s="243" t="s">
        <v>22</v>
      </c>
      <c r="S25" s="243" t="s">
        <v>22</v>
      </c>
      <c r="T25" s="2"/>
    </row>
    <row r="26" spans="1:20" ht="19.5" customHeight="1" x14ac:dyDescent="0.25">
      <c r="A26" s="238"/>
      <c r="B26" s="241"/>
      <c r="C26" s="16">
        <v>2014</v>
      </c>
      <c r="D26" s="18">
        <f>SUM(D32+D80+D102)</f>
        <v>442.2</v>
      </c>
      <c r="E26" s="18">
        <f t="shared" ref="E26:M26" si="12">SUM(E32+E80+E102)</f>
        <v>442.13000000000005</v>
      </c>
      <c r="F26" s="18">
        <f t="shared" si="12"/>
        <v>0</v>
      </c>
      <c r="G26" s="18">
        <f t="shared" si="12"/>
        <v>0</v>
      </c>
      <c r="H26" s="18">
        <f t="shared" si="12"/>
        <v>0</v>
      </c>
      <c r="I26" s="18">
        <f t="shared" si="12"/>
        <v>0</v>
      </c>
      <c r="J26" s="18">
        <f t="shared" si="12"/>
        <v>442.2</v>
      </c>
      <c r="K26" s="18">
        <f t="shared" si="12"/>
        <v>442.13000000000005</v>
      </c>
      <c r="L26" s="18">
        <f t="shared" si="12"/>
        <v>0</v>
      </c>
      <c r="M26" s="18">
        <f t="shared" si="12"/>
        <v>0</v>
      </c>
      <c r="N26" s="18">
        <v>100</v>
      </c>
      <c r="O26" s="18">
        <v>99.98</v>
      </c>
      <c r="P26" s="244"/>
      <c r="Q26" s="244"/>
      <c r="R26" s="244"/>
      <c r="S26" s="244"/>
      <c r="T26" s="2"/>
    </row>
    <row r="27" spans="1:20" ht="19.5" customHeight="1" x14ac:dyDescent="0.25">
      <c r="A27" s="238"/>
      <c r="B27" s="241"/>
      <c r="C27" s="16">
        <v>2015</v>
      </c>
      <c r="D27" s="18">
        <f>SUM(D33+D81+D103)</f>
        <v>414</v>
      </c>
      <c r="E27" s="18">
        <f t="shared" ref="E27:M27" si="13">SUM(E33+E81+E103)</f>
        <v>346.46</v>
      </c>
      <c r="F27" s="18">
        <f t="shared" si="13"/>
        <v>0</v>
      </c>
      <c r="G27" s="18">
        <f t="shared" si="13"/>
        <v>0</v>
      </c>
      <c r="H27" s="18">
        <f t="shared" si="13"/>
        <v>0</v>
      </c>
      <c r="I27" s="18">
        <f t="shared" si="13"/>
        <v>0</v>
      </c>
      <c r="J27" s="18">
        <f t="shared" si="13"/>
        <v>414</v>
      </c>
      <c r="K27" s="18">
        <f t="shared" si="13"/>
        <v>346.46</v>
      </c>
      <c r="L27" s="18">
        <f t="shared" si="13"/>
        <v>0</v>
      </c>
      <c r="M27" s="18">
        <f t="shared" si="13"/>
        <v>0</v>
      </c>
      <c r="N27" s="18">
        <v>100</v>
      </c>
      <c r="O27" s="18">
        <v>83.69</v>
      </c>
      <c r="P27" s="244"/>
      <c r="Q27" s="244"/>
      <c r="R27" s="244"/>
      <c r="S27" s="244"/>
      <c r="T27" s="2"/>
    </row>
    <row r="28" spans="1:20" ht="19.5" customHeight="1" x14ac:dyDescent="0.25">
      <c r="A28" s="238"/>
      <c r="B28" s="241"/>
      <c r="C28" s="16">
        <v>2016</v>
      </c>
      <c r="D28" s="18">
        <f>SUM(D34+D82+D104)</f>
        <v>558.23</v>
      </c>
      <c r="E28" s="18">
        <f t="shared" ref="E28:M28" si="14">SUM(E34+E82+E104)</f>
        <v>558.23</v>
      </c>
      <c r="F28" s="18">
        <f t="shared" si="14"/>
        <v>0</v>
      </c>
      <c r="G28" s="18">
        <f t="shared" si="14"/>
        <v>0</v>
      </c>
      <c r="H28" s="18">
        <f t="shared" si="14"/>
        <v>0</v>
      </c>
      <c r="I28" s="18">
        <f t="shared" si="14"/>
        <v>0</v>
      </c>
      <c r="J28" s="18">
        <f t="shared" si="14"/>
        <v>558.23</v>
      </c>
      <c r="K28" s="18">
        <f t="shared" si="14"/>
        <v>558.23</v>
      </c>
      <c r="L28" s="18">
        <f t="shared" si="14"/>
        <v>0</v>
      </c>
      <c r="M28" s="18">
        <f t="shared" si="14"/>
        <v>0</v>
      </c>
      <c r="N28" s="18">
        <v>100</v>
      </c>
      <c r="O28" s="18">
        <v>100</v>
      </c>
      <c r="P28" s="244"/>
      <c r="Q28" s="244"/>
      <c r="R28" s="244"/>
      <c r="S28" s="244"/>
      <c r="T28" s="2"/>
    </row>
    <row r="29" spans="1:20" ht="19.5" customHeight="1" x14ac:dyDescent="0.25">
      <c r="A29" s="238"/>
      <c r="B29" s="241"/>
      <c r="C29" s="16">
        <v>2017</v>
      </c>
      <c r="D29" s="18">
        <f>SUM(D35+D83+D105)</f>
        <v>6240.71</v>
      </c>
      <c r="E29" s="18">
        <f t="shared" ref="E29:M29" si="15">SUM(E35+E83+E105)</f>
        <v>6240.71</v>
      </c>
      <c r="F29" s="18">
        <f t="shared" si="15"/>
        <v>0</v>
      </c>
      <c r="G29" s="18">
        <f t="shared" si="15"/>
        <v>0</v>
      </c>
      <c r="H29" s="18">
        <f t="shared" si="15"/>
        <v>0</v>
      </c>
      <c r="I29" s="18">
        <f t="shared" si="15"/>
        <v>0</v>
      </c>
      <c r="J29" s="18">
        <f t="shared" si="15"/>
        <v>6240.71</v>
      </c>
      <c r="K29" s="18">
        <f t="shared" si="15"/>
        <v>6240.71</v>
      </c>
      <c r="L29" s="18">
        <f t="shared" si="15"/>
        <v>0</v>
      </c>
      <c r="M29" s="18">
        <f t="shared" si="15"/>
        <v>0</v>
      </c>
      <c r="N29" s="18">
        <v>100</v>
      </c>
      <c r="O29" s="18">
        <v>100</v>
      </c>
      <c r="P29" s="244"/>
      <c r="Q29" s="244"/>
      <c r="R29" s="244"/>
      <c r="S29" s="244"/>
      <c r="T29" s="2"/>
    </row>
    <row r="30" spans="1:20" ht="19.5" customHeight="1" x14ac:dyDescent="0.25">
      <c r="A30" s="239"/>
      <c r="B30" s="242"/>
      <c r="C30" s="16">
        <v>2018</v>
      </c>
      <c r="D30" s="18">
        <f>SUM(D36+D84+D106)</f>
        <v>1217.2500000000002</v>
      </c>
      <c r="E30" s="18">
        <f t="shared" ref="E30:M30" si="16">SUM(E36+E84+E106)</f>
        <v>1217.2500000000002</v>
      </c>
      <c r="F30" s="18">
        <f t="shared" si="16"/>
        <v>0</v>
      </c>
      <c r="G30" s="18">
        <f t="shared" si="16"/>
        <v>0</v>
      </c>
      <c r="H30" s="18">
        <f t="shared" si="16"/>
        <v>0</v>
      </c>
      <c r="I30" s="18">
        <f t="shared" si="16"/>
        <v>0</v>
      </c>
      <c r="J30" s="18">
        <f t="shared" si="16"/>
        <v>1217.2500000000002</v>
      </c>
      <c r="K30" s="18">
        <f t="shared" si="16"/>
        <v>1217.2500000000002</v>
      </c>
      <c r="L30" s="18">
        <f t="shared" si="16"/>
        <v>0</v>
      </c>
      <c r="M30" s="18">
        <f t="shared" si="16"/>
        <v>0</v>
      </c>
      <c r="N30" s="18">
        <v>100</v>
      </c>
      <c r="O30" s="18">
        <v>100</v>
      </c>
      <c r="P30" s="245"/>
      <c r="Q30" s="245"/>
      <c r="R30" s="245"/>
      <c r="S30" s="245"/>
      <c r="T30" s="2"/>
    </row>
    <row r="31" spans="1:20" ht="18.75" customHeight="1" x14ac:dyDescent="0.25">
      <c r="A31" s="285" t="s">
        <v>25</v>
      </c>
      <c r="B31" s="297" t="s">
        <v>441</v>
      </c>
      <c r="C31" s="20" t="s">
        <v>560</v>
      </c>
      <c r="D31" s="21">
        <f>SUM(D32:D36)</f>
        <v>8446.7900000000009</v>
      </c>
      <c r="E31" s="21">
        <f t="shared" ref="E31:M31" si="17">SUM(E32:E36)</f>
        <v>8370.2900000000009</v>
      </c>
      <c r="F31" s="21">
        <f t="shared" si="17"/>
        <v>0</v>
      </c>
      <c r="G31" s="21">
        <f t="shared" si="17"/>
        <v>0</v>
      </c>
      <c r="H31" s="21">
        <f t="shared" si="17"/>
        <v>0</v>
      </c>
      <c r="I31" s="21">
        <f t="shared" si="17"/>
        <v>0</v>
      </c>
      <c r="J31" s="21">
        <f t="shared" si="17"/>
        <v>8446.7900000000009</v>
      </c>
      <c r="K31" s="21">
        <f t="shared" si="17"/>
        <v>8370.2900000000009</v>
      </c>
      <c r="L31" s="21">
        <f t="shared" si="17"/>
        <v>0</v>
      </c>
      <c r="M31" s="21">
        <f t="shared" si="17"/>
        <v>0</v>
      </c>
      <c r="N31" s="21">
        <v>100</v>
      </c>
      <c r="O31" s="21">
        <v>99.09</v>
      </c>
      <c r="P31" s="291" t="s">
        <v>22</v>
      </c>
      <c r="Q31" s="291" t="s">
        <v>22</v>
      </c>
      <c r="R31" s="291" t="s">
        <v>22</v>
      </c>
      <c r="S31" s="291" t="s">
        <v>22</v>
      </c>
      <c r="T31" s="2"/>
    </row>
    <row r="32" spans="1:20" ht="18.75" customHeight="1" x14ac:dyDescent="0.25">
      <c r="A32" s="286"/>
      <c r="B32" s="298"/>
      <c r="C32" s="20">
        <v>2014</v>
      </c>
      <c r="D32" s="21">
        <f>SUM(D38+D50+D68)</f>
        <v>325</v>
      </c>
      <c r="E32" s="21">
        <f t="shared" ref="E32:M32" si="18">SUM(E38+E50+E68)</f>
        <v>324.70000000000005</v>
      </c>
      <c r="F32" s="21">
        <f t="shared" si="18"/>
        <v>0</v>
      </c>
      <c r="G32" s="21">
        <f t="shared" si="18"/>
        <v>0</v>
      </c>
      <c r="H32" s="21">
        <f t="shared" si="18"/>
        <v>0</v>
      </c>
      <c r="I32" s="21">
        <f t="shared" si="18"/>
        <v>0</v>
      </c>
      <c r="J32" s="21">
        <f t="shared" si="18"/>
        <v>325</v>
      </c>
      <c r="K32" s="21">
        <f t="shared" si="18"/>
        <v>324.70000000000005</v>
      </c>
      <c r="L32" s="21">
        <f t="shared" si="18"/>
        <v>0</v>
      </c>
      <c r="M32" s="21">
        <f t="shared" si="18"/>
        <v>0</v>
      </c>
      <c r="N32" s="21">
        <v>100</v>
      </c>
      <c r="O32" s="21">
        <v>99.91</v>
      </c>
      <c r="P32" s="292"/>
      <c r="Q32" s="292"/>
      <c r="R32" s="292"/>
      <c r="S32" s="292"/>
      <c r="T32" s="2"/>
    </row>
    <row r="33" spans="1:20" ht="19.5" customHeight="1" x14ac:dyDescent="0.25">
      <c r="A33" s="286"/>
      <c r="B33" s="298"/>
      <c r="C33" s="20">
        <v>2015</v>
      </c>
      <c r="D33" s="21">
        <f>SUM(D39+D51+D69)</f>
        <v>318</v>
      </c>
      <c r="E33" s="21">
        <f t="shared" ref="E33:M33" si="19">SUM(E39+E51+E69)</f>
        <v>241.79999999999998</v>
      </c>
      <c r="F33" s="21">
        <f t="shared" si="19"/>
        <v>0</v>
      </c>
      <c r="G33" s="21">
        <f t="shared" si="19"/>
        <v>0</v>
      </c>
      <c r="H33" s="21">
        <f t="shared" si="19"/>
        <v>0</v>
      </c>
      <c r="I33" s="21">
        <f t="shared" si="19"/>
        <v>0</v>
      </c>
      <c r="J33" s="21">
        <f t="shared" si="19"/>
        <v>318</v>
      </c>
      <c r="K33" s="21">
        <f t="shared" si="19"/>
        <v>241.79999999999998</v>
      </c>
      <c r="L33" s="21">
        <f t="shared" si="19"/>
        <v>0</v>
      </c>
      <c r="M33" s="21">
        <f t="shared" si="19"/>
        <v>0</v>
      </c>
      <c r="N33" s="21">
        <v>100</v>
      </c>
      <c r="O33" s="21">
        <v>76.040000000000006</v>
      </c>
      <c r="P33" s="292"/>
      <c r="Q33" s="292"/>
      <c r="R33" s="292"/>
      <c r="S33" s="292"/>
      <c r="T33" s="2"/>
    </row>
    <row r="34" spans="1:20" ht="19.5" customHeight="1" x14ac:dyDescent="0.25">
      <c r="A34" s="286"/>
      <c r="B34" s="298"/>
      <c r="C34" s="20">
        <v>2016</v>
      </c>
      <c r="D34" s="21">
        <f>SUM(D40+D52+D70)</f>
        <v>461.63</v>
      </c>
      <c r="E34" s="21">
        <f t="shared" ref="E34:M34" si="20">SUM(E40+E52+E70)</f>
        <v>461.63</v>
      </c>
      <c r="F34" s="21">
        <f t="shared" si="20"/>
        <v>0</v>
      </c>
      <c r="G34" s="21">
        <f t="shared" si="20"/>
        <v>0</v>
      </c>
      <c r="H34" s="21">
        <f t="shared" si="20"/>
        <v>0</v>
      </c>
      <c r="I34" s="21">
        <f t="shared" si="20"/>
        <v>0</v>
      </c>
      <c r="J34" s="21">
        <f t="shared" si="20"/>
        <v>461.63</v>
      </c>
      <c r="K34" s="21">
        <f t="shared" si="20"/>
        <v>461.63</v>
      </c>
      <c r="L34" s="21">
        <f t="shared" si="20"/>
        <v>0</v>
      </c>
      <c r="M34" s="21">
        <f t="shared" si="20"/>
        <v>0</v>
      </c>
      <c r="N34" s="21">
        <v>100</v>
      </c>
      <c r="O34" s="21">
        <v>100</v>
      </c>
      <c r="P34" s="292"/>
      <c r="Q34" s="292"/>
      <c r="R34" s="292"/>
      <c r="S34" s="292"/>
      <c r="T34" s="2"/>
    </row>
    <row r="35" spans="1:20" ht="19.5" customHeight="1" x14ac:dyDescent="0.25">
      <c r="A35" s="286"/>
      <c r="B35" s="298"/>
      <c r="C35" s="20">
        <v>2017</v>
      </c>
      <c r="D35" s="21">
        <f>SUM(D41+D53+D59+D65+D71)</f>
        <v>6124.91</v>
      </c>
      <c r="E35" s="21">
        <f t="shared" ref="E35:M35" si="21">SUM(E41+E53+E59+E65+E71)</f>
        <v>6124.91</v>
      </c>
      <c r="F35" s="21">
        <f t="shared" si="21"/>
        <v>0</v>
      </c>
      <c r="G35" s="21">
        <f t="shared" si="21"/>
        <v>0</v>
      </c>
      <c r="H35" s="21">
        <f t="shared" si="21"/>
        <v>0</v>
      </c>
      <c r="I35" s="21">
        <f t="shared" si="21"/>
        <v>0</v>
      </c>
      <c r="J35" s="21">
        <f t="shared" si="21"/>
        <v>6124.91</v>
      </c>
      <c r="K35" s="21">
        <f t="shared" si="21"/>
        <v>6124.91</v>
      </c>
      <c r="L35" s="21">
        <f t="shared" si="21"/>
        <v>0</v>
      </c>
      <c r="M35" s="21">
        <f t="shared" si="21"/>
        <v>0</v>
      </c>
      <c r="N35" s="21">
        <v>100</v>
      </c>
      <c r="O35" s="21">
        <v>100</v>
      </c>
      <c r="P35" s="292"/>
      <c r="Q35" s="292"/>
      <c r="R35" s="292"/>
      <c r="S35" s="292"/>
      <c r="T35" s="2"/>
    </row>
    <row r="36" spans="1:20" ht="19.5" customHeight="1" x14ac:dyDescent="0.25">
      <c r="A36" s="287"/>
      <c r="B36" s="299"/>
      <c r="C36" s="20">
        <v>2018</v>
      </c>
      <c r="D36" s="21">
        <f>SUM(D42+D48+D54+D60+D66+D72+D78)</f>
        <v>1217.2500000000002</v>
      </c>
      <c r="E36" s="21">
        <f t="shared" ref="E36:M36" si="22">SUM(E42+E48+E54+E60+E66+E72+E78)</f>
        <v>1217.2500000000002</v>
      </c>
      <c r="F36" s="21">
        <f t="shared" si="22"/>
        <v>0</v>
      </c>
      <c r="G36" s="21">
        <f t="shared" si="22"/>
        <v>0</v>
      </c>
      <c r="H36" s="21">
        <f t="shared" si="22"/>
        <v>0</v>
      </c>
      <c r="I36" s="21">
        <f t="shared" si="22"/>
        <v>0</v>
      </c>
      <c r="J36" s="21">
        <f t="shared" si="22"/>
        <v>1217.2500000000002</v>
      </c>
      <c r="K36" s="21">
        <f t="shared" si="22"/>
        <v>1217.2500000000002</v>
      </c>
      <c r="L36" s="21">
        <f t="shared" si="22"/>
        <v>0</v>
      </c>
      <c r="M36" s="21">
        <f t="shared" si="22"/>
        <v>0</v>
      </c>
      <c r="N36" s="21">
        <v>100</v>
      </c>
      <c r="O36" s="21">
        <v>100</v>
      </c>
      <c r="P36" s="293"/>
      <c r="Q36" s="293"/>
      <c r="R36" s="293"/>
      <c r="S36" s="293"/>
      <c r="T36" s="2"/>
    </row>
    <row r="37" spans="1:20" ht="16.5" customHeight="1" x14ac:dyDescent="0.25">
      <c r="A37" s="294"/>
      <c r="B37" s="272" t="s">
        <v>534</v>
      </c>
      <c r="C37" s="23" t="s">
        <v>560</v>
      </c>
      <c r="D37" s="24">
        <f>SUM(D38:D42)</f>
        <v>7489.6399999999994</v>
      </c>
      <c r="E37" s="24">
        <f t="shared" ref="E37:M37" si="23">SUM(E38:E42)</f>
        <v>7489.61</v>
      </c>
      <c r="F37" s="24">
        <f t="shared" si="23"/>
        <v>0</v>
      </c>
      <c r="G37" s="24">
        <f t="shared" si="23"/>
        <v>0</v>
      </c>
      <c r="H37" s="24">
        <f t="shared" si="23"/>
        <v>0</v>
      </c>
      <c r="I37" s="24">
        <f t="shared" si="23"/>
        <v>0</v>
      </c>
      <c r="J37" s="24">
        <f t="shared" si="23"/>
        <v>7489.6399999999994</v>
      </c>
      <c r="K37" s="24">
        <f t="shared" si="23"/>
        <v>7489.61</v>
      </c>
      <c r="L37" s="24">
        <f t="shared" si="23"/>
        <v>0</v>
      </c>
      <c r="M37" s="24">
        <f t="shared" si="23"/>
        <v>0</v>
      </c>
      <c r="N37" s="24">
        <v>100</v>
      </c>
      <c r="O37" s="24">
        <v>100</v>
      </c>
      <c r="P37" s="264" t="s">
        <v>26</v>
      </c>
      <c r="Q37" s="6" t="s">
        <v>22</v>
      </c>
      <c r="R37" s="6" t="s">
        <v>22</v>
      </c>
      <c r="S37" s="6" t="s">
        <v>22</v>
      </c>
      <c r="T37" s="2"/>
    </row>
    <row r="38" spans="1:20" ht="17.25" customHeight="1" x14ac:dyDescent="0.25">
      <c r="A38" s="295"/>
      <c r="B38" s="273"/>
      <c r="C38" s="23">
        <v>2014</v>
      </c>
      <c r="D38" s="24">
        <v>160</v>
      </c>
      <c r="E38" s="24">
        <v>159.99</v>
      </c>
      <c r="F38" s="24">
        <v>0</v>
      </c>
      <c r="G38" s="24">
        <v>0</v>
      </c>
      <c r="H38" s="24">
        <v>0</v>
      </c>
      <c r="I38" s="24">
        <v>0</v>
      </c>
      <c r="J38" s="24">
        <v>160</v>
      </c>
      <c r="K38" s="24">
        <v>159.99</v>
      </c>
      <c r="L38" s="24">
        <v>0</v>
      </c>
      <c r="M38" s="24">
        <v>0</v>
      </c>
      <c r="N38" s="24">
        <v>100</v>
      </c>
      <c r="O38" s="24">
        <v>99.99</v>
      </c>
      <c r="P38" s="265"/>
      <c r="Q38" s="54">
        <v>205</v>
      </c>
      <c r="R38" s="54">
        <v>185</v>
      </c>
      <c r="S38" s="54">
        <v>90.24</v>
      </c>
      <c r="T38" s="2"/>
    </row>
    <row r="39" spans="1:20" ht="20.25" customHeight="1" x14ac:dyDescent="0.25">
      <c r="A39" s="295"/>
      <c r="B39" s="273"/>
      <c r="C39" s="23">
        <v>2015</v>
      </c>
      <c r="D39" s="24">
        <v>160</v>
      </c>
      <c r="E39" s="24">
        <v>159.97999999999999</v>
      </c>
      <c r="F39" s="24">
        <v>0</v>
      </c>
      <c r="G39" s="24">
        <v>0</v>
      </c>
      <c r="H39" s="24">
        <v>0</v>
      </c>
      <c r="I39" s="24">
        <v>0</v>
      </c>
      <c r="J39" s="24">
        <v>160</v>
      </c>
      <c r="K39" s="24">
        <v>159.97999999999999</v>
      </c>
      <c r="L39" s="24">
        <v>0</v>
      </c>
      <c r="M39" s="24">
        <v>0</v>
      </c>
      <c r="N39" s="24">
        <v>100</v>
      </c>
      <c r="O39" s="24">
        <v>99.99</v>
      </c>
      <c r="P39" s="266"/>
      <c r="Q39" s="54">
        <v>205</v>
      </c>
      <c r="R39" s="54">
        <v>203</v>
      </c>
      <c r="S39" s="7">
        <v>99</v>
      </c>
      <c r="T39" s="2"/>
    </row>
    <row r="40" spans="1:20" ht="18.75" customHeight="1" x14ac:dyDescent="0.25">
      <c r="A40" s="295"/>
      <c r="B40" s="273"/>
      <c r="C40" s="8">
        <v>2016</v>
      </c>
      <c r="D40" s="90">
        <v>445.04</v>
      </c>
      <c r="E40" s="90">
        <v>445.04</v>
      </c>
      <c r="F40" s="90">
        <v>0</v>
      </c>
      <c r="G40" s="90">
        <v>0</v>
      </c>
      <c r="H40" s="90">
        <v>0</v>
      </c>
      <c r="I40" s="90">
        <v>0</v>
      </c>
      <c r="J40" s="90">
        <v>445.04</v>
      </c>
      <c r="K40" s="90">
        <v>445.04</v>
      </c>
      <c r="L40" s="90">
        <v>0</v>
      </c>
      <c r="M40" s="90">
        <v>0</v>
      </c>
      <c r="N40" s="90">
        <v>100</v>
      </c>
      <c r="O40" s="90">
        <v>100</v>
      </c>
      <c r="P40" s="264" t="s">
        <v>442</v>
      </c>
      <c r="Q40" s="122">
        <v>10</v>
      </c>
      <c r="R40" s="122">
        <v>10</v>
      </c>
      <c r="S40" s="147">
        <v>100</v>
      </c>
      <c r="T40" s="2"/>
    </row>
    <row r="41" spans="1:20" ht="18.75" customHeight="1" x14ac:dyDescent="0.25">
      <c r="A41" s="295"/>
      <c r="B41" s="273"/>
      <c r="C41" s="8">
        <v>2017</v>
      </c>
      <c r="D41" s="90">
        <v>6007.7</v>
      </c>
      <c r="E41" s="90">
        <v>6007.7</v>
      </c>
      <c r="F41" s="90">
        <v>0</v>
      </c>
      <c r="G41" s="90">
        <v>0</v>
      </c>
      <c r="H41" s="90">
        <v>0</v>
      </c>
      <c r="I41" s="90">
        <v>0</v>
      </c>
      <c r="J41" s="90">
        <v>6007.7</v>
      </c>
      <c r="K41" s="90">
        <v>6007.7</v>
      </c>
      <c r="L41" s="90">
        <v>0</v>
      </c>
      <c r="M41" s="90">
        <v>0</v>
      </c>
      <c r="N41" s="90">
        <v>100</v>
      </c>
      <c r="O41" s="90">
        <v>100</v>
      </c>
      <c r="P41" s="265"/>
      <c r="Q41" s="160">
        <v>61</v>
      </c>
      <c r="R41" s="160">
        <v>61</v>
      </c>
      <c r="S41" s="147">
        <v>100</v>
      </c>
      <c r="T41" s="2"/>
    </row>
    <row r="42" spans="1:20" ht="27.75" customHeight="1" x14ac:dyDescent="0.25">
      <c r="A42" s="296"/>
      <c r="B42" s="274"/>
      <c r="C42" s="8">
        <v>2018</v>
      </c>
      <c r="D42" s="90">
        <v>716.9</v>
      </c>
      <c r="E42" s="90">
        <v>716.9</v>
      </c>
      <c r="F42" s="90">
        <v>0</v>
      </c>
      <c r="G42" s="90">
        <v>0</v>
      </c>
      <c r="H42" s="90">
        <v>0</v>
      </c>
      <c r="I42" s="90">
        <v>0</v>
      </c>
      <c r="J42" s="90">
        <v>716.9</v>
      </c>
      <c r="K42" s="90">
        <v>716.9</v>
      </c>
      <c r="L42" s="90">
        <v>0</v>
      </c>
      <c r="M42" s="90">
        <v>0</v>
      </c>
      <c r="N42" s="90">
        <v>100</v>
      </c>
      <c r="O42" s="90">
        <v>100</v>
      </c>
      <c r="P42" s="266"/>
      <c r="Q42" s="177">
        <v>23</v>
      </c>
      <c r="R42" s="177">
        <v>23</v>
      </c>
      <c r="S42" s="147">
        <v>100</v>
      </c>
      <c r="T42" s="2"/>
    </row>
    <row r="43" spans="1:20" ht="18" customHeight="1" x14ac:dyDescent="0.25">
      <c r="A43" s="294"/>
      <c r="B43" s="272" t="s">
        <v>561</v>
      </c>
      <c r="C43" s="23" t="s">
        <v>560</v>
      </c>
      <c r="D43" s="90">
        <f>SUM(D44:D48)</f>
        <v>405</v>
      </c>
      <c r="E43" s="90">
        <f t="shared" ref="E43:M43" si="24">SUM(E44:E48)</f>
        <v>405</v>
      </c>
      <c r="F43" s="90">
        <f t="shared" si="24"/>
        <v>0</v>
      </c>
      <c r="G43" s="90">
        <f t="shared" si="24"/>
        <v>0</v>
      </c>
      <c r="H43" s="90">
        <f t="shared" si="24"/>
        <v>0</v>
      </c>
      <c r="I43" s="90">
        <f t="shared" si="24"/>
        <v>0</v>
      </c>
      <c r="J43" s="90">
        <f t="shared" si="24"/>
        <v>405</v>
      </c>
      <c r="K43" s="90">
        <f t="shared" si="24"/>
        <v>405</v>
      </c>
      <c r="L43" s="90">
        <f t="shared" si="24"/>
        <v>0</v>
      </c>
      <c r="M43" s="90">
        <f t="shared" si="24"/>
        <v>0</v>
      </c>
      <c r="N43" s="90">
        <v>100</v>
      </c>
      <c r="O43" s="90">
        <v>100</v>
      </c>
      <c r="P43" s="264" t="s">
        <v>442</v>
      </c>
      <c r="Q43" s="177" t="s">
        <v>358</v>
      </c>
      <c r="R43" s="177" t="s">
        <v>358</v>
      </c>
      <c r="S43" s="147" t="s">
        <v>358</v>
      </c>
      <c r="T43" s="2"/>
    </row>
    <row r="44" spans="1:20" ht="18" customHeight="1" x14ac:dyDescent="0.25">
      <c r="A44" s="295"/>
      <c r="B44" s="273"/>
      <c r="C44" s="23">
        <v>2014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265"/>
      <c r="Q44" s="177" t="s">
        <v>358</v>
      </c>
      <c r="R44" s="177" t="s">
        <v>358</v>
      </c>
      <c r="S44" s="147" t="s">
        <v>358</v>
      </c>
      <c r="T44" s="2"/>
    </row>
    <row r="45" spans="1:20" ht="19.5" customHeight="1" x14ac:dyDescent="0.25">
      <c r="A45" s="295"/>
      <c r="B45" s="273"/>
      <c r="C45" s="23">
        <v>2015</v>
      </c>
      <c r="D45" s="90">
        <v>0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  <c r="M45" s="90">
        <v>0</v>
      </c>
      <c r="N45" s="90">
        <v>0</v>
      </c>
      <c r="O45" s="90">
        <v>0</v>
      </c>
      <c r="P45" s="265"/>
      <c r="Q45" s="177" t="s">
        <v>358</v>
      </c>
      <c r="R45" s="177" t="s">
        <v>358</v>
      </c>
      <c r="S45" s="147" t="s">
        <v>358</v>
      </c>
      <c r="T45" s="2"/>
    </row>
    <row r="46" spans="1:20" ht="18.75" customHeight="1" x14ac:dyDescent="0.25">
      <c r="A46" s="295"/>
      <c r="B46" s="273"/>
      <c r="C46" s="8">
        <v>2016</v>
      </c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265"/>
      <c r="Q46" s="177" t="s">
        <v>358</v>
      </c>
      <c r="R46" s="177" t="s">
        <v>358</v>
      </c>
      <c r="S46" s="147" t="s">
        <v>358</v>
      </c>
      <c r="T46" s="2"/>
    </row>
    <row r="47" spans="1:20" ht="15" customHeight="1" x14ac:dyDescent="0.25">
      <c r="A47" s="295"/>
      <c r="B47" s="273"/>
      <c r="C47" s="8">
        <v>2017</v>
      </c>
      <c r="D47" s="90">
        <v>0</v>
      </c>
      <c r="E47" s="90">
        <v>0</v>
      </c>
      <c r="F47" s="90">
        <v>0</v>
      </c>
      <c r="G47" s="90">
        <v>0</v>
      </c>
      <c r="H47" s="90">
        <v>0</v>
      </c>
      <c r="I47" s="90">
        <v>0</v>
      </c>
      <c r="J47" s="90">
        <v>0</v>
      </c>
      <c r="K47" s="90">
        <v>0</v>
      </c>
      <c r="L47" s="90">
        <v>0</v>
      </c>
      <c r="M47" s="90">
        <v>0</v>
      </c>
      <c r="N47" s="90">
        <v>0</v>
      </c>
      <c r="O47" s="90">
        <v>0</v>
      </c>
      <c r="P47" s="265"/>
      <c r="Q47" s="177" t="s">
        <v>358</v>
      </c>
      <c r="R47" s="177" t="s">
        <v>358</v>
      </c>
      <c r="S47" s="147" t="s">
        <v>358</v>
      </c>
      <c r="T47" s="2"/>
    </row>
    <row r="48" spans="1:20" ht="15" customHeight="1" x14ac:dyDescent="0.25">
      <c r="A48" s="296"/>
      <c r="B48" s="274"/>
      <c r="C48" s="8">
        <v>2018</v>
      </c>
      <c r="D48" s="90">
        <v>405</v>
      </c>
      <c r="E48" s="90">
        <v>405</v>
      </c>
      <c r="F48" s="90">
        <v>0</v>
      </c>
      <c r="G48" s="90">
        <v>0</v>
      </c>
      <c r="H48" s="90">
        <v>0</v>
      </c>
      <c r="I48" s="90">
        <v>0</v>
      </c>
      <c r="J48" s="90">
        <v>405</v>
      </c>
      <c r="K48" s="90">
        <v>405</v>
      </c>
      <c r="L48" s="90">
        <v>0</v>
      </c>
      <c r="M48" s="90">
        <v>0</v>
      </c>
      <c r="N48" s="90">
        <v>100</v>
      </c>
      <c r="O48" s="90">
        <v>100</v>
      </c>
      <c r="P48" s="266"/>
      <c r="Q48" s="177">
        <v>23</v>
      </c>
      <c r="R48" s="177">
        <v>23</v>
      </c>
      <c r="S48" s="147">
        <v>100</v>
      </c>
      <c r="T48" s="2"/>
    </row>
    <row r="49" spans="1:20" ht="18" customHeight="1" x14ac:dyDescent="0.25">
      <c r="A49" s="294"/>
      <c r="B49" s="272" t="s">
        <v>562</v>
      </c>
      <c r="C49" s="23" t="s">
        <v>560</v>
      </c>
      <c r="D49" s="90">
        <f>SUM(D50:D54)</f>
        <v>49.68</v>
      </c>
      <c r="E49" s="90">
        <f t="shared" ref="E49:M49" si="25">SUM(E50:E54)</f>
        <v>49.68</v>
      </c>
      <c r="F49" s="90">
        <f t="shared" si="25"/>
        <v>0</v>
      </c>
      <c r="G49" s="90">
        <f t="shared" si="25"/>
        <v>0</v>
      </c>
      <c r="H49" s="90">
        <f t="shared" si="25"/>
        <v>0</v>
      </c>
      <c r="I49" s="90">
        <f t="shared" si="25"/>
        <v>0</v>
      </c>
      <c r="J49" s="90">
        <f t="shared" si="25"/>
        <v>49.68</v>
      </c>
      <c r="K49" s="90">
        <f t="shared" si="25"/>
        <v>49.68</v>
      </c>
      <c r="L49" s="90">
        <f t="shared" si="25"/>
        <v>0</v>
      </c>
      <c r="M49" s="90">
        <f t="shared" si="25"/>
        <v>0</v>
      </c>
      <c r="N49" s="90">
        <v>100</v>
      </c>
      <c r="O49" s="90">
        <v>100</v>
      </c>
      <c r="P49" s="264" t="s">
        <v>443</v>
      </c>
      <c r="Q49" s="122" t="s">
        <v>22</v>
      </c>
      <c r="R49" s="122" t="s">
        <v>22</v>
      </c>
      <c r="S49" s="147" t="s">
        <v>22</v>
      </c>
      <c r="T49" s="2"/>
    </row>
    <row r="50" spans="1:20" ht="18" customHeight="1" x14ac:dyDescent="0.25">
      <c r="A50" s="295"/>
      <c r="B50" s="273"/>
      <c r="C50" s="23">
        <v>2014</v>
      </c>
      <c r="D50" s="90">
        <v>0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265"/>
      <c r="Q50" s="122">
        <v>0</v>
      </c>
      <c r="R50" s="122">
        <v>0</v>
      </c>
      <c r="S50" s="147" t="s">
        <v>358</v>
      </c>
      <c r="T50" s="2"/>
    </row>
    <row r="51" spans="1:20" ht="17.25" customHeight="1" x14ac:dyDescent="0.25">
      <c r="A51" s="295"/>
      <c r="B51" s="273"/>
      <c r="C51" s="23">
        <v>2015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265"/>
      <c r="Q51" s="122">
        <v>0</v>
      </c>
      <c r="R51" s="122">
        <v>0</v>
      </c>
      <c r="S51" s="147" t="s">
        <v>358</v>
      </c>
      <c r="T51" s="2"/>
    </row>
    <row r="52" spans="1:20" ht="18" customHeight="1" x14ac:dyDescent="0.25">
      <c r="A52" s="295"/>
      <c r="B52" s="273"/>
      <c r="C52" s="8">
        <v>2016</v>
      </c>
      <c r="D52" s="90">
        <v>16.59</v>
      </c>
      <c r="E52" s="90">
        <v>16.59</v>
      </c>
      <c r="F52" s="90">
        <v>0</v>
      </c>
      <c r="G52" s="90">
        <v>0</v>
      </c>
      <c r="H52" s="90">
        <v>0</v>
      </c>
      <c r="I52" s="90">
        <v>0</v>
      </c>
      <c r="J52" s="90">
        <v>16.59</v>
      </c>
      <c r="K52" s="90">
        <v>16.59</v>
      </c>
      <c r="L52" s="90">
        <v>0</v>
      </c>
      <c r="M52" s="90">
        <v>0</v>
      </c>
      <c r="N52" s="90">
        <v>100</v>
      </c>
      <c r="O52" s="90">
        <v>100</v>
      </c>
      <c r="P52" s="265"/>
      <c r="Q52" s="122">
        <v>9</v>
      </c>
      <c r="R52" s="122">
        <v>9</v>
      </c>
      <c r="S52" s="147">
        <v>100</v>
      </c>
      <c r="T52" s="2"/>
    </row>
    <row r="53" spans="1:20" ht="18" customHeight="1" x14ac:dyDescent="0.25">
      <c r="A53" s="295"/>
      <c r="B53" s="273"/>
      <c r="C53" s="8">
        <v>2017</v>
      </c>
      <c r="D53" s="90">
        <v>21.69</v>
      </c>
      <c r="E53" s="90">
        <v>21.69</v>
      </c>
      <c r="F53" s="90">
        <v>0</v>
      </c>
      <c r="G53" s="90">
        <v>0</v>
      </c>
      <c r="H53" s="90">
        <v>0</v>
      </c>
      <c r="I53" s="90">
        <v>0</v>
      </c>
      <c r="J53" s="90">
        <v>21.69</v>
      </c>
      <c r="K53" s="90">
        <v>21.69</v>
      </c>
      <c r="L53" s="90">
        <v>0</v>
      </c>
      <c r="M53" s="90">
        <v>0</v>
      </c>
      <c r="N53" s="90">
        <v>100</v>
      </c>
      <c r="O53" s="90">
        <v>100</v>
      </c>
      <c r="P53" s="265"/>
      <c r="Q53" s="160">
        <v>10</v>
      </c>
      <c r="R53" s="160">
        <v>10</v>
      </c>
      <c r="S53" s="147">
        <v>100</v>
      </c>
      <c r="T53" s="2"/>
    </row>
    <row r="54" spans="1:20" ht="18" customHeight="1" x14ac:dyDescent="0.25">
      <c r="A54" s="296"/>
      <c r="B54" s="274"/>
      <c r="C54" s="8">
        <v>2018</v>
      </c>
      <c r="D54" s="90">
        <v>11.4</v>
      </c>
      <c r="E54" s="90">
        <v>11.4</v>
      </c>
      <c r="F54" s="90">
        <v>0</v>
      </c>
      <c r="G54" s="90">
        <v>0</v>
      </c>
      <c r="H54" s="90">
        <v>0</v>
      </c>
      <c r="I54" s="90">
        <v>0</v>
      </c>
      <c r="J54" s="90">
        <v>11.4</v>
      </c>
      <c r="K54" s="90">
        <v>11.4</v>
      </c>
      <c r="L54" s="90">
        <v>0</v>
      </c>
      <c r="M54" s="90">
        <v>0</v>
      </c>
      <c r="N54" s="90">
        <v>100</v>
      </c>
      <c r="O54" s="90">
        <v>100</v>
      </c>
      <c r="P54" s="266"/>
      <c r="Q54" s="177">
        <v>5</v>
      </c>
      <c r="R54" s="177">
        <v>5</v>
      </c>
      <c r="S54" s="147">
        <v>100</v>
      </c>
      <c r="T54" s="2"/>
    </row>
    <row r="55" spans="1:20" ht="18" customHeight="1" x14ac:dyDescent="0.25">
      <c r="A55" s="294"/>
      <c r="B55" s="272" t="s">
        <v>563</v>
      </c>
      <c r="C55" s="23" t="s">
        <v>560</v>
      </c>
      <c r="D55" s="90">
        <f>SUM(D56:D60)</f>
        <v>129.5</v>
      </c>
      <c r="E55" s="90">
        <f t="shared" ref="E55:M55" si="26">SUM(E56:E60)</f>
        <v>129.5</v>
      </c>
      <c r="F55" s="90">
        <f t="shared" si="26"/>
        <v>0</v>
      </c>
      <c r="G55" s="90">
        <f t="shared" si="26"/>
        <v>0</v>
      </c>
      <c r="H55" s="90">
        <f t="shared" si="26"/>
        <v>0</v>
      </c>
      <c r="I55" s="90">
        <f t="shared" si="26"/>
        <v>0</v>
      </c>
      <c r="J55" s="90">
        <f t="shared" si="26"/>
        <v>129.5</v>
      </c>
      <c r="K55" s="90">
        <f t="shared" si="26"/>
        <v>129.5</v>
      </c>
      <c r="L55" s="90">
        <f t="shared" si="26"/>
        <v>0</v>
      </c>
      <c r="M55" s="90">
        <f t="shared" si="26"/>
        <v>0</v>
      </c>
      <c r="N55" s="90">
        <v>100</v>
      </c>
      <c r="O55" s="90">
        <v>100</v>
      </c>
      <c r="P55" s="261" t="s">
        <v>22</v>
      </c>
      <c r="Q55" s="261" t="s">
        <v>22</v>
      </c>
      <c r="R55" s="261" t="s">
        <v>22</v>
      </c>
      <c r="S55" s="261" t="s">
        <v>22</v>
      </c>
      <c r="T55" s="2"/>
    </row>
    <row r="56" spans="1:20" ht="18" customHeight="1" x14ac:dyDescent="0.25">
      <c r="A56" s="295"/>
      <c r="B56" s="273"/>
      <c r="C56" s="23">
        <v>2014</v>
      </c>
      <c r="D56" s="90">
        <v>0</v>
      </c>
      <c r="E56" s="90">
        <v>0</v>
      </c>
      <c r="F56" s="90">
        <v>0</v>
      </c>
      <c r="G56" s="90">
        <v>0</v>
      </c>
      <c r="H56" s="90">
        <v>0</v>
      </c>
      <c r="I56" s="90">
        <v>0</v>
      </c>
      <c r="J56" s="90">
        <v>0</v>
      </c>
      <c r="K56" s="90">
        <v>0</v>
      </c>
      <c r="L56" s="90">
        <f t="shared" ref="L56" si="27">SUM(L57:L67)</f>
        <v>0</v>
      </c>
      <c r="M56" s="90">
        <f t="shared" ref="M56" si="28">SUM(M57:M67)</f>
        <v>0</v>
      </c>
      <c r="N56" s="90" t="s">
        <v>358</v>
      </c>
      <c r="O56" s="90" t="s">
        <v>358</v>
      </c>
      <c r="P56" s="262"/>
      <c r="Q56" s="262"/>
      <c r="R56" s="262"/>
      <c r="S56" s="262"/>
      <c r="T56" s="2"/>
    </row>
    <row r="57" spans="1:20" ht="18" customHeight="1" x14ac:dyDescent="0.25">
      <c r="A57" s="295"/>
      <c r="B57" s="273"/>
      <c r="C57" s="23">
        <v>2015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 t="s">
        <v>358</v>
      </c>
      <c r="O57" s="90" t="s">
        <v>358</v>
      </c>
      <c r="P57" s="262"/>
      <c r="Q57" s="262"/>
      <c r="R57" s="262"/>
      <c r="S57" s="262"/>
      <c r="T57" s="2"/>
    </row>
    <row r="58" spans="1:20" ht="18" customHeight="1" x14ac:dyDescent="0.25">
      <c r="A58" s="295"/>
      <c r="B58" s="273"/>
      <c r="C58" s="8">
        <v>2016</v>
      </c>
      <c r="D58" s="90">
        <v>0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 t="s">
        <v>358</v>
      </c>
      <c r="O58" s="90" t="s">
        <v>358</v>
      </c>
      <c r="P58" s="262"/>
      <c r="Q58" s="262"/>
      <c r="R58" s="262"/>
      <c r="S58" s="262"/>
      <c r="T58" s="2"/>
    </row>
    <row r="59" spans="1:20" ht="18" customHeight="1" x14ac:dyDescent="0.25">
      <c r="A59" s="295"/>
      <c r="B59" s="273"/>
      <c r="C59" s="8">
        <v>2017</v>
      </c>
      <c r="D59" s="90">
        <v>63.5</v>
      </c>
      <c r="E59" s="90">
        <v>63.5</v>
      </c>
      <c r="F59" s="90">
        <v>0</v>
      </c>
      <c r="G59" s="90">
        <v>0</v>
      </c>
      <c r="H59" s="90">
        <v>0</v>
      </c>
      <c r="I59" s="90">
        <v>0</v>
      </c>
      <c r="J59" s="90">
        <v>63.5</v>
      </c>
      <c r="K59" s="90">
        <v>63.5</v>
      </c>
      <c r="L59" s="90">
        <v>0</v>
      </c>
      <c r="M59" s="90">
        <v>0</v>
      </c>
      <c r="N59" s="90">
        <v>100</v>
      </c>
      <c r="O59" s="90">
        <v>100</v>
      </c>
      <c r="P59" s="262"/>
      <c r="Q59" s="262"/>
      <c r="R59" s="262"/>
      <c r="S59" s="262"/>
      <c r="T59" s="2"/>
    </row>
    <row r="60" spans="1:20" ht="18" customHeight="1" x14ac:dyDescent="0.25">
      <c r="A60" s="296"/>
      <c r="B60" s="274"/>
      <c r="C60" s="8">
        <v>2018</v>
      </c>
      <c r="D60" s="90">
        <v>66</v>
      </c>
      <c r="E60" s="90">
        <v>66</v>
      </c>
      <c r="F60" s="90">
        <v>0</v>
      </c>
      <c r="G60" s="90">
        <v>0</v>
      </c>
      <c r="H60" s="90">
        <v>0</v>
      </c>
      <c r="I60" s="90">
        <v>0</v>
      </c>
      <c r="J60" s="90">
        <v>66</v>
      </c>
      <c r="K60" s="90">
        <v>66</v>
      </c>
      <c r="L60" s="90">
        <v>0</v>
      </c>
      <c r="M60" s="90">
        <v>0</v>
      </c>
      <c r="N60" s="90">
        <v>100</v>
      </c>
      <c r="O60" s="90">
        <v>100</v>
      </c>
      <c r="P60" s="263"/>
      <c r="Q60" s="263"/>
      <c r="R60" s="263"/>
      <c r="S60" s="263"/>
      <c r="T60" s="2"/>
    </row>
    <row r="61" spans="1:20" ht="18" customHeight="1" x14ac:dyDescent="0.25">
      <c r="A61" s="294"/>
      <c r="B61" s="272" t="s">
        <v>564</v>
      </c>
      <c r="C61" s="23" t="s">
        <v>560</v>
      </c>
      <c r="D61" s="90">
        <f>SUM(D62:D66)</f>
        <v>47.42</v>
      </c>
      <c r="E61" s="90">
        <f t="shared" ref="E61:M61" si="29">SUM(E62:E66)</f>
        <v>47.42</v>
      </c>
      <c r="F61" s="90">
        <f t="shared" si="29"/>
        <v>0</v>
      </c>
      <c r="G61" s="90">
        <f t="shared" si="29"/>
        <v>0</v>
      </c>
      <c r="H61" s="90">
        <f t="shared" si="29"/>
        <v>0</v>
      </c>
      <c r="I61" s="90">
        <f t="shared" si="29"/>
        <v>0</v>
      </c>
      <c r="J61" s="90">
        <f t="shared" si="29"/>
        <v>47.42</v>
      </c>
      <c r="K61" s="90">
        <f t="shared" si="29"/>
        <v>47.42</v>
      </c>
      <c r="L61" s="90">
        <f t="shared" si="29"/>
        <v>0</v>
      </c>
      <c r="M61" s="90">
        <f t="shared" si="29"/>
        <v>0</v>
      </c>
      <c r="N61" s="90">
        <v>100</v>
      </c>
      <c r="O61" s="90">
        <v>100</v>
      </c>
      <c r="P61" s="261" t="s">
        <v>22</v>
      </c>
      <c r="Q61" s="261" t="s">
        <v>22</v>
      </c>
      <c r="R61" s="261" t="s">
        <v>22</v>
      </c>
      <c r="S61" s="261" t="s">
        <v>22</v>
      </c>
      <c r="T61" s="2"/>
    </row>
    <row r="62" spans="1:20" ht="18" customHeight="1" x14ac:dyDescent="0.25">
      <c r="A62" s="295"/>
      <c r="B62" s="273"/>
      <c r="C62" s="23">
        <v>2014</v>
      </c>
      <c r="D62" s="90">
        <v>0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f t="shared" ref="L62" si="30">SUM(L63:L79)</f>
        <v>0</v>
      </c>
      <c r="M62" s="90">
        <f t="shared" ref="M62" si="31">SUM(M63:M79)</f>
        <v>0</v>
      </c>
      <c r="N62" s="90" t="s">
        <v>358</v>
      </c>
      <c r="O62" s="90" t="s">
        <v>358</v>
      </c>
      <c r="P62" s="262"/>
      <c r="Q62" s="262"/>
      <c r="R62" s="262"/>
      <c r="S62" s="262"/>
      <c r="T62" s="2"/>
    </row>
    <row r="63" spans="1:20" ht="18" customHeight="1" x14ac:dyDescent="0.25">
      <c r="A63" s="295"/>
      <c r="B63" s="273"/>
      <c r="C63" s="23">
        <v>2015</v>
      </c>
      <c r="D63" s="90">
        <v>0</v>
      </c>
      <c r="E63" s="90">
        <v>0</v>
      </c>
      <c r="F63" s="90"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90">
        <v>0</v>
      </c>
      <c r="M63" s="90">
        <v>0</v>
      </c>
      <c r="N63" s="90" t="s">
        <v>358</v>
      </c>
      <c r="O63" s="90" t="s">
        <v>358</v>
      </c>
      <c r="P63" s="262"/>
      <c r="Q63" s="262"/>
      <c r="R63" s="262"/>
      <c r="S63" s="262"/>
      <c r="T63" s="2"/>
    </row>
    <row r="64" spans="1:20" ht="18" customHeight="1" x14ac:dyDescent="0.25">
      <c r="A64" s="295"/>
      <c r="B64" s="273"/>
      <c r="C64" s="8">
        <v>2016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 t="s">
        <v>358</v>
      </c>
      <c r="O64" s="90" t="s">
        <v>358</v>
      </c>
      <c r="P64" s="262"/>
      <c r="Q64" s="262"/>
      <c r="R64" s="262"/>
      <c r="S64" s="262"/>
      <c r="T64" s="2"/>
    </row>
    <row r="65" spans="1:20" ht="18" customHeight="1" x14ac:dyDescent="0.25">
      <c r="A65" s="295"/>
      <c r="B65" s="273"/>
      <c r="C65" s="8">
        <v>2017</v>
      </c>
      <c r="D65" s="90">
        <v>32.020000000000003</v>
      </c>
      <c r="E65" s="90">
        <v>32.020000000000003</v>
      </c>
      <c r="F65" s="90">
        <v>0</v>
      </c>
      <c r="G65" s="90">
        <v>0</v>
      </c>
      <c r="H65" s="90">
        <v>0</v>
      </c>
      <c r="I65" s="90">
        <v>0</v>
      </c>
      <c r="J65" s="90">
        <v>32.020000000000003</v>
      </c>
      <c r="K65" s="90">
        <v>32.020000000000003</v>
      </c>
      <c r="L65" s="90">
        <v>0</v>
      </c>
      <c r="M65" s="90">
        <v>0</v>
      </c>
      <c r="N65" s="90">
        <v>100</v>
      </c>
      <c r="O65" s="90">
        <v>100</v>
      </c>
      <c r="P65" s="262"/>
      <c r="Q65" s="262"/>
      <c r="R65" s="262"/>
      <c r="S65" s="262"/>
      <c r="T65" s="2"/>
    </row>
    <row r="66" spans="1:20" ht="18" customHeight="1" x14ac:dyDescent="0.25">
      <c r="A66" s="296"/>
      <c r="B66" s="274"/>
      <c r="C66" s="8">
        <v>2018</v>
      </c>
      <c r="D66" s="90">
        <v>15.4</v>
      </c>
      <c r="E66" s="90">
        <v>15.4</v>
      </c>
      <c r="F66" s="90">
        <v>0</v>
      </c>
      <c r="G66" s="90">
        <v>0</v>
      </c>
      <c r="H66" s="90">
        <v>0</v>
      </c>
      <c r="I66" s="90">
        <v>0</v>
      </c>
      <c r="J66" s="90">
        <v>15.4</v>
      </c>
      <c r="K66" s="90">
        <v>15.4</v>
      </c>
      <c r="L66" s="90">
        <v>0</v>
      </c>
      <c r="M66" s="90">
        <v>0</v>
      </c>
      <c r="N66" s="90">
        <v>100</v>
      </c>
      <c r="O66" s="90">
        <v>100</v>
      </c>
      <c r="P66" s="263"/>
      <c r="Q66" s="263"/>
      <c r="R66" s="263"/>
      <c r="S66" s="263"/>
      <c r="T66" s="2"/>
    </row>
    <row r="67" spans="1:20" ht="18" customHeight="1" x14ac:dyDescent="0.25">
      <c r="A67" s="294"/>
      <c r="B67" s="272" t="s">
        <v>565</v>
      </c>
      <c r="C67" s="23" t="s">
        <v>560</v>
      </c>
      <c r="D67" s="90">
        <f>SUM(D68:D72)</f>
        <v>323</v>
      </c>
      <c r="E67" s="90">
        <f t="shared" ref="E67:M67" si="32">SUM(E68:E72)</f>
        <v>246.53</v>
      </c>
      <c r="F67" s="90">
        <f t="shared" si="32"/>
        <v>0</v>
      </c>
      <c r="G67" s="90">
        <f t="shared" si="32"/>
        <v>0</v>
      </c>
      <c r="H67" s="90">
        <f t="shared" si="32"/>
        <v>0</v>
      </c>
      <c r="I67" s="90">
        <f t="shared" si="32"/>
        <v>0</v>
      </c>
      <c r="J67" s="90">
        <f t="shared" si="32"/>
        <v>323</v>
      </c>
      <c r="K67" s="90">
        <f t="shared" si="32"/>
        <v>246.53</v>
      </c>
      <c r="L67" s="90">
        <f t="shared" si="32"/>
        <v>0</v>
      </c>
      <c r="M67" s="90">
        <f t="shared" si="32"/>
        <v>0</v>
      </c>
      <c r="N67" s="90">
        <v>100</v>
      </c>
      <c r="O67" s="90">
        <v>76.33</v>
      </c>
      <c r="P67" s="264" t="s">
        <v>41</v>
      </c>
      <c r="Q67" s="122" t="s">
        <v>22</v>
      </c>
      <c r="R67" s="122" t="s">
        <v>22</v>
      </c>
      <c r="S67" s="147" t="s">
        <v>22</v>
      </c>
      <c r="T67" s="2"/>
    </row>
    <row r="68" spans="1:20" ht="18" customHeight="1" x14ac:dyDescent="0.25">
      <c r="A68" s="295"/>
      <c r="B68" s="273"/>
      <c r="C68" s="23">
        <v>2014</v>
      </c>
      <c r="D68" s="24">
        <v>165</v>
      </c>
      <c r="E68" s="24">
        <v>164.71</v>
      </c>
      <c r="F68" s="24">
        <v>0</v>
      </c>
      <c r="G68" s="24">
        <v>0</v>
      </c>
      <c r="H68" s="24">
        <v>0</v>
      </c>
      <c r="I68" s="24">
        <v>0</v>
      </c>
      <c r="J68" s="24">
        <v>165</v>
      </c>
      <c r="K68" s="24">
        <v>164.71</v>
      </c>
      <c r="L68" s="24">
        <v>0</v>
      </c>
      <c r="M68" s="24">
        <v>0</v>
      </c>
      <c r="N68" s="24">
        <v>100</v>
      </c>
      <c r="O68" s="24">
        <v>99.82</v>
      </c>
      <c r="P68" s="265"/>
      <c r="Q68" s="122">
        <v>0</v>
      </c>
      <c r="R68" s="122">
        <v>0</v>
      </c>
      <c r="S68" s="147">
        <v>100</v>
      </c>
      <c r="T68" s="2"/>
    </row>
    <row r="69" spans="1:20" ht="18" customHeight="1" x14ac:dyDescent="0.25">
      <c r="A69" s="295"/>
      <c r="B69" s="273"/>
      <c r="C69" s="23">
        <v>2015</v>
      </c>
      <c r="D69" s="24">
        <v>158</v>
      </c>
      <c r="E69" s="24">
        <v>81.819999999999993</v>
      </c>
      <c r="F69" s="24">
        <v>0</v>
      </c>
      <c r="G69" s="24">
        <v>0</v>
      </c>
      <c r="H69" s="24">
        <v>0</v>
      </c>
      <c r="I69" s="24">
        <v>0</v>
      </c>
      <c r="J69" s="24">
        <v>158</v>
      </c>
      <c r="K69" s="24">
        <v>81.819999999999993</v>
      </c>
      <c r="L69" s="24">
        <v>0</v>
      </c>
      <c r="M69" s="24">
        <v>0</v>
      </c>
      <c r="N69" s="24">
        <v>100</v>
      </c>
      <c r="O69" s="24">
        <v>51.78</v>
      </c>
      <c r="P69" s="265"/>
      <c r="Q69" s="122">
        <v>0</v>
      </c>
      <c r="R69" s="122">
        <v>0</v>
      </c>
      <c r="S69" s="147">
        <v>100</v>
      </c>
      <c r="T69" s="2"/>
    </row>
    <row r="70" spans="1:20" ht="18" customHeight="1" x14ac:dyDescent="0.25">
      <c r="A70" s="295"/>
      <c r="B70" s="273"/>
      <c r="C70" s="8">
        <v>2016</v>
      </c>
      <c r="D70" s="90">
        <v>0</v>
      </c>
      <c r="E70" s="90">
        <v>0</v>
      </c>
      <c r="F70" s="90">
        <v>0</v>
      </c>
      <c r="G70" s="90">
        <v>0</v>
      </c>
      <c r="H70" s="90">
        <v>0</v>
      </c>
      <c r="I70" s="90">
        <v>0</v>
      </c>
      <c r="J70" s="90">
        <v>0</v>
      </c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265"/>
      <c r="Q70" s="122" t="s">
        <v>22</v>
      </c>
      <c r="R70" s="122" t="s">
        <v>22</v>
      </c>
      <c r="S70" s="147" t="s">
        <v>22</v>
      </c>
      <c r="T70" s="2"/>
    </row>
    <row r="71" spans="1:20" ht="18" customHeight="1" x14ac:dyDescent="0.25">
      <c r="A71" s="295"/>
      <c r="B71" s="273"/>
      <c r="C71" s="8">
        <v>2017</v>
      </c>
      <c r="D71" s="90">
        <v>0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265"/>
      <c r="Q71" s="160" t="s">
        <v>22</v>
      </c>
      <c r="R71" s="160" t="s">
        <v>22</v>
      </c>
      <c r="S71" s="147" t="s">
        <v>22</v>
      </c>
      <c r="T71" s="2"/>
    </row>
    <row r="72" spans="1:20" ht="18" customHeight="1" x14ac:dyDescent="0.25">
      <c r="A72" s="296"/>
      <c r="B72" s="274"/>
      <c r="C72" s="8">
        <v>2018</v>
      </c>
      <c r="D72" s="90">
        <v>0</v>
      </c>
      <c r="E72" s="90">
        <v>0</v>
      </c>
      <c r="F72" s="90">
        <v>0</v>
      </c>
      <c r="G72" s="90">
        <v>0</v>
      </c>
      <c r="H72" s="90">
        <v>0</v>
      </c>
      <c r="I72" s="90">
        <v>0</v>
      </c>
      <c r="J72" s="90">
        <v>0</v>
      </c>
      <c r="K72" s="90">
        <v>0</v>
      </c>
      <c r="L72" s="90">
        <v>0</v>
      </c>
      <c r="M72" s="90">
        <v>0</v>
      </c>
      <c r="N72" s="90">
        <v>0</v>
      </c>
      <c r="O72" s="90">
        <v>0</v>
      </c>
      <c r="P72" s="266"/>
      <c r="Q72" s="177">
        <v>0</v>
      </c>
      <c r="R72" s="177">
        <v>0</v>
      </c>
      <c r="S72" s="147">
        <v>100</v>
      </c>
      <c r="T72" s="2"/>
    </row>
    <row r="73" spans="1:20" ht="18" customHeight="1" x14ac:dyDescent="0.25">
      <c r="A73" s="294"/>
      <c r="B73" s="272" t="s">
        <v>566</v>
      </c>
      <c r="C73" s="23" t="s">
        <v>560</v>
      </c>
      <c r="D73" s="90">
        <f>SUM(D74:D78)</f>
        <v>2.5499999999999998</v>
      </c>
      <c r="E73" s="90">
        <f t="shared" ref="E73" si="33">SUM(E74:E78)</f>
        <v>2.5499999999999998</v>
      </c>
      <c r="F73" s="90">
        <f t="shared" ref="F73" si="34">SUM(F74:F78)</f>
        <v>0</v>
      </c>
      <c r="G73" s="90">
        <f t="shared" ref="G73" si="35">SUM(G74:G78)</f>
        <v>0</v>
      </c>
      <c r="H73" s="90">
        <f t="shared" ref="H73" si="36">SUM(H74:H78)</f>
        <v>0</v>
      </c>
      <c r="I73" s="90">
        <f t="shared" ref="I73" si="37">SUM(I74:I78)</f>
        <v>0</v>
      </c>
      <c r="J73" s="90">
        <f t="shared" ref="J73" si="38">SUM(J74:J78)</f>
        <v>2.5499999999999998</v>
      </c>
      <c r="K73" s="90">
        <f t="shared" ref="K73" si="39">SUM(K74:K78)</f>
        <v>2.5499999999999998</v>
      </c>
      <c r="L73" s="90">
        <f t="shared" ref="L73" si="40">SUM(L74:L78)</f>
        <v>0</v>
      </c>
      <c r="M73" s="90">
        <f t="shared" ref="M73" si="41">SUM(M74:M78)</f>
        <v>0</v>
      </c>
      <c r="N73" s="90">
        <v>100</v>
      </c>
      <c r="O73" s="90">
        <v>100</v>
      </c>
      <c r="P73" s="264" t="s">
        <v>41</v>
      </c>
      <c r="Q73" s="177" t="s">
        <v>22</v>
      </c>
      <c r="R73" s="177" t="s">
        <v>22</v>
      </c>
      <c r="S73" s="147" t="s">
        <v>22</v>
      </c>
      <c r="T73" s="2"/>
    </row>
    <row r="74" spans="1:20" ht="18" customHeight="1" x14ac:dyDescent="0.25">
      <c r="A74" s="295"/>
      <c r="B74" s="273"/>
      <c r="C74" s="23">
        <v>2014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65"/>
      <c r="Q74" s="177">
        <v>0</v>
      </c>
      <c r="R74" s="177">
        <v>0</v>
      </c>
      <c r="S74" s="147">
        <v>100</v>
      </c>
      <c r="T74" s="2"/>
    </row>
    <row r="75" spans="1:20" ht="18" customHeight="1" x14ac:dyDescent="0.25">
      <c r="A75" s="295"/>
      <c r="B75" s="273"/>
      <c r="C75" s="23">
        <v>2015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65"/>
      <c r="Q75" s="177">
        <v>0</v>
      </c>
      <c r="R75" s="177">
        <v>0</v>
      </c>
      <c r="S75" s="147">
        <v>100</v>
      </c>
      <c r="T75" s="2"/>
    </row>
    <row r="76" spans="1:20" ht="18" customHeight="1" x14ac:dyDescent="0.25">
      <c r="A76" s="295"/>
      <c r="B76" s="273"/>
      <c r="C76" s="8">
        <v>2016</v>
      </c>
      <c r="D76" s="90">
        <v>0</v>
      </c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0</v>
      </c>
      <c r="M76" s="90">
        <v>0</v>
      </c>
      <c r="N76" s="90">
        <v>0</v>
      </c>
      <c r="O76" s="90">
        <v>0</v>
      </c>
      <c r="P76" s="265"/>
      <c r="Q76" s="177" t="s">
        <v>22</v>
      </c>
      <c r="R76" s="177" t="s">
        <v>22</v>
      </c>
      <c r="S76" s="147" t="s">
        <v>22</v>
      </c>
      <c r="T76" s="2"/>
    </row>
    <row r="77" spans="1:20" ht="18" customHeight="1" x14ac:dyDescent="0.25">
      <c r="A77" s="295"/>
      <c r="B77" s="273"/>
      <c r="C77" s="8">
        <v>2017</v>
      </c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90">
        <v>0</v>
      </c>
      <c r="J77" s="90">
        <v>0</v>
      </c>
      <c r="K77" s="90">
        <v>0</v>
      </c>
      <c r="L77" s="90">
        <v>0</v>
      </c>
      <c r="M77" s="90">
        <v>0</v>
      </c>
      <c r="N77" s="90">
        <v>0</v>
      </c>
      <c r="O77" s="90">
        <v>0</v>
      </c>
      <c r="P77" s="265"/>
      <c r="Q77" s="177" t="s">
        <v>22</v>
      </c>
      <c r="R77" s="177" t="s">
        <v>22</v>
      </c>
      <c r="S77" s="147" t="s">
        <v>22</v>
      </c>
      <c r="T77" s="2"/>
    </row>
    <row r="78" spans="1:20" ht="18" customHeight="1" x14ac:dyDescent="0.25">
      <c r="A78" s="296"/>
      <c r="B78" s="274"/>
      <c r="C78" s="8">
        <v>2018</v>
      </c>
      <c r="D78" s="90">
        <v>2.5499999999999998</v>
      </c>
      <c r="E78" s="90">
        <v>2.5499999999999998</v>
      </c>
      <c r="F78" s="90">
        <v>0</v>
      </c>
      <c r="G78" s="90">
        <v>0</v>
      </c>
      <c r="H78" s="90">
        <v>0</v>
      </c>
      <c r="I78" s="90">
        <v>0</v>
      </c>
      <c r="J78" s="90">
        <v>2.5499999999999998</v>
      </c>
      <c r="K78" s="90">
        <v>2.5499999999999998</v>
      </c>
      <c r="L78" s="90">
        <v>0</v>
      </c>
      <c r="M78" s="90">
        <v>0</v>
      </c>
      <c r="N78" s="90">
        <v>100</v>
      </c>
      <c r="O78" s="90">
        <v>100</v>
      </c>
      <c r="P78" s="266"/>
      <c r="Q78" s="177">
        <v>0</v>
      </c>
      <c r="R78" s="177">
        <v>0</v>
      </c>
      <c r="S78" s="147">
        <v>100</v>
      </c>
      <c r="T78" s="2"/>
    </row>
    <row r="79" spans="1:20" ht="24" customHeight="1" x14ac:dyDescent="0.25">
      <c r="A79" s="285" t="s">
        <v>27</v>
      </c>
      <c r="B79" s="297" t="s">
        <v>444</v>
      </c>
      <c r="C79" s="20" t="s">
        <v>560</v>
      </c>
      <c r="D79" s="21">
        <f>SUM(D80:D84)</f>
        <v>286.60000000000002</v>
      </c>
      <c r="E79" s="21">
        <f t="shared" ref="E79:M79" si="42">SUM(E80:E84)</f>
        <v>294.69</v>
      </c>
      <c r="F79" s="21">
        <f t="shared" si="42"/>
        <v>0</v>
      </c>
      <c r="G79" s="21">
        <f t="shared" si="42"/>
        <v>0</v>
      </c>
      <c r="H79" s="21">
        <f t="shared" si="42"/>
        <v>0</v>
      </c>
      <c r="I79" s="21">
        <f t="shared" si="42"/>
        <v>0</v>
      </c>
      <c r="J79" s="21">
        <f t="shared" si="42"/>
        <v>286.60000000000002</v>
      </c>
      <c r="K79" s="21">
        <f t="shared" si="42"/>
        <v>294.69</v>
      </c>
      <c r="L79" s="21">
        <f t="shared" si="42"/>
        <v>0</v>
      </c>
      <c r="M79" s="21">
        <f t="shared" si="42"/>
        <v>0</v>
      </c>
      <c r="N79" s="21">
        <v>100</v>
      </c>
      <c r="O79" s="21">
        <v>102.82</v>
      </c>
      <c r="P79" s="291" t="s">
        <v>22</v>
      </c>
      <c r="Q79" s="291" t="s">
        <v>22</v>
      </c>
      <c r="R79" s="291" t="s">
        <v>22</v>
      </c>
      <c r="S79" s="291" t="s">
        <v>22</v>
      </c>
      <c r="T79" s="2"/>
    </row>
    <row r="80" spans="1:20" ht="21" customHeight="1" x14ac:dyDescent="0.25">
      <c r="A80" s="286"/>
      <c r="B80" s="298"/>
      <c r="C80" s="65">
        <v>2014</v>
      </c>
      <c r="D80" s="67">
        <f>SUM(D86)</f>
        <v>94</v>
      </c>
      <c r="E80" s="67">
        <f t="shared" ref="E80:O80" si="43">SUM(E86)</f>
        <v>93.43</v>
      </c>
      <c r="F80" s="67">
        <f t="shared" si="43"/>
        <v>0</v>
      </c>
      <c r="G80" s="67">
        <f t="shared" si="43"/>
        <v>0</v>
      </c>
      <c r="H80" s="67">
        <f t="shared" si="43"/>
        <v>0</v>
      </c>
      <c r="I80" s="67">
        <f t="shared" si="43"/>
        <v>0</v>
      </c>
      <c r="J80" s="67">
        <f t="shared" si="43"/>
        <v>94</v>
      </c>
      <c r="K80" s="67">
        <f t="shared" si="43"/>
        <v>93.43</v>
      </c>
      <c r="L80" s="67">
        <f t="shared" si="43"/>
        <v>0</v>
      </c>
      <c r="M80" s="67">
        <f t="shared" si="43"/>
        <v>0</v>
      </c>
      <c r="N80" s="67">
        <f t="shared" si="43"/>
        <v>100</v>
      </c>
      <c r="O80" s="67">
        <f t="shared" si="43"/>
        <v>99.38</v>
      </c>
      <c r="P80" s="292"/>
      <c r="Q80" s="292"/>
      <c r="R80" s="292"/>
      <c r="S80" s="292"/>
      <c r="T80" s="2"/>
    </row>
    <row r="81" spans="1:20" ht="21.75" customHeight="1" x14ac:dyDescent="0.25">
      <c r="A81" s="286"/>
      <c r="B81" s="298"/>
      <c r="C81" s="65">
        <v>2015</v>
      </c>
      <c r="D81" s="67">
        <f>SUM(D92)</f>
        <v>96</v>
      </c>
      <c r="E81" s="67">
        <f t="shared" ref="E81:O81" si="44">SUM(E92)</f>
        <v>104.66</v>
      </c>
      <c r="F81" s="67">
        <f t="shared" si="44"/>
        <v>0</v>
      </c>
      <c r="G81" s="67">
        <f t="shared" si="44"/>
        <v>0</v>
      </c>
      <c r="H81" s="67">
        <f t="shared" si="44"/>
        <v>0</v>
      </c>
      <c r="I81" s="67">
        <f t="shared" si="44"/>
        <v>0</v>
      </c>
      <c r="J81" s="67">
        <f t="shared" si="44"/>
        <v>96</v>
      </c>
      <c r="K81" s="67">
        <f t="shared" si="44"/>
        <v>104.66</v>
      </c>
      <c r="L81" s="67">
        <f t="shared" si="44"/>
        <v>0</v>
      </c>
      <c r="M81" s="67">
        <f t="shared" si="44"/>
        <v>0</v>
      </c>
      <c r="N81" s="67">
        <f t="shared" si="44"/>
        <v>100</v>
      </c>
      <c r="O81" s="67">
        <f t="shared" si="44"/>
        <v>109</v>
      </c>
      <c r="P81" s="292"/>
      <c r="Q81" s="292"/>
      <c r="R81" s="292"/>
      <c r="S81" s="292"/>
      <c r="T81" s="2"/>
    </row>
    <row r="82" spans="1:20" ht="21.75" customHeight="1" x14ac:dyDescent="0.25">
      <c r="A82" s="286"/>
      <c r="B82" s="298"/>
      <c r="C82" s="65">
        <v>2016</v>
      </c>
      <c r="D82" s="67">
        <f>SUM(D98)</f>
        <v>96.6</v>
      </c>
      <c r="E82" s="67">
        <f t="shared" ref="E82:M82" si="45">SUM(E98)</f>
        <v>96.6</v>
      </c>
      <c r="F82" s="67">
        <f t="shared" si="45"/>
        <v>0</v>
      </c>
      <c r="G82" s="67">
        <f t="shared" si="45"/>
        <v>0</v>
      </c>
      <c r="H82" s="67">
        <f t="shared" si="45"/>
        <v>0</v>
      </c>
      <c r="I82" s="67">
        <f t="shared" si="45"/>
        <v>0</v>
      </c>
      <c r="J82" s="67">
        <f t="shared" si="45"/>
        <v>96.6</v>
      </c>
      <c r="K82" s="67">
        <f t="shared" si="45"/>
        <v>96.6</v>
      </c>
      <c r="L82" s="67">
        <f t="shared" si="45"/>
        <v>0</v>
      </c>
      <c r="M82" s="67">
        <f t="shared" si="45"/>
        <v>0</v>
      </c>
      <c r="N82" s="67">
        <v>100</v>
      </c>
      <c r="O82" s="67">
        <v>100</v>
      </c>
      <c r="P82" s="292"/>
      <c r="Q82" s="292"/>
      <c r="R82" s="292"/>
      <c r="S82" s="292"/>
      <c r="T82" s="2"/>
    </row>
    <row r="83" spans="1:20" ht="21.75" customHeight="1" x14ac:dyDescent="0.25">
      <c r="A83" s="286"/>
      <c r="B83" s="298"/>
      <c r="C83" s="65">
        <v>2017</v>
      </c>
      <c r="D83" s="67">
        <f>SUM(D99)</f>
        <v>0</v>
      </c>
      <c r="E83" s="67">
        <f t="shared" ref="E83:M83" si="46">SUM(E99)</f>
        <v>0</v>
      </c>
      <c r="F83" s="67">
        <f t="shared" si="46"/>
        <v>0</v>
      </c>
      <c r="G83" s="67">
        <f t="shared" si="46"/>
        <v>0</v>
      </c>
      <c r="H83" s="67">
        <f t="shared" si="46"/>
        <v>0</v>
      </c>
      <c r="I83" s="67">
        <f t="shared" si="46"/>
        <v>0</v>
      </c>
      <c r="J83" s="67">
        <f t="shared" si="46"/>
        <v>0</v>
      </c>
      <c r="K83" s="67">
        <f t="shared" si="46"/>
        <v>0</v>
      </c>
      <c r="L83" s="67">
        <f t="shared" si="46"/>
        <v>0</v>
      </c>
      <c r="M83" s="67">
        <f t="shared" si="46"/>
        <v>0</v>
      </c>
      <c r="N83" s="67" t="s">
        <v>22</v>
      </c>
      <c r="O83" s="67" t="s">
        <v>22</v>
      </c>
      <c r="P83" s="292"/>
      <c r="Q83" s="292"/>
      <c r="R83" s="292"/>
      <c r="S83" s="292"/>
      <c r="T83" s="2"/>
    </row>
    <row r="84" spans="1:20" ht="21.75" customHeight="1" x14ac:dyDescent="0.25">
      <c r="A84" s="287"/>
      <c r="B84" s="299"/>
      <c r="C84" s="65">
        <v>2018</v>
      </c>
      <c r="D84" s="67">
        <f>SUM(D100)</f>
        <v>0</v>
      </c>
      <c r="E84" s="67">
        <f t="shared" ref="E84:M84" si="47">SUM(E100)</f>
        <v>0</v>
      </c>
      <c r="F84" s="67">
        <f t="shared" si="47"/>
        <v>0</v>
      </c>
      <c r="G84" s="67">
        <f t="shared" si="47"/>
        <v>0</v>
      </c>
      <c r="H84" s="67">
        <f t="shared" si="47"/>
        <v>0</v>
      </c>
      <c r="I84" s="67">
        <f t="shared" si="47"/>
        <v>0</v>
      </c>
      <c r="J84" s="67">
        <f t="shared" si="47"/>
        <v>0</v>
      </c>
      <c r="K84" s="67">
        <f t="shared" si="47"/>
        <v>0</v>
      </c>
      <c r="L84" s="67">
        <f t="shared" si="47"/>
        <v>0</v>
      </c>
      <c r="M84" s="67">
        <f t="shared" si="47"/>
        <v>0</v>
      </c>
      <c r="N84" s="67" t="s">
        <v>22</v>
      </c>
      <c r="O84" s="67" t="s">
        <v>22</v>
      </c>
      <c r="P84" s="293"/>
      <c r="Q84" s="293"/>
      <c r="R84" s="293"/>
      <c r="S84" s="293"/>
      <c r="T84" s="2"/>
    </row>
    <row r="85" spans="1:20" ht="21.75" customHeight="1" x14ac:dyDescent="0.25">
      <c r="A85" s="285"/>
      <c r="B85" s="272" t="s">
        <v>445</v>
      </c>
      <c r="C85" s="68" t="s">
        <v>560</v>
      </c>
      <c r="D85" s="69">
        <f>SUM(D86:D100)</f>
        <v>286.60000000000002</v>
      </c>
      <c r="E85" s="69">
        <f t="shared" ref="E85:M85" si="48">SUM(E86:E100)</f>
        <v>294.69</v>
      </c>
      <c r="F85" s="69">
        <f t="shared" si="48"/>
        <v>0</v>
      </c>
      <c r="G85" s="69">
        <f t="shared" si="48"/>
        <v>0</v>
      </c>
      <c r="H85" s="69">
        <f t="shared" si="48"/>
        <v>0</v>
      </c>
      <c r="I85" s="69">
        <f t="shared" si="48"/>
        <v>0</v>
      </c>
      <c r="J85" s="69">
        <f t="shared" si="48"/>
        <v>286.60000000000002</v>
      </c>
      <c r="K85" s="69">
        <f t="shared" si="48"/>
        <v>294.69</v>
      </c>
      <c r="L85" s="69">
        <f t="shared" si="48"/>
        <v>0</v>
      </c>
      <c r="M85" s="69">
        <f t="shared" si="48"/>
        <v>0</v>
      </c>
      <c r="N85" s="69">
        <v>100</v>
      </c>
      <c r="O85" s="69">
        <v>102.82</v>
      </c>
      <c r="P85" s="70" t="s">
        <v>22</v>
      </c>
      <c r="Q85" s="70" t="s">
        <v>22</v>
      </c>
      <c r="R85" s="70" t="s">
        <v>22</v>
      </c>
      <c r="S85" s="70" t="s">
        <v>22</v>
      </c>
      <c r="T85" s="2"/>
    </row>
    <row r="86" spans="1:20" ht="43.5" customHeight="1" x14ac:dyDescent="0.25">
      <c r="A86" s="286"/>
      <c r="B86" s="273"/>
      <c r="C86" s="264">
        <v>2014</v>
      </c>
      <c r="D86" s="270">
        <v>94</v>
      </c>
      <c r="E86" s="270">
        <v>93.43</v>
      </c>
      <c r="F86" s="270">
        <v>0</v>
      </c>
      <c r="G86" s="270">
        <v>0</v>
      </c>
      <c r="H86" s="270">
        <v>0</v>
      </c>
      <c r="I86" s="270">
        <v>0</v>
      </c>
      <c r="J86" s="270">
        <v>94</v>
      </c>
      <c r="K86" s="270">
        <v>93.43</v>
      </c>
      <c r="L86" s="270">
        <v>0</v>
      </c>
      <c r="M86" s="270">
        <v>0</v>
      </c>
      <c r="N86" s="270">
        <v>100</v>
      </c>
      <c r="O86" s="270">
        <v>99.38</v>
      </c>
      <c r="P86" s="5" t="s">
        <v>347</v>
      </c>
      <c r="Q86" s="6">
        <v>4</v>
      </c>
      <c r="R86" s="6">
        <v>9</v>
      </c>
      <c r="S86" s="7" t="s">
        <v>35</v>
      </c>
      <c r="T86" s="2"/>
    </row>
    <row r="87" spans="1:20" ht="56.25" customHeight="1" x14ac:dyDescent="0.25">
      <c r="A87" s="286"/>
      <c r="B87" s="273"/>
      <c r="C87" s="265"/>
      <c r="D87" s="275"/>
      <c r="E87" s="275"/>
      <c r="F87" s="275"/>
      <c r="G87" s="275"/>
      <c r="H87" s="275"/>
      <c r="I87" s="275"/>
      <c r="J87" s="275"/>
      <c r="K87" s="275"/>
      <c r="L87" s="275"/>
      <c r="M87" s="275"/>
      <c r="N87" s="275"/>
      <c r="O87" s="275"/>
      <c r="P87" s="5" t="s">
        <v>28</v>
      </c>
      <c r="Q87" s="6">
        <v>7</v>
      </c>
      <c r="R87" s="6">
        <v>17</v>
      </c>
      <c r="S87" s="7" t="s">
        <v>34</v>
      </c>
      <c r="T87" s="2"/>
    </row>
    <row r="88" spans="1:20" ht="33.75" customHeight="1" x14ac:dyDescent="0.25">
      <c r="A88" s="286"/>
      <c r="B88" s="273"/>
      <c r="C88" s="265"/>
      <c r="D88" s="275"/>
      <c r="E88" s="275"/>
      <c r="F88" s="275"/>
      <c r="G88" s="275"/>
      <c r="H88" s="275"/>
      <c r="I88" s="275"/>
      <c r="J88" s="275"/>
      <c r="K88" s="275"/>
      <c r="L88" s="275"/>
      <c r="M88" s="275"/>
      <c r="N88" s="275"/>
      <c r="O88" s="275"/>
      <c r="P88" s="5" t="s">
        <v>29</v>
      </c>
      <c r="Q88" s="6">
        <v>6</v>
      </c>
      <c r="R88" s="6">
        <v>18</v>
      </c>
      <c r="S88" s="7" t="s">
        <v>33</v>
      </c>
      <c r="T88" s="2"/>
    </row>
    <row r="89" spans="1:20" ht="49.5" customHeight="1" x14ac:dyDescent="0.25">
      <c r="A89" s="286"/>
      <c r="B89" s="273"/>
      <c r="C89" s="265"/>
      <c r="D89" s="275"/>
      <c r="E89" s="275"/>
      <c r="F89" s="275"/>
      <c r="G89" s="275"/>
      <c r="H89" s="275"/>
      <c r="I89" s="275"/>
      <c r="J89" s="275"/>
      <c r="K89" s="275"/>
      <c r="L89" s="275"/>
      <c r="M89" s="275"/>
      <c r="N89" s="275"/>
      <c r="O89" s="275"/>
      <c r="P89" s="5" t="s">
        <v>30</v>
      </c>
      <c r="Q89" s="6">
        <v>90</v>
      </c>
      <c r="R89" s="6">
        <v>91</v>
      </c>
      <c r="S89" s="6">
        <v>101.11</v>
      </c>
      <c r="T89" s="2"/>
    </row>
    <row r="90" spans="1:20" ht="47.25" customHeight="1" x14ac:dyDescent="0.25">
      <c r="A90" s="286"/>
      <c r="B90" s="273"/>
      <c r="C90" s="265"/>
      <c r="D90" s="275"/>
      <c r="E90" s="275"/>
      <c r="F90" s="275"/>
      <c r="G90" s="275"/>
      <c r="H90" s="275"/>
      <c r="I90" s="275"/>
      <c r="J90" s="275"/>
      <c r="K90" s="275"/>
      <c r="L90" s="275"/>
      <c r="M90" s="275"/>
      <c r="N90" s="275"/>
      <c r="O90" s="275"/>
      <c r="P90" s="5" t="s">
        <v>31</v>
      </c>
      <c r="Q90" s="6">
        <v>100</v>
      </c>
      <c r="R90" s="6">
        <v>832</v>
      </c>
      <c r="S90" s="6" t="s">
        <v>32</v>
      </c>
      <c r="T90" s="2"/>
    </row>
    <row r="91" spans="1:20" ht="49.5" customHeight="1" x14ac:dyDescent="0.25">
      <c r="A91" s="286"/>
      <c r="B91" s="273"/>
      <c r="C91" s="266"/>
      <c r="D91" s="271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5" t="s">
        <v>36</v>
      </c>
      <c r="Q91" s="6" t="s">
        <v>37</v>
      </c>
      <c r="R91" s="6" t="s">
        <v>38</v>
      </c>
      <c r="S91" s="6">
        <v>102.38</v>
      </c>
      <c r="T91" s="2"/>
    </row>
    <row r="92" spans="1:20" ht="42.75" customHeight="1" x14ac:dyDescent="0.25">
      <c r="A92" s="286"/>
      <c r="B92" s="273"/>
      <c r="C92" s="264">
        <v>2015</v>
      </c>
      <c r="D92" s="270">
        <v>96</v>
      </c>
      <c r="E92" s="270">
        <v>104.66</v>
      </c>
      <c r="F92" s="270">
        <v>0</v>
      </c>
      <c r="G92" s="270">
        <v>0</v>
      </c>
      <c r="H92" s="270">
        <v>0</v>
      </c>
      <c r="I92" s="270">
        <v>0</v>
      </c>
      <c r="J92" s="270">
        <v>96</v>
      </c>
      <c r="K92" s="270">
        <v>104.66</v>
      </c>
      <c r="L92" s="270">
        <v>0</v>
      </c>
      <c r="M92" s="270">
        <v>0</v>
      </c>
      <c r="N92" s="270">
        <v>100</v>
      </c>
      <c r="O92" s="270">
        <v>109</v>
      </c>
      <c r="P92" s="5" t="s">
        <v>347</v>
      </c>
      <c r="Q92" s="54">
        <v>4</v>
      </c>
      <c r="R92" s="54">
        <v>8</v>
      </c>
      <c r="S92" s="54">
        <v>200</v>
      </c>
      <c r="T92" s="2"/>
    </row>
    <row r="93" spans="1:20" ht="49.5" customHeight="1" x14ac:dyDescent="0.25">
      <c r="A93" s="286"/>
      <c r="B93" s="273"/>
      <c r="C93" s="265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5" t="s">
        <v>28</v>
      </c>
      <c r="Q93" s="54">
        <v>7</v>
      </c>
      <c r="R93" s="54">
        <v>10</v>
      </c>
      <c r="S93" s="54">
        <v>142.9</v>
      </c>
      <c r="T93" s="2"/>
    </row>
    <row r="94" spans="1:20" ht="26.25" customHeight="1" x14ac:dyDescent="0.25">
      <c r="A94" s="286"/>
      <c r="B94" s="273"/>
      <c r="C94" s="26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5" t="s">
        <v>29</v>
      </c>
      <c r="Q94" s="54">
        <v>6</v>
      </c>
      <c r="R94" s="54">
        <v>25</v>
      </c>
      <c r="S94" s="54">
        <v>416.7</v>
      </c>
      <c r="T94" s="2"/>
    </row>
    <row r="95" spans="1:20" ht="49.5" customHeight="1" x14ac:dyDescent="0.25">
      <c r="A95" s="286"/>
      <c r="B95" s="273"/>
      <c r="C95" s="265"/>
      <c r="D95" s="275"/>
      <c r="E95" s="275"/>
      <c r="F95" s="275"/>
      <c r="G95" s="275"/>
      <c r="H95" s="275"/>
      <c r="I95" s="275"/>
      <c r="J95" s="275"/>
      <c r="K95" s="275"/>
      <c r="L95" s="275"/>
      <c r="M95" s="275"/>
      <c r="N95" s="275"/>
      <c r="O95" s="275"/>
      <c r="P95" s="5" t="s">
        <v>30</v>
      </c>
      <c r="Q95" s="54">
        <v>90</v>
      </c>
      <c r="R95" s="54">
        <v>102</v>
      </c>
      <c r="S95" s="54">
        <v>113.3</v>
      </c>
      <c r="T95" s="2"/>
    </row>
    <row r="96" spans="1:20" ht="41.25" customHeight="1" x14ac:dyDescent="0.25">
      <c r="A96" s="286"/>
      <c r="B96" s="273"/>
      <c r="C96" s="265"/>
      <c r="D96" s="275"/>
      <c r="E96" s="275"/>
      <c r="F96" s="275"/>
      <c r="G96" s="275"/>
      <c r="H96" s="275"/>
      <c r="I96" s="275"/>
      <c r="J96" s="275"/>
      <c r="K96" s="275"/>
      <c r="L96" s="275"/>
      <c r="M96" s="275"/>
      <c r="N96" s="275"/>
      <c r="O96" s="275"/>
      <c r="P96" s="5" t="s">
        <v>31</v>
      </c>
      <c r="Q96" s="54">
        <v>100</v>
      </c>
      <c r="R96" s="54">
        <v>1105</v>
      </c>
      <c r="S96" s="54" t="s">
        <v>348</v>
      </c>
      <c r="T96" s="2"/>
    </row>
    <row r="97" spans="1:20" ht="37.5" customHeight="1" x14ac:dyDescent="0.25">
      <c r="A97" s="286"/>
      <c r="B97" s="273"/>
      <c r="C97" s="266"/>
      <c r="D97" s="271"/>
      <c r="E97" s="271"/>
      <c r="F97" s="271"/>
      <c r="G97" s="271"/>
      <c r="H97" s="271"/>
      <c r="I97" s="271"/>
      <c r="J97" s="271"/>
      <c r="K97" s="271"/>
      <c r="L97" s="271"/>
      <c r="M97" s="271"/>
      <c r="N97" s="271"/>
      <c r="O97" s="271"/>
      <c r="P97" s="5" t="s">
        <v>36</v>
      </c>
      <c r="Q97" s="54">
        <v>42</v>
      </c>
      <c r="R97" s="54">
        <v>43</v>
      </c>
      <c r="S97" s="54">
        <v>102.4</v>
      </c>
      <c r="T97" s="2"/>
    </row>
    <row r="98" spans="1:20" ht="67.5" customHeight="1" x14ac:dyDescent="0.25">
      <c r="A98" s="286"/>
      <c r="B98" s="273"/>
      <c r="C98" s="125">
        <v>2016</v>
      </c>
      <c r="D98" s="135">
        <v>96.6</v>
      </c>
      <c r="E98" s="135">
        <v>96.6</v>
      </c>
      <c r="F98" s="135">
        <v>0</v>
      </c>
      <c r="G98" s="135">
        <v>0</v>
      </c>
      <c r="H98" s="135">
        <v>0</v>
      </c>
      <c r="I98" s="135">
        <v>0</v>
      </c>
      <c r="J98" s="135">
        <v>96.6</v>
      </c>
      <c r="K98" s="135">
        <v>96.6</v>
      </c>
      <c r="L98" s="135">
        <v>0</v>
      </c>
      <c r="M98" s="135">
        <v>0</v>
      </c>
      <c r="N98" s="135">
        <v>100</v>
      </c>
      <c r="O98" s="135">
        <v>100</v>
      </c>
      <c r="P98" s="124" t="s">
        <v>446</v>
      </c>
      <c r="Q98" s="141">
        <v>15</v>
      </c>
      <c r="R98" s="141">
        <v>15</v>
      </c>
      <c r="S98" s="141">
        <v>100</v>
      </c>
      <c r="T98" s="2"/>
    </row>
    <row r="99" spans="1:20" ht="67.5" customHeight="1" x14ac:dyDescent="0.25">
      <c r="A99" s="286"/>
      <c r="B99" s="273"/>
      <c r="C99" s="163">
        <v>2017</v>
      </c>
      <c r="D99" s="159">
        <v>0</v>
      </c>
      <c r="E99" s="159">
        <v>0</v>
      </c>
      <c r="F99" s="159">
        <v>0</v>
      </c>
      <c r="G99" s="159">
        <v>0</v>
      </c>
      <c r="H99" s="159">
        <v>0</v>
      </c>
      <c r="I99" s="159">
        <v>0</v>
      </c>
      <c r="J99" s="159">
        <v>0</v>
      </c>
      <c r="K99" s="159">
        <v>0</v>
      </c>
      <c r="L99" s="159">
        <v>0</v>
      </c>
      <c r="M99" s="159">
        <v>0</v>
      </c>
      <c r="N99" s="159" t="s">
        <v>358</v>
      </c>
      <c r="O99" s="159" t="s">
        <v>358</v>
      </c>
      <c r="P99" s="160" t="s">
        <v>22</v>
      </c>
      <c r="Q99" s="169" t="s">
        <v>22</v>
      </c>
      <c r="R99" s="169" t="s">
        <v>22</v>
      </c>
      <c r="S99" s="169" t="s">
        <v>22</v>
      </c>
      <c r="T99" s="2"/>
    </row>
    <row r="100" spans="1:20" ht="67.5" customHeight="1" x14ac:dyDescent="0.25">
      <c r="A100" s="287"/>
      <c r="B100" s="274"/>
      <c r="C100" s="179">
        <v>2018</v>
      </c>
      <c r="D100" s="180">
        <v>0</v>
      </c>
      <c r="E100" s="180">
        <v>0</v>
      </c>
      <c r="F100" s="180">
        <v>0</v>
      </c>
      <c r="G100" s="180">
        <v>0</v>
      </c>
      <c r="H100" s="180">
        <v>0</v>
      </c>
      <c r="I100" s="180">
        <v>0</v>
      </c>
      <c r="J100" s="180">
        <v>0</v>
      </c>
      <c r="K100" s="180">
        <v>0</v>
      </c>
      <c r="L100" s="180">
        <v>0</v>
      </c>
      <c r="M100" s="180">
        <v>0</v>
      </c>
      <c r="N100" s="180" t="s">
        <v>358</v>
      </c>
      <c r="O100" s="180" t="s">
        <v>358</v>
      </c>
      <c r="P100" s="177" t="s">
        <v>22</v>
      </c>
      <c r="Q100" s="181" t="s">
        <v>22</v>
      </c>
      <c r="R100" s="181" t="s">
        <v>22</v>
      </c>
      <c r="S100" s="181" t="s">
        <v>22</v>
      </c>
      <c r="T100" s="2"/>
    </row>
    <row r="101" spans="1:20" ht="18.75" customHeight="1" x14ac:dyDescent="0.25">
      <c r="A101" s="285" t="s">
        <v>39</v>
      </c>
      <c r="B101" s="297" t="s">
        <v>447</v>
      </c>
      <c r="C101" s="20" t="s">
        <v>560</v>
      </c>
      <c r="D101" s="21">
        <f>SUM(D102:D106)</f>
        <v>139</v>
      </c>
      <c r="E101" s="21">
        <f t="shared" ref="E101:M101" si="49">SUM(E102:E106)</f>
        <v>139.80000000000001</v>
      </c>
      <c r="F101" s="21">
        <f t="shared" si="49"/>
        <v>0</v>
      </c>
      <c r="G101" s="21">
        <f t="shared" si="49"/>
        <v>0</v>
      </c>
      <c r="H101" s="21">
        <f t="shared" si="49"/>
        <v>0</v>
      </c>
      <c r="I101" s="21">
        <f t="shared" si="49"/>
        <v>0</v>
      </c>
      <c r="J101" s="21">
        <f t="shared" si="49"/>
        <v>139</v>
      </c>
      <c r="K101" s="21">
        <f t="shared" si="49"/>
        <v>139.80000000000001</v>
      </c>
      <c r="L101" s="21">
        <f t="shared" si="49"/>
        <v>0</v>
      </c>
      <c r="M101" s="21">
        <f t="shared" si="49"/>
        <v>0</v>
      </c>
      <c r="N101" s="21">
        <v>100</v>
      </c>
      <c r="O101" s="21">
        <v>100.58</v>
      </c>
      <c r="P101" s="291" t="s">
        <v>22</v>
      </c>
      <c r="Q101" s="291" t="s">
        <v>22</v>
      </c>
      <c r="R101" s="291" t="s">
        <v>22</v>
      </c>
      <c r="S101" s="291" t="s">
        <v>22</v>
      </c>
      <c r="T101" s="2"/>
    </row>
    <row r="102" spans="1:20" ht="17.25" customHeight="1" x14ac:dyDescent="0.25">
      <c r="A102" s="286"/>
      <c r="B102" s="298"/>
      <c r="C102" s="20">
        <v>2014</v>
      </c>
      <c r="D102" s="21">
        <f>SUM(D108)</f>
        <v>23.2</v>
      </c>
      <c r="E102" s="21">
        <f t="shared" ref="E102:M102" si="50">SUM(E108)</f>
        <v>24</v>
      </c>
      <c r="F102" s="21">
        <f t="shared" si="50"/>
        <v>0</v>
      </c>
      <c r="G102" s="21">
        <f t="shared" si="50"/>
        <v>0</v>
      </c>
      <c r="H102" s="21">
        <f t="shared" si="50"/>
        <v>0</v>
      </c>
      <c r="I102" s="21">
        <f t="shared" si="50"/>
        <v>0</v>
      </c>
      <c r="J102" s="21">
        <f t="shared" si="50"/>
        <v>23.2</v>
      </c>
      <c r="K102" s="21">
        <f t="shared" si="50"/>
        <v>24</v>
      </c>
      <c r="L102" s="21">
        <f t="shared" si="50"/>
        <v>0</v>
      </c>
      <c r="M102" s="21">
        <f t="shared" si="50"/>
        <v>0</v>
      </c>
      <c r="N102" s="21">
        <v>100</v>
      </c>
      <c r="O102" s="21">
        <v>103.45</v>
      </c>
      <c r="P102" s="292"/>
      <c r="Q102" s="292"/>
      <c r="R102" s="292"/>
      <c r="S102" s="292"/>
      <c r="T102" s="2"/>
    </row>
    <row r="103" spans="1:20" ht="17.25" customHeight="1" x14ac:dyDescent="0.25">
      <c r="A103" s="286"/>
      <c r="B103" s="298"/>
      <c r="C103" s="20">
        <v>2015</v>
      </c>
      <c r="D103" s="21">
        <f>SUM(D109)</f>
        <v>0</v>
      </c>
      <c r="E103" s="21">
        <f t="shared" ref="E103:M103" si="51">SUM(E109)</f>
        <v>0</v>
      </c>
      <c r="F103" s="21">
        <f t="shared" si="51"/>
        <v>0</v>
      </c>
      <c r="G103" s="21">
        <f t="shared" si="51"/>
        <v>0</v>
      </c>
      <c r="H103" s="21">
        <f t="shared" si="51"/>
        <v>0</v>
      </c>
      <c r="I103" s="21">
        <f t="shared" si="51"/>
        <v>0</v>
      </c>
      <c r="J103" s="21">
        <f t="shared" si="51"/>
        <v>0</v>
      </c>
      <c r="K103" s="21">
        <f t="shared" si="51"/>
        <v>0</v>
      </c>
      <c r="L103" s="21">
        <f t="shared" si="51"/>
        <v>0</v>
      </c>
      <c r="M103" s="21">
        <f t="shared" si="51"/>
        <v>0</v>
      </c>
      <c r="N103" s="21">
        <v>0</v>
      </c>
      <c r="O103" s="21">
        <v>0</v>
      </c>
      <c r="P103" s="292"/>
      <c r="Q103" s="292"/>
      <c r="R103" s="292"/>
      <c r="S103" s="292"/>
      <c r="T103" s="2"/>
    </row>
    <row r="104" spans="1:20" ht="17.25" customHeight="1" x14ac:dyDescent="0.25">
      <c r="A104" s="286"/>
      <c r="B104" s="298"/>
      <c r="C104" s="20">
        <v>2016</v>
      </c>
      <c r="D104" s="21">
        <f>SUM(D110)</f>
        <v>0</v>
      </c>
      <c r="E104" s="21">
        <f t="shared" ref="E104:M104" si="52">SUM(E110)</f>
        <v>0</v>
      </c>
      <c r="F104" s="21">
        <f t="shared" si="52"/>
        <v>0</v>
      </c>
      <c r="G104" s="21">
        <f t="shared" si="52"/>
        <v>0</v>
      </c>
      <c r="H104" s="21">
        <f t="shared" si="52"/>
        <v>0</v>
      </c>
      <c r="I104" s="21">
        <f t="shared" si="52"/>
        <v>0</v>
      </c>
      <c r="J104" s="21">
        <f t="shared" si="52"/>
        <v>0</v>
      </c>
      <c r="K104" s="21">
        <f t="shared" si="52"/>
        <v>0</v>
      </c>
      <c r="L104" s="21">
        <f t="shared" si="52"/>
        <v>0</v>
      </c>
      <c r="M104" s="21">
        <f t="shared" si="52"/>
        <v>0</v>
      </c>
      <c r="N104" s="21">
        <v>0</v>
      </c>
      <c r="O104" s="21">
        <v>0</v>
      </c>
      <c r="P104" s="292"/>
      <c r="Q104" s="292"/>
      <c r="R104" s="292"/>
      <c r="S104" s="292"/>
      <c r="T104" s="2"/>
    </row>
    <row r="105" spans="1:20" ht="17.25" customHeight="1" x14ac:dyDescent="0.25">
      <c r="A105" s="286"/>
      <c r="B105" s="298"/>
      <c r="C105" s="20">
        <v>2017</v>
      </c>
      <c r="D105" s="21">
        <f>SUM(D111)</f>
        <v>115.8</v>
      </c>
      <c r="E105" s="21">
        <f t="shared" ref="E105:M105" si="53">SUM(E111)</f>
        <v>115.8</v>
      </c>
      <c r="F105" s="21">
        <f t="shared" si="53"/>
        <v>0</v>
      </c>
      <c r="G105" s="21">
        <f t="shared" si="53"/>
        <v>0</v>
      </c>
      <c r="H105" s="21">
        <f t="shared" si="53"/>
        <v>0</v>
      </c>
      <c r="I105" s="21">
        <f t="shared" si="53"/>
        <v>0</v>
      </c>
      <c r="J105" s="21">
        <f t="shared" si="53"/>
        <v>115.8</v>
      </c>
      <c r="K105" s="21">
        <f t="shared" si="53"/>
        <v>115.8</v>
      </c>
      <c r="L105" s="21">
        <f t="shared" si="53"/>
        <v>0</v>
      </c>
      <c r="M105" s="21">
        <f t="shared" si="53"/>
        <v>0</v>
      </c>
      <c r="N105" s="21">
        <v>100</v>
      </c>
      <c r="O105" s="21">
        <v>100</v>
      </c>
      <c r="P105" s="292"/>
      <c r="Q105" s="292"/>
      <c r="R105" s="292"/>
      <c r="S105" s="292"/>
      <c r="T105" s="2"/>
    </row>
    <row r="106" spans="1:20" ht="17.25" customHeight="1" x14ac:dyDescent="0.25">
      <c r="A106" s="287"/>
      <c r="B106" s="299"/>
      <c r="C106" s="20">
        <v>2018</v>
      </c>
      <c r="D106" s="21">
        <f>SUM(D112)</f>
        <v>0</v>
      </c>
      <c r="E106" s="21">
        <f t="shared" ref="E106:M106" si="54">SUM(E112)</f>
        <v>0</v>
      </c>
      <c r="F106" s="21">
        <f t="shared" si="54"/>
        <v>0</v>
      </c>
      <c r="G106" s="21">
        <f t="shared" si="54"/>
        <v>0</v>
      </c>
      <c r="H106" s="21">
        <f t="shared" si="54"/>
        <v>0</v>
      </c>
      <c r="I106" s="21">
        <f t="shared" si="54"/>
        <v>0</v>
      </c>
      <c r="J106" s="21">
        <f t="shared" si="54"/>
        <v>0</v>
      </c>
      <c r="K106" s="21">
        <f t="shared" si="54"/>
        <v>0</v>
      </c>
      <c r="L106" s="21">
        <f t="shared" si="54"/>
        <v>0</v>
      </c>
      <c r="M106" s="21">
        <f t="shared" si="54"/>
        <v>0</v>
      </c>
      <c r="N106" s="21" t="s">
        <v>22</v>
      </c>
      <c r="O106" s="21" t="s">
        <v>22</v>
      </c>
      <c r="P106" s="293"/>
      <c r="Q106" s="293"/>
      <c r="R106" s="293"/>
      <c r="S106" s="293"/>
      <c r="T106" s="2"/>
    </row>
    <row r="107" spans="1:20" ht="19.5" customHeight="1" x14ac:dyDescent="0.25">
      <c r="A107" s="294"/>
      <c r="B107" s="272" t="s">
        <v>448</v>
      </c>
      <c r="C107" s="23" t="s">
        <v>560</v>
      </c>
      <c r="D107" s="24">
        <f>SUM(D108:D112)</f>
        <v>139</v>
      </c>
      <c r="E107" s="24">
        <f t="shared" ref="E107:M107" si="55">SUM(E108:E112)</f>
        <v>139.80000000000001</v>
      </c>
      <c r="F107" s="24">
        <f t="shared" si="55"/>
        <v>0</v>
      </c>
      <c r="G107" s="24">
        <f t="shared" si="55"/>
        <v>0</v>
      </c>
      <c r="H107" s="24">
        <f t="shared" si="55"/>
        <v>0</v>
      </c>
      <c r="I107" s="24">
        <f t="shared" si="55"/>
        <v>0</v>
      </c>
      <c r="J107" s="24">
        <f t="shared" si="55"/>
        <v>139</v>
      </c>
      <c r="K107" s="24">
        <f t="shared" si="55"/>
        <v>139.80000000000001</v>
      </c>
      <c r="L107" s="24">
        <f t="shared" si="55"/>
        <v>0</v>
      </c>
      <c r="M107" s="24">
        <f t="shared" si="55"/>
        <v>0</v>
      </c>
      <c r="N107" s="24">
        <v>100</v>
      </c>
      <c r="O107" s="24">
        <v>100.58</v>
      </c>
      <c r="P107" s="54" t="s">
        <v>22</v>
      </c>
      <c r="Q107" s="54" t="s">
        <v>22</v>
      </c>
      <c r="R107" s="54" t="s">
        <v>22</v>
      </c>
      <c r="S107" s="25" t="s">
        <v>22</v>
      </c>
      <c r="T107" s="2"/>
    </row>
    <row r="108" spans="1:20" ht="29.25" customHeight="1" x14ac:dyDescent="0.25">
      <c r="A108" s="295"/>
      <c r="B108" s="273"/>
      <c r="C108" s="23">
        <v>2014</v>
      </c>
      <c r="D108" s="24">
        <v>23.2</v>
      </c>
      <c r="E108" s="24">
        <v>24</v>
      </c>
      <c r="F108" s="24">
        <v>0</v>
      </c>
      <c r="G108" s="24">
        <v>0</v>
      </c>
      <c r="H108" s="24">
        <v>0</v>
      </c>
      <c r="I108" s="24">
        <v>0</v>
      </c>
      <c r="J108" s="24">
        <v>23.2</v>
      </c>
      <c r="K108" s="24">
        <v>24</v>
      </c>
      <c r="L108" s="24">
        <v>0</v>
      </c>
      <c r="M108" s="24">
        <v>0</v>
      </c>
      <c r="N108" s="24">
        <v>100</v>
      </c>
      <c r="O108" s="24">
        <v>103.45</v>
      </c>
      <c r="P108" s="264" t="s">
        <v>40</v>
      </c>
      <c r="Q108" s="54">
        <v>6</v>
      </c>
      <c r="R108" s="54">
        <v>6</v>
      </c>
      <c r="S108" s="25">
        <v>100</v>
      </c>
      <c r="T108" s="2"/>
    </row>
    <row r="109" spans="1:20" ht="27.75" customHeight="1" x14ac:dyDescent="0.25">
      <c r="A109" s="295"/>
      <c r="B109" s="273"/>
      <c r="C109" s="23">
        <v>2015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66"/>
      <c r="Q109" s="54">
        <v>0</v>
      </c>
      <c r="R109" s="54">
        <v>0</v>
      </c>
      <c r="S109" s="25">
        <v>0</v>
      </c>
      <c r="T109" s="2"/>
    </row>
    <row r="110" spans="1:20" ht="17.25" customHeight="1" x14ac:dyDescent="0.25">
      <c r="A110" s="295"/>
      <c r="B110" s="273"/>
      <c r="C110" s="23">
        <v>2016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126" t="s">
        <v>22</v>
      </c>
      <c r="Q110" s="141" t="s">
        <v>22</v>
      </c>
      <c r="R110" s="141" t="s">
        <v>22</v>
      </c>
      <c r="S110" s="148" t="s">
        <v>22</v>
      </c>
      <c r="T110" s="2"/>
    </row>
    <row r="111" spans="1:20" ht="27.75" customHeight="1" x14ac:dyDescent="0.25">
      <c r="A111" s="295"/>
      <c r="B111" s="273"/>
      <c r="C111" s="23">
        <v>2017</v>
      </c>
      <c r="D111" s="24">
        <v>115.8</v>
      </c>
      <c r="E111" s="24">
        <v>115.8</v>
      </c>
      <c r="F111" s="24">
        <v>0</v>
      </c>
      <c r="G111" s="24">
        <v>0</v>
      </c>
      <c r="H111" s="24">
        <v>0</v>
      </c>
      <c r="I111" s="24">
        <v>0</v>
      </c>
      <c r="J111" s="24">
        <v>115.8</v>
      </c>
      <c r="K111" s="24">
        <v>115.8</v>
      </c>
      <c r="L111" s="24">
        <v>0</v>
      </c>
      <c r="M111" s="24">
        <v>0</v>
      </c>
      <c r="N111" s="24">
        <v>100</v>
      </c>
      <c r="O111" s="24">
        <v>100</v>
      </c>
      <c r="P111" s="8" t="s">
        <v>536</v>
      </c>
      <c r="Q111" s="169">
        <v>2</v>
      </c>
      <c r="R111" s="169">
        <v>2</v>
      </c>
      <c r="S111" s="148">
        <v>100</v>
      </c>
      <c r="T111" s="2"/>
    </row>
    <row r="112" spans="1:20" ht="27.75" customHeight="1" x14ac:dyDescent="0.25">
      <c r="A112" s="296"/>
      <c r="B112" s="274"/>
      <c r="C112" s="23">
        <v>2018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 t="s">
        <v>22</v>
      </c>
      <c r="O112" s="24" t="s">
        <v>22</v>
      </c>
      <c r="P112" s="178" t="s">
        <v>22</v>
      </c>
      <c r="Q112" s="181" t="s">
        <v>22</v>
      </c>
      <c r="R112" s="181" t="s">
        <v>22</v>
      </c>
      <c r="S112" s="148" t="s">
        <v>22</v>
      </c>
      <c r="T112" s="2"/>
    </row>
    <row r="113" spans="1:20" ht="21" customHeight="1" x14ac:dyDescent="0.25">
      <c r="A113" s="237" t="s">
        <v>42</v>
      </c>
      <c r="B113" s="240" t="s">
        <v>43</v>
      </c>
      <c r="C113" s="17" t="s">
        <v>560</v>
      </c>
      <c r="D113" s="18">
        <f>SUM(D114:D118)</f>
        <v>377.49</v>
      </c>
      <c r="E113" s="18">
        <f t="shared" ref="E113:M113" si="56">SUM(E114:E118)</f>
        <v>362.65</v>
      </c>
      <c r="F113" s="18">
        <f t="shared" si="56"/>
        <v>0</v>
      </c>
      <c r="G113" s="18">
        <f t="shared" si="56"/>
        <v>0</v>
      </c>
      <c r="H113" s="18">
        <f t="shared" si="56"/>
        <v>0</v>
      </c>
      <c r="I113" s="18">
        <f t="shared" si="56"/>
        <v>0</v>
      </c>
      <c r="J113" s="18">
        <f t="shared" si="56"/>
        <v>377.49</v>
      </c>
      <c r="K113" s="18">
        <f t="shared" si="56"/>
        <v>362.65</v>
      </c>
      <c r="L113" s="18">
        <f t="shared" si="56"/>
        <v>0</v>
      </c>
      <c r="M113" s="18">
        <f t="shared" si="56"/>
        <v>0</v>
      </c>
      <c r="N113" s="18">
        <v>100</v>
      </c>
      <c r="O113" s="18">
        <v>96.07</v>
      </c>
      <c r="P113" s="243" t="s">
        <v>22</v>
      </c>
      <c r="Q113" s="243" t="s">
        <v>22</v>
      </c>
      <c r="R113" s="243" t="s">
        <v>22</v>
      </c>
      <c r="S113" s="243" t="s">
        <v>22</v>
      </c>
      <c r="T113" s="2"/>
    </row>
    <row r="114" spans="1:20" ht="18" customHeight="1" x14ac:dyDescent="0.25">
      <c r="A114" s="238"/>
      <c r="B114" s="241"/>
      <c r="C114" s="16">
        <v>2014</v>
      </c>
      <c r="D114" s="18">
        <f>SUM(D120+D135)</f>
        <v>76</v>
      </c>
      <c r="E114" s="18">
        <f t="shared" ref="E114:M114" si="57">SUM(E120+E135)</f>
        <v>75.849999999999994</v>
      </c>
      <c r="F114" s="18">
        <f t="shared" si="57"/>
        <v>0</v>
      </c>
      <c r="G114" s="18">
        <f t="shared" si="57"/>
        <v>0</v>
      </c>
      <c r="H114" s="18">
        <f t="shared" si="57"/>
        <v>0</v>
      </c>
      <c r="I114" s="18">
        <f t="shared" si="57"/>
        <v>0</v>
      </c>
      <c r="J114" s="18">
        <f t="shared" si="57"/>
        <v>76</v>
      </c>
      <c r="K114" s="18">
        <f t="shared" si="57"/>
        <v>75.849999999999994</v>
      </c>
      <c r="L114" s="18">
        <f t="shared" si="57"/>
        <v>0</v>
      </c>
      <c r="M114" s="18">
        <f t="shared" si="57"/>
        <v>0</v>
      </c>
      <c r="N114" s="18">
        <v>100</v>
      </c>
      <c r="O114" s="18">
        <v>99.8</v>
      </c>
      <c r="P114" s="244"/>
      <c r="Q114" s="244"/>
      <c r="R114" s="244"/>
      <c r="S114" s="244"/>
      <c r="T114" s="2"/>
    </row>
    <row r="115" spans="1:20" ht="18" customHeight="1" x14ac:dyDescent="0.25">
      <c r="A115" s="238"/>
      <c r="B115" s="241"/>
      <c r="C115" s="16">
        <v>2015</v>
      </c>
      <c r="D115" s="18">
        <f>SUM(D121+D136)</f>
        <v>74.900000000000006</v>
      </c>
      <c r="E115" s="18">
        <f t="shared" ref="E115:M115" si="58">SUM(E121+E136)</f>
        <v>60.2</v>
      </c>
      <c r="F115" s="18">
        <f t="shared" si="58"/>
        <v>0</v>
      </c>
      <c r="G115" s="18">
        <f t="shared" si="58"/>
        <v>0</v>
      </c>
      <c r="H115" s="18">
        <f t="shared" si="58"/>
        <v>0</v>
      </c>
      <c r="I115" s="18">
        <f t="shared" si="58"/>
        <v>0</v>
      </c>
      <c r="J115" s="18">
        <f t="shared" si="58"/>
        <v>74.900000000000006</v>
      </c>
      <c r="K115" s="18">
        <f t="shared" si="58"/>
        <v>60.2</v>
      </c>
      <c r="L115" s="18">
        <f t="shared" si="58"/>
        <v>0</v>
      </c>
      <c r="M115" s="18">
        <f t="shared" si="58"/>
        <v>0</v>
      </c>
      <c r="N115" s="18">
        <v>100</v>
      </c>
      <c r="O115" s="18">
        <v>80.400000000000006</v>
      </c>
      <c r="P115" s="244"/>
      <c r="Q115" s="244"/>
      <c r="R115" s="244"/>
      <c r="S115" s="244"/>
      <c r="T115" s="2"/>
    </row>
    <row r="116" spans="1:20" ht="18" customHeight="1" x14ac:dyDescent="0.25">
      <c r="A116" s="238"/>
      <c r="B116" s="241"/>
      <c r="C116" s="16">
        <v>2016</v>
      </c>
      <c r="D116" s="18">
        <f>SUM(D122+D137)</f>
        <v>79.569999999999993</v>
      </c>
      <c r="E116" s="18">
        <f t="shared" ref="E116:M116" si="59">SUM(E122+E137)</f>
        <v>79.58</v>
      </c>
      <c r="F116" s="18">
        <f t="shared" si="59"/>
        <v>0</v>
      </c>
      <c r="G116" s="18">
        <f t="shared" si="59"/>
        <v>0</v>
      </c>
      <c r="H116" s="18">
        <f t="shared" si="59"/>
        <v>0</v>
      </c>
      <c r="I116" s="18">
        <f t="shared" si="59"/>
        <v>0</v>
      </c>
      <c r="J116" s="18">
        <f t="shared" si="59"/>
        <v>79.569999999999993</v>
      </c>
      <c r="K116" s="18">
        <f t="shared" si="59"/>
        <v>79.58</v>
      </c>
      <c r="L116" s="18">
        <f t="shared" si="59"/>
        <v>0</v>
      </c>
      <c r="M116" s="18">
        <f t="shared" si="59"/>
        <v>0</v>
      </c>
      <c r="N116" s="18">
        <v>100</v>
      </c>
      <c r="O116" s="18">
        <v>100</v>
      </c>
      <c r="P116" s="244"/>
      <c r="Q116" s="244"/>
      <c r="R116" s="244"/>
      <c r="S116" s="244"/>
      <c r="T116" s="2"/>
    </row>
    <row r="117" spans="1:20" ht="18" customHeight="1" x14ac:dyDescent="0.25">
      <c r="A117" s="238"/>
      <c r="B117" s="241"/>
      <c r="C117" s="16">
        <v>2017</v>
      </c>
      <c r="D117" s="18">
        <f>SUM(D123+D138)</f>
        <v>72.820000000000007</v>
      </c>
      <c r="E117" s="18">
        <f t="shared" ref="E117:M117" si="60">SUM(E123+E138)</f>
        <v>72.820000000000007</v>
      </c>
      <c r="F117" s="18">
        <f t="shared" si="60"/>
        <v>0</v>
      </c>
      <c r="G117" s="18">
        <f t="shared" si="60"/>
        <v>0</v>
      </c>
      <c r="H117" s="18">
        <f t="shared" si="60"/>
        <v>0</v>
      </c>
      <c r="I117" s="18">
        <f t="shared" si="60"/>
        <v>0</v>
      </c>
      <c r="J117" s="18">
        <f t="shared" si="60"/>
        <v>72.820000000000007</v>
      </c>
      <c r="K117" s="18">
        <f t="shared" si="60"/>
        <v>72.820000000000007</v>
      </c>
      <c r="L117" s="18">
        <f t="shared" si="60"/>
        <v>0</v>
      </c>
      <c r="M117" s="18">
        <f t="shared" si="60"/>
        <v>0</v>
      </c>
      <c r="N117" s="18">
        <v>100</v>
      </c>
      <c r="O117" s="18">
        <v>100</v>
      </c>
      <c r="P117" s="244"/>
      <c r="Q117" s="244"/>
      <c r="R117" s="244"/>
      <c r="S117" s="244"/>
      <c r="T117" s="2"/>
    </row>
    <row r="118" spans="1:20" ht="18" customHeight="1" x14ac:dyDescent="0.25">
      <c r="A118" s="239"/>
      <c r="B118" s="242"/>
      <c r="C118" s="16">
        <v>2018</v>
      </c>
      <c r="D118" s="18">
        <f>SUM(D124+D139)</f>
        <v>74.199999999999989</v>
      </c>
      <c r="E118" s="18">
        <f t="shared" ref="E118:M118" si="61">SUM(E124+E139)</f>
        <v>74.199999999999989</v>
      </c>
      <c r="F118" s="18">
        <f t="shared" si="61"/>
        <v>0</v>
      </c>
      <c r="G118" s="18">
        <f t="shared" si="61"/>
        <v>0</v>
      </c>
      <c r="H118" s="18">
        <f t="shared" si="61"/>
        <v>0</v>
      </c>
      <c r="I118" s="18">
        <f t="shared" si="61"/>
        <v>0</v>
      </c>
      <c r="J118" s="18">
        <f t="shared" si="61"/>
        <v>74.199999999999989</v>
      </c>
      <c r="K118" s="18">
        <f t="shared" si="61"/>
        <v>74.199999999999989</v>
      </c>
      <c r="L118" s="18">
        <f t="shared" si="61"/>
        <v>0</v>
      </c>
      <c r="M118" s="18">
        <f t="shared" si="61"/>
        <v>0</v>
      </c>
      <c r="N118" s="18">
        <v>100</v>
      </c>
      <c r="O118" s="18">
        <v>100</v>
      </c>
      <c r="P118" s="245"/>
      <c r="Q118" s="245"/>
      <c r="R118" s="245"/>
      <c r="S118" s="245"/>
      <c r="T118" s="2"/>
    </row>
    <row r="119" spans="1:20" ht="20.25" customHeight="1" x14ac:dyDescent="0.25">
      <c r="A119" s="285" t="s">
        <v>44</v>
      </c>
      <c r="B119" s="297" t="s">
        <v>451</v>
      </c>
      <c r="C119" s="20" t="s">
        <v>560</v>
      </c>
      <c r="D119" s="21">
        <f>SUM(D120:D124)</f>
        <v>92.329999999999984</v>
      </c>
      <c r="E119" s="21">
        <f t="shared" ref="E119:M119" si="62">SUM(E120:E124)</f>
        <v>72.329999999999984</v>
      </c>
      <c r="F119" s="21">
        <f t="shared" si="62"/>
        <v>0</v>
      </c>
      <c r="G119" s="21">
        <f t="shared" si="62"/>
        <v>0</v>
      </c>
      <c r="H119" s="21">
        <f t="shared" si="62"/>
        <v>0</v>
      </c>
      <c r="I119" s="21">
        <f t="shared" si="62"/>
        <v>0</v>
      </c>
      <c r="J119" s="21">
        <f t="shared" si="62"/>
        <v>92.329999999999984</v>
      </c>
      <c r="K119" s="21">
        <f t="shared" si="62"/>
        <v>72.329999999999984</v>
      </c>
      <c r="L119" s="21">
        <f t="shared" si="62"/>
        <v>0</v>
      </c>
      <c r="M119" s="21">
        <f t="shared" si="62"/>
        <v>0</v>
      </c>
      <c r="N119" s="21">
        <v>100</v>
      </c>
      <c r="O119" s="21">
        <v>78.34</v>
      </c>
      <c r="P119" s="291" t="s">
        <v>22</v>
      </c>
      <c r="Q119" s="291" t="s">
        <v>22</v>
      </c>
      <c r="R119" s="291" t="s">
        <v>22</v>
      </c>
      <c r="S119" s="291" t="s">
        <v>22</v>
      </c>
      <c r="T119" s="2"/>
    </row>
    <row r="120" spans="1:20" ht="19.5" customHeight="1" x14ac:dyDescent="0.25">
      <c r="A120" s="286"/>
      <c r="B120" s="298"/>
      <c r="C120" s="20">
        <v>2014</v>
      </c>
      <c r="D120" s="21">
        <f>SUM(D126)</f>
        <v>20</v>
      </c>
      <c r="E120" s="21">
        <f t="shared" ref="E120:M120" si="63">SUM(E126)</f>
        <v>20</v>
      </c>
      <c r="F120" s="21">
        <f t="shared" si="63"/>
        <v>0</v>
      </c>
      <c r="G120" s="21">
        <f t="shared" si="63"/>
        <v>0</v>
      </c>
      <c r="H120" s="21">
        <f t="shared" si="63"/>
        <v>0</v>
      </c>
      <c r="I120" s="21">
        <f t="shared" si="63"/>
        <v>0</v>
      </c>
      <c r="J120" s="21">
        <f t="shared" si="63"/>
        <v>20</v>
      </c>
      <c r="K120" s="21">
        <f t="shared" si="63"/>
        <v>20</v>
      </c>
      <c r="L120" s="21">
        <f t="shared" si="63"/>
        <v>0</v>
      </c>
      <c r="M120" s="21">
        <f t="shared" si="63"/>
        <v>0</v>
      </c>
      <c r="N120" s="21">
        <v>100</v>
      </c>
      <c r="O120" s="21">
        <v>100</v>
      </c>
      <c r="P120" s="292"/>
      <c r="Q120" s="292"/>
      <c r="R120" s="292"/>
      <c r="S120" s="292"/>
      <c r="T120" s="2"/>
    </row>
    <row r="121" spans="1:20" ht="20.25" customHeight="1" x14ac:dyDescent="0.25">
      <c r="A121" s="286"/>
      <c r="B121" s="298"/>
      <c r="C121" s="20">
        <v>2015</v>
      </c>
      <c r="D121" s="21">
        <f>SUM(D127)</f>
        <v>20</v>
      </c>
      <c r="E121" s="21">
        <f t="shared" ref="E121:M121" si="64">SUM(E127)</f>
        <v>0</v>
      </c>
      <c r="F121" s="21">
        <f t="shared" si="64"/>
        <v>0</v>
      </c>
      <c r="G121" s="21">
        <f t="shared" si="64"/>
        <v>0</v>
      </c>
      <c r="H121" s="21">
        <f t="shared" si="64"/>
        <v>0</v>
      </c>
      <c r="I121" s="21">
        <f t="shared" si="64"/>
        <v>0</v>
      </c>
      <c r="J121" s="21">
        <f t="shared" si="64"/>
        <v>20</v>
      </c>
      <c r="K121" s="21">
        <f t="shared" si="64"/>
        <v>0</v>
      </c>
      <c r="L121" s="21">
        <f t="shared" si="64"/>
        <v>0</v>
      </c>
      <c r="M121" s="21">
        <f t="shared" si="64"/>
        <v>0</v>
      </c>
      <c r="N121" s="21">
        <v>100</v>
      </c>
      <c r="O121" s="21">
        <v>0</v>
      </c>
      <c r="P121" s="292"/>
      <c r="Q121" s="292"/>
      <c r="R121" s="292"/>
      <c r="S121" s="292"/>
      <c r="T121" s="2"/>
    </row>
    <row r="122" spans="1:20" ht="20.25" customHeight="1" x14ac:dyDescent="0.25">
      <c r="A122" s="286"/>
      <c r="B122" s="298"/>
      <c r="C122" s="20">
        <v>2016</v>
      </c>
      <c r="D122" s="21">
        <f>SUM(D131)</f>
        <v>19.13</v>
      </c>
      <c r="E122" s="21">
        <f t="shared" ref="E122:M122" si="65">SUM(E131)</f>
        <v>19.13</v>
      </c>
      <c r="F122" s="21">
        <f t="shared" si="65"/>
        <v>0</v>
      </c>
      <c r="G122" s="21">
        <f t="shared" si="65"/>
        <v>0</v>
      </c>
      <c r="H122" s="21">
        <f t="shared" si="65"/>
        <v>0</v>
      </c>
      <c r="I122" s="21">
        <f t="shared" si="65"/>
        <v>0</v>
      </c>
      <c r="J122" s="21">
        <f t="shared" si="65"/>
        <v>19.13</v>
      </c>
      <c r="K122" s="21">
        <f t="shared" si="65"/>
        <v>19.13</v>
      </c>
      <c r="L122" s="21">
        <f t="shared" si="65"/>
        <v>0</v>
      </c>
      <c r="M122" s="21">
        <f t="shared" si="65"/>
        <v>0</v>
      </c>
      <c r="N122" s="21">
        <v>100</v>
      </c>
      <c r="O122" s="21">
        <v>100</v>
      </c>
      <c r="P122" s="292"/>
      <c r="Q122" s="292"/>
      <c r="R122" s="292"/>
      <c r="S122" s="292"/>
      <c r="T122" s="2"/>
    </row>
    <row r="123" spans="1:20" ht="20.25" customHeight="1" x14ac:dyDescent="0.25">
      <c r="A123" s="286"/>
      <c r="B123" s="298"/>
      <c r="C123" s="20">
        <v>2017</v>
      </c>
      <c r="D123" s="21">
        <f>SUM(D132)</f>
        <v>13.55</v>
      </c>
      <c r="E123" s="21">
        <f t="shared" ref="E123:M123" si="66">SUM(E132)</f>
        <v>13.55</v>
      </c>
      <c r="F123" s="21">
        <f t="shared" si="66"/>
        <v>0</v>
      </c>
      <c r="G123" s="21">
        <f t="shared" si="66"/>
        <v>0</v>
      </c>
      <c r="H123" s="21">
        <f t="shared" si="66"/>
        <v>0</v>
      </c>
      <c r="I123" s="21">
        <f t="shared" si="66"/>
        <v>0</v>
      </c>
      <c r="J123" s="21">
        <f t="shared" si="66"/>
        <v>13.55</v>
      </c>
      <c r="K123" s="21">
        <f t="shared" si="66"/>
        <v>13.55</v>
      </c>
      <c r="L123" s="21">
        <f t="shared" si="66"/>
        <v>0</v>
      </c>
      <c r="M123" s="21">
        <f t="shared" si="66"/>
        <v>0</v>
      </c>
      <c r="N123" s="21">
        <v>100</v>
      </c>
      <c r="O123" s="21">
        <v>100</v>
      </c>
      <c r="P123" s="292"/>
      <c r="Q123" s="292"/>
      <c r="R123" s="292"/>
      <c r="S123" s="292"/>
      <c r="T123" s="2"/>
    </row>
    <row r="124" spans="1:20" ht="20.25" customHeight="1" x14ac:dyDescent="0.25">
      <c r="A124" s="287"/>
      <c r="B124" s="299"/>
      <c r="C124" s="20">
        <v>2018</v>
      </c>
      <c r="D124" s="21">
        <f>SUM(D133)</f>
        <v>19.649999999999999</v>
      </c>
      <c r="E124" s="21">
        <f t="shared" ref="E124:M124" si="67">SUM(E133)</f>
        <v>19.649999999999999</v>
      </c>
      <c r="F124" s="21">
        <f t="shared" si="67"/>
        <v>0</v>
      </c>
      <c r="G124" s="21">
        <f t="shared" si="67"/>
        <v>0</v>
      </c>
      <c r="H124" s="21">
        <f t="shared" si="67"/>
        <v>0</v>
      </c>
      <c r="I124" s="21">
        <f t="shared" si="67"/>
        <v>0</v>
      </c>
      <c r="J124" s="21">
        <f t="shared" si="67"/>
        <v>19.649999999999999</v>
      </c>
      <c r="K124" s="21">
        <f t="shared" si="67"/>
        <v>19.649999999999999</v>
      </c>
      <c r="L124" s="21">
        <f t="shared" si="67"/>
        <v>0</v>
      </c>
      <c r="M124" s="21">
        <f t="shared" si="67"/>
        <v>0</v>
      </c>
      <c r="N124" s="21">
        <v>100</v>
      </c>
      <c r="O124" s="21">
        <v>100</v>
      </c>
      <c r="P124" s="293"/>
      <c r="Q124" s="293"/>
      <c r="R124" s="293"/>
      <c r="S124" s="293"/>
      <c r="T124" s="2"/>
    </row>
    <row r="125" spans="1:20" ht="21" customHeight="1" x14ac:dyDescent="0.25">
      <c r="A125" s="294"/>
      <c r="B125" s="272" t="s">
        <v>449</v>
      </c>
      <c r="C125" s="23" t="s">
        <v>560</v>
      </c>
      <c r="D125" s="24">
        <f>SUM(D126+D127+D131+D132+D133)</f>
        <v>92.329999999999984</v>
      </c>
      <c r="E125" s="24">
        <f t="shared" ref="E125:M125" si="68">SUM(E126+E127+E131+E132+E133)</f>
        <v>72.329999999999984</v>
      </c>
      <c r="F125" s="24">
        <f t="shared" si="68"/>
        <v>0</v>
      </c>
      <c r="G125" s="24">
        <f t="shared" si="68"/>
        <v>0</v>
      </c>
      <c r="H125" s="24">
        <f t="shared" si="68"/>
        <v>0</v>
      </c>
      <c r="I125" s="24">
        <f t="shared" si="68"/>
        <v>0</v>
      </c>
      <c r="J125" s="24">
        <f t="shared" si="68"/>
        <v>92.329999999999984</v>
      </c>
      <c r="K125" s="24">
        <f t="shared" si="68"/>
        <v>72.329999999999984</v>
      </c>
      <c r="L125" s="24">
        <f t="shared" si="68"/>
        <v>0</v>
      </c>
      <c r="M125" s="24">
        <f t="shared" si="68"/>
        <v>0</v>
      </c>
      <c r="N125" s="24">
        <v>100</v>
      </c>
      <c r="O125" s="24">
        <v>78.34</v>
      </c>
      <c r="P125" s="54" t="s">
        <v>22</v>
      </c>
      <c r="Q125" s="6" t="s">
        <v>22</v>
      </c>
      <c r="R125" s="6" t="s">
        <v>22</v>
      </c>
      <c r="S125" s="7" t="s">
        <v>22</v>
      </c>
      <c r="T125" s="2"/>
    </row>
    <row r="126" spans="1:20" ht="43.5" customHeight="1" x14ac:dyDescent="0.25">
      <c r="A126" s="295"/>
      <c r="B126" s="273"/>
      <c r="C126" s="23">
        <v>2014</v>
      </c>
      <c r="D126" s="24">
        <v>20</v>
      </c>
      <c r="E126" s="24">
        <v>20</v>
      </c>
      <c r="F126" s="24">
        <v>0</v>
      </c>
      <c r="G126" s="24">
        <v>0</v>
      </c>
      <c r="H126" s="24">
        <v>0</v>
      </c>
      <c r="I126" s="24">
        <v>0</v>
      </c>
      <c r="J126" s="24">
        <v>20</v>
      </c>
      <c r="K126" s="24">
        <v>20</v>
      </c>
      <c r="L126" s="24">
        <v>0</v>
      </c>
      <c r="M126" s="24">
        <v>0</v>
      </c>
      <c r="N126" s="24">
        <v>100</v>
      </c>
      <c r="O126" s="24">
        <v>100</v>
      </c>
      <c r="P126" s="5" t="s">
        <v>45</v>
      </c>
      <c r="Q126" s="54">
        <v>10</v>
      </c>
      <c r="R126" s="54">
        <v>8</v>
      </c>
      <c r="S126" s="7">
        <v>80</v>
      </c>
      <c r="T126" s="2"/>
    </row>
    <row r="127" spans="1:20" ht="30.75" customHeight="1" x14ac:dyDescent="0.25">
      <c r="A127" s="295"/>
      <c r="B127" s="273"/>
      <c r="C127" s="264">
        <v>2015</v>
      </c>
      <c r="D127" s="270">
        <v>20</v>
      </c>
      <c r="E127" s="270">
        <v>0</v>
      </c>
      <c r="F127" s="270">
        <v>0</v>
      </c>
      <c r="G127" s="270">
        <v>0</v>
      </c>
      <c r="H127" s="270">
        <v>0</v>
      </c>
      <c r="I127" s="270">
        <v>0</v>
      </c>
      <c r="J127" s="270">
        <v>20</v>
      </c>
      <c r="K127" s="270">
        <v>0</v>
      </c>
      <c r="L127" s="270">
        <v>0</v>
      </c>
      <c r="M127" s="270">
        <v>0</v>
      </c>
      <c r="N127" s="270">
        <v>100</v>
      </c>
      <c r="O127" s="270">
        <v>0</v>
      </c>
      <c r="P127" s="71" t="s">
        <v>349</v>
      </c>
      <c r="Q127" s="72">
        <v>2</v>
      </c>
      <c r="R127" s="72">
        <v>59</v>
      </c>
      <c r="S127" s="73" t="s">
        <v>350</v>
      </c>
      <c r="T127" s="2"/>
    </row>
    <row r="128" spans="1:20" ht="46.5" customHeight="1" x14ac:dyDescent="0.25">
      <c r="A128" s="295"/>
      <c r="B128" s="273"/>
      <c r="C128" s="265"/>
      <c r="D128" s="275"/>
      <c r="E128" s="275"/>
      <c r="F128" s="275"/>
      <c r="G128" s="275"/>
      <c r="H128" s="275"/>
      <c r="I128" s="275"/>
      <c r="J128" s="275"/>
      <c r="K128" s="275"/>
      <c r="L128" s="275"/>
      <c r="M128" s="275"/>
      <c r="N128" s="275"/>
      <c r="O128" s="275"/>
      <c r="P128" s="71" t="s">
        <v>351</v>
      </c>
      <c r="Q128" s="72">
        <v>10</v>
      </c>
      <c r="R128" s="72">
        <v>12</v>
      </c>
      <c r="S128" s="73">
        <v>1.2</v>
      </c>
      <c r="T128" s="2"/>
    </row>
    <row r="129" spans="1:20" ht="57.75" customHeight="1" x14ac:dyDescent="0.25">
      <c r="A129" s="295"/>
      <c r="B129" s="273"/>
      <c r="C129" s="265"/>
      <c r="D129" s="275"/>
      <c r="E129" s="275"/>
      <c r="F129" s="275"/>
      <c r="G129" s="275"/>
      <c r="H129" s="275"/>
      <c r="I129" s="275"/>
      <c r="J129" s="275"/>
      <c r="K129" s="275"/>
      <c r="L129" s="275"/>
      <c r="M129" s="275"/>
      <c r="N129" s="275"/>
      <c r="O129" s="275"/>
      <c r="P129" s="71" t="s">
        <v>352</v>
      </c>
      <c r="Q129" s="72">
        <v>2</v>
      </c>
      <c r="R129" s="72">
        <v>2</v>
      </c>
      <c r="S129" s="73">
        <v>1</v>
      </c>
      <c r="T129" s="2"/>
    </row>
    <row r="130" spans="1:20" ht="59.25" customHeight="1" x14ac:dyDescent="0.25">
      <c r="A130" s="295"/>
      <c r="B130" s="273"/>
      <c r="C130" s="266"/>
      <c r="D130" s="271"/>
      <c r="E130" s="271"/>
      <c r="F130" s="271"/>
      <c r="G130" s="271"/>
      <c r="H130" s="271"/>
      <c r="I130" s="271"/>
      <c r="J130" s="271"/>
      <c r="K130" s="271"/>
      <c r="L130" s="271"/>
      <c r="M130" s="271"/>
      <c r="N130" s="271"/>
      <c r="O130" s="271"/>
      <c r="P130" s="71" t="s">
        <v>353</v>
      </c>
      <c r="Q130" s="72">
        <v>8550</v>
      </c>
      <c r="R130" s="72">
        <v>15450</v>
      </c>
      <c r="S130" s="73">
        <v>1.8069999999999999</v>
      </c>
      <c r="T130" s="2"/>
    </row>
    <row r="131" spans="1:20" ht="20.25" customHeight="1" x14ac:dyDescent="0.25">
      <c r="A131" s="295"/>
      <c r="B131" s="273"/>
      <c r="C131" s="125">
        <v>2016</v>
      </c>
      <c r="D131" s="135">
        <v>19.13</v>
      </c>
      <c r="E131" s="135">
        <v>19.13</v>
      </c>
      <c r="F131" s="135">
        <v>0</v>
      </c>
      <c r="G131" s="135">
        <v>0</v>
      </c>
      <c r="H131" s="135">
        <v>0</v>
      </c>
      <c r="I131" s="135">
        <v>0</v>
      </c>
      <c r="J131" s="135">
        <v>19.13</v>
      </c>
      <c r="K131" s="135">
        <v>19.13</v>
      </c>
      <c r="L131" s="135">
        <v>0</v>
      </c>
      <c r="M131" s="135">
        <v>0</v>
      </c>
      <c r="N131" s="135">
        <v>100</v>
      </c>
      <c r="O131" s="135">
        <v>100</v>
      </c>
      <c r="P131" s="300" t="s">
        <v>450</v>
      </c>
      <c r="Q131" s="131">
        <v>5</v>
      </c>
      <c r="R131" s="131">
        <v>5</v>
      </c>
      <c r="S131" s="149">
        <v>1</v>
      </c>
      <c r="T131" s="2"/>
    </row>
    <row r="132" spans="1:20" ht="18.75" customHeight="1" x14ac:dyDescent="0.25">
      <c r="A132" s="295"/>
      <c r="B132" s="273"/>
      <c r="C132" s="163">
        <v>2017</v>
      </c>
      <c r="D132" s="159">
        <v>13.55</v>
      </c>
      <c r="E132" s="159">
        <v>13.55</v>
      </c>
      <c r="F132" s="159">
        <v>0</v>
      </c>
      <c r="G132" s="159">
        <v>0</v>
      </c>
      <c r="H132" s="159">
        <v>0</v>
      </c>
      <c r="I132" s="159">
        <v>0</v>
      </c>
      <c r="J132" s="159">
        <v>13.55</v>
      </c>
      <c r="K132" s="159">
        <v>13.55</v>
      </c>
      <c r="L132" s="159">
        <v>0</v>
      </c>
      <c r="M132" s="159">
        <v>0</v>
      </c>
      <c r="N132" s="159">
        <v>100</v>
      </c>
      <c r="O132" s="159">
        <v>100</v>
      </c>
      <c r="P132" s="301"/>
      <c r="Q132" s="170">
        <v>3</v>
      </c>
      <c r="R132" s="170">
        <v>3</v>
      </c>
      <c r="S132" s="149">
        <v>1</v>
      </c>
      <c r="T132" s="2"/>
    </row>
    <row r="133" spans="1:20" ht="18.75" customHeight="1" x14ac:dyDescent="0.25">
      <c r="A133" s="296"/>
      <c r="B133" s="274"/>
      <c r="C133" s="179">
        <v>2018</v>
      </c>
      <c r="D133" s="180">
        <v>19.649999999999999</v>
      </c>
      <c r="E133" s="180">
        <v>19.649999999999999</v>
      </c>
      <c r="F133" s="180">
        <v>0</v>
      </c>
      <c r="G133" s="180">
        <v>0</v>
      </c>
      <c r="H133" s="180">
        <v>0</v>
      </c>
      <c r="I133" s="180">
        <v>0</v>
      </c>
      <c r="J133" s="180">
        <v>19.649999999999999</v>
      </c>
      <c r="K133" s="180">
        <v>19.649999999999999</v>
      </c>
      <c r="L133" s="180">
        <v>0</v>
      </c>
      <c r="M133" s="180">
        <v>0</v>
      </c>
      <c r="N133" s="180">
        <v>100</v>
      </c>
      <c r="O133" s="180">
        <v>100</v>
      </c>
      <c r="P133" s="302"/>
      <c r="Q133" s="182">
        <v>4</v>
      </c>
      <c r="R133" s="182">
        <v>4</v>
      </c>
      <c r="S133" s="149">
        <v>1</v>
      </c>
      <c r="T133" s="2"/>
    </row>
    <row r="134" spans="1:20" ht="19.5" customHeight="1" x14ac:dyDescent="0.25">
      <c r="A134" s="285" t="s">
        <v>46</v>
      </c>
      <c r="B134" s="297" t="s">
        <v>452</v>
      </c>
      <c r="C134" s="20" t="s">
        <v>560</v>
      </c>
      <c r="D134" s="21">
        <f>SUM(D135:D139)</f>
        <v>285.16000000000003</v>
      </c>
      <c r="E134" s="21">
        <f t="shared" ref="E134:M134" si="69">SUM(E135:E139)</f>
        <v>290.32</v>
      </c>
      <c r="F134" s="21">
        <f t="shared" si="69"/>
        <v>0</v>
      </c>
      <c r="G134" s="21">
        <f t="shared" si="69"/>
        <v>0</v>
      </c>
      <c r="H134" s="21">
        <f t="shared" si="69"/>
        <v>0</v>
      </c>
      <c r="I134" s="21">
        <f t="shared" si="69"/>
        <v>0</v>
      </c>
      <c r="J134" s="21">
        <f t="shared" si="69"/>
        <v>285.16000000000003</v>
      </c>
      <c r="K134" s="21">
        <f t="shared" si="69"/>
        <v>290.32</v>
      </c>
      <c r="L134" s="21">
        <f t="shared" si="69"/>
        <v>0</v>
      </c>
      <c r="M134" s="21">
        <f t="shared" si="69"/>
        <v>0</v>
      </c>
      <c r="N134" s="21">
        <v>100</v>
      </c>
      <c r="O134" s="21">
        <v>101.81</v>
      </c>
      <c r="P134" s="291" t="s">
        <v>22</v>
      </c>
      <c r="Q134" s="291" t="s">
        <v>22</v>
      </c>
      <c r="R134" s="291" t="s">
        <v>22</v>
      </c>
      <c r="S134" s="291" t="s">
        <v>22</v>
      </c>
      <c r="T134" s="2"/>
    </row>
    <row r="135" spans="1:20" ht="19.5" customHeight="1" x14ac:dyDescent="0.25">
      <c r="A135" s="286"/>
      <c r="B135" s="298"/>
      <c r="C135" s="65">
        <v>2014</v>
      </c>
      <c r="D135" s="67">
        <f>SUM(D141+D149+D158+D164)</f>
        <v>56</v>
      </c>
      <c r="E135" s="67">
        <f t="shared" ref="E135:M135" si="70">SUM(E141+E149+E158+E164)</f>
        <v>55.85</v>
      </c>
      <c r="F135" s="67">
        <f t="shared" si="70"/>
        <v>0</v>
      </c>
      <c r="G135" s="67">
        <f t="shared" si="70"/>
        <v>0</v>
      </c>
      <c r="H135" s="67">
        <f t="shared" si="70"/>
        <v>0</v>
      </c>
      <c r="I135" s="67">
        <f t="shared" si="70"/>
        <v>0</v>
      </c>
      <c r="J135" s="67">
        <f t="shared" si="70"/>
        <v>56</v>
      </c>
      <c r="K135" s="67">
        <f t="shared" si="70"/>
        <v>55.85</v>
      </c>
      <c r="L135" s="67">
        <f t="shared" si="70"/>
        <v>0</v>
      </c>
      <c r="M135" s="67">
        <f t="shared" si="70"/>
        <v>0</v>
      </c>
      <c r="N135" s="67">
        <v>100</v>
      </c>
      <c r="O135" s="67">
        <v>99.73</v>
      </c>
      <c r="P135" s="292"/>
      <c r="Q135" s="292"/>
      <c r="R135" s="292"/>
      <c r="S135" s="292"/>
      <c r="T135" s="2"/>
    </row>
    <row r="136" spans="1:20" ht="18.75" customHeight="1" x14ac:dyDescent="0.25">
      <c r="A136" s="286"/>
      <c r="B136" s="298"/>
      <c r="C136" s="65">
        <v>2015</v>
      </c>
      <c r="D136" s="67">
        <f>SUM(D143+D151+D159+D165)</f>
        <v>54.9</v>
      </c>
      <c r="E136" s="67">
        <f>SUM(E143+E151+E159+E165)</f>
        <v>60.2</v>
      </c>
      <c r="F136" s="67">
        <f t="shared" ref="F136:M136" si="71">SUM(F142+F150+F159+F165)</f>
        <v>0</v>
      </c>
      <c r="G136" s="67">
        <f t="shared" si="71"/>
        <v>0</v>
      </c>
      <c r="H136" s="67">
        <f t="shared" si="71"/>
        <v>0</v>
      </c>
      <c r="I136" s="67">
        <f t="shared" si="71"/>
        <v>0</v>
      </c>
      <c r="J136" s="67">
        <f>SUM(J143+J151+J159+J165)</f>
        <v>54.9</v>
      </c>
      <c r="K136" s="67">
        <f>SUM(K143+K151+K159+K165)</f>
        <v>60.2</v>
      </c>
      <c r="L136" s="67">
        <f t="shared" si="71"/>
        <v>0</v>
      </c>
      <c r="M136" s="67">
        <f t="shared" si="71"/>
        <v>0</v>
      </c>
      <c r="N136" s="67">
        <v>100</v>
      </c>
      <c r="O136" s="67">
        <v>109.7</v>
      </c>
      <c r="P136" s="292"/>
      <c r="Q136" s="292"/>
      <c r="R136" s="292"/>
      <c r="S136" s="292"/>
      <c r="T136" s="2"/>
    </row>
    <row r="137" spans="1:20" ht="18.75" customHeight="1" x14ac:dyDescent="0.25">
      <c r="A137" s="286"/>
      <c r="B137" s="298"/>
      <c r="C137" s="65">
        <v>2016</v>
      </c>
      <c r="D137" s="67">
        <f>SUM(D145+D154+D160+D166)</f>
        <v>60.44</v>
      </c>
      <c r="E137" s="67">
        <f t="shared" ref="E137:M137" si="72">SUM(E145+E154+E160+E166)</f>
        <v>60.45</v>
      </c>
      <c r="F137" s="67">
        <f t="shared" si="72"/>
        <v>0</v>
      </c>
      <c r="G137" s="67">
        <f t="shared" si="72"/>
        <v>0</v>
      </c>
      <c r="H137" s="67">
        <f t="shared" si="72"/>
        <v>0</v>
      </c>
      <c r="I137" s="67">
        <f t="shared" si="72"/>
        <v>0</v>
      </c>
      <c r="J137" s="67">
        <f t="shared" si="72"/>
        <v>60.44</v>
      </c>
      <c r="K137" s="67">
        <f t="shared" si="72"/>
        <v>60.45</v>
      </c>
      <c r="L137" s="67">
        <f t="shared" si="72"/>
        <v>0</v>
      </c>
      <c r="M137" s="67">
        <f t="shared" si="72"/>
        <v>0</v>
      </c>
      <c r="N137" s="67">
        <v>100</v>
      </c>
      <c r="O137" s="67">
        <v>100</v>
      </c>
      <c r="P137" s="292"/>
      <c r="Q137" s="292"/>
      <c r="R137" s="292"/>
      <c r="S137" s="292"/>
      <c r="T137" s="2"/>
    </row>
    <row r="138" spans="1:20" ht="18.75" customHeight="1" x14ac:dyDescent="0.25">
      <c r="A138" s="286"/>
      <c r="B138" s="298"/>
      <c r="C138" s="65">
        <v>2017</v>
      </c>
      <c r="D138" s="67">
        <f>SUM(D146+D155+D161+D167)</f>
        <v>59.27</v>
      </c>
      <c r="E138" s="67">
        <f t="shared" ref="E138:M138" si="73">SUM(E146+E155+E161+E167)</f>
        <v>59.27</v>
      </c>
      <c r="F138" s="67">
        <f t="shared" si="73"/>
        <v>0</v>
      </c>
      <c r="G138" s="67">
        <f t="shared" si="73"/>
        <v>0</v>
      </c>
      <c r="H138" s="67">
        <f t="shared" si="73"/>
        <v>0</v>
      </c>
      <c r="I138" s="67">
        <f t="shared" si="73"/>
        <v>0</v>
      </c>
      <c r="J138" s="67">
        <f t="shared" si="73"/>
        <v>59.27</v>
      </c>
      <c r="K138" s="67">
        <f t="shared" si="73"/>
        <v>59.27</v>
      </c>
      <c r="L138" s="67">
        <f t="shared" si="73"/>
        <v>0</v>
      </c>
      <c r="M138" s="67">
        <f t="shared" si="73"/>
        <v>0</v>
      </c>
      <c r="N138" s="67">
        <v>100</v>
      </c>
      <c r="O138" s="67">
        <v>100</v>
      </c>
      <c r="P138" s="292"/>
      <c r="Q138" s="292"/>
      <c r="R138" s="292"/>
      <c r="S138" s="292"/>
      <c r="T138" s="2"/>
    </row>
    <row r="139" spans="1:20" ht="18.75" customHeight="1" x14ac:dyDescent="0.25">
      <c r="A139" s="287"/>
      <c r="B139" s="299"/>
      <c r="C139" s="65">
        <v>2018</v>
      </c>
      <c r="D139" s="67">
        <f>SUM(D147+D156+D162+D168)</f>
        <v>54.55</v>
      </c>
      <c r="E139" s="67">
        <f t="shared" ref="E139:M139" si="74">SUM(E147+E156+E162+E168)</f>
        <v>54.55</v>
      </c>
      <c r="F139" s="67">
        <f t="shared" si="74"/>
        <v>0</v>
      </c>
      <c r="G139" s="67">
        <f t="shared" si="74"/>
        <v>0</v>
      </c>
      <c r="H139" s="67">
        <f t="shared" si="74"/>
        <v>0</v>
      </c>
      <c r="I139" s="67">
        <f t="shared" si="74"/>
        <v>0</v>
      </c>
      <c r="J139" s="67">
        <f t="shared" si="74"/>
        <v>54.55</v>
      </c>
      <c r="K139" s="67">
        <f t="shared" si="74"/>
        <v>54.55</v>
      </c>
      <c r="L139" s="67">
        <f t="shared" si="74"/>
        <v>0</v>
      </c>
      <c r="M139" s="67">
        <f t="shared" si="74"/>
        <v>0</v>
      </c>
      <c r="N139" s="67">
        <v>100</v>
      </c>
      <c r="O139" s="67">
        <v>100</v>
      </c>
      <c r="P139" s="293"/>
      <c r="Q139" s="293"/>
      <c r="R139" s="293"/>
      <c r="S139" s="293"/>
      <c r="T139" s="2"/>
    </row>
    <row r="140" spans="1:20" ht="20.25" customHeight="1" x14ac:dyDescent="0.25">
      <c r="A140" s="294"/>
      <c r="B140" s="272" t="s">
        <v>453</v>
      </c>
      <c r="C140" s="53" t="s">
        <v>560</v>
      </c>
      <c r="D140" s="52">
        <f>SUM(D141+D143+D145+D146+D147)</f>
        <v>100</v>
      </c>
      <c r="E140" s="193">
        <f t="shared" ref="E140:M140" si="75">SUM(E141+E143+E145+E146+E147)</f>
        <v>105</v>
      </c>
      <c r="F140" s="193">
        <f t="shared" si="75"/>
        <v>0</v>
      </c>
      <c r="G140" s="193">
        <f t="shared" si="75"/>
        <v>0</v>
      </c>
      <c r="H140" s="193">
        <f t="shared" si="75"/>
        <v>0</v>
      </c>
      <c r="I140" s="193">
        <f t="shared" si="75"/>
        <v>0</v>
      </c>
      <c r="J140" s="193">
        <f t="shared" si="75"/>
        <v>100</v>
      </c>
      <c r="K140" s="193">
        <f t="shared" si="75"/>
        <v>105</v>
      </c>
      <c r="L140" s="193">
        <f t="shared" si="75"/>
        <v>0</v>
      </c>
      <c r="M140" s="193">
        <f t="shared" si="75"/>
        <v>0</v>
      </c>
      <c r="N140" s="52">
        <v>100</v>
      </c>
      <c r="O140" s="52">
        <v>105</v>
      </c>
      <c r="P140" s="54" t="s">
        <v>22</v>
      </c>
      <c r="Q140" s="6" t="s">
        <v>22</v>
      </c>
      <c r="R140" s="6" t="s">
        <v>22</v>
      </c>
      <c r="S140" s="25" t="s">
        <v>22</v>
      </c>
      <c r="T140" s="2"/>
    </row>
    <row r="141" spans="1:20" ht="54.75" customHeight="1" x14ac:dyDescent="0.25">
      <c r="A141" s="295"/>
      <c r="B141" s="273"/>
      <c r="C141" s="264">
        <v>2014</v>
      </c>
      <c r="D141" s="270">
        <v>50</v>
      </c>
      <c r="E141" s="270">
        <v>50</v>
      </c>
      <c r="F141" s="270">
        <v>0</v>
      </c>
      <c r="G141" s="270">
        <v>0</v>
      </c>
      <c r="H141" s="270">
        <v>0</v>
      </c>
      <c r="I141" s="270">
        <v>0</v>
      </c>
      <c r="J141" s="270">
        <v>50</v>
      </c>
      <c r="K141" s="270">
        <v>50</v>
      </c>
      <c r="L141" s="270">
        <v>0</v>
      </c>
      <c r="M141" s="270">
        <v>0</v>
      </c>
      <c r="N141" s="270">
        <v>100</v>
      </c>
      <c r="O141" s="270">
        <v>100</v>
      </c>
      <c r="P141" s="5" t="s">
        <v>47</v>
      </c>
      <c r="Q141" s="54" t="s">
        <v>48</v>
      </c>
      <c r="R141" s="54" t="s">
        <v>49</v>
      </c>
      <c r="S141" s="25">
        <v>100</v>
      </c>
      <c r="T141" s="2"/>
    </row>
    <row r="142" spans="1:20" ht="66.75" customHeight="1" x14ac:dyDescent="0.25">
      <c r="A142" s="295"/>
      <c r="B142" s="273"/>
      <c r="C142" s="266"/>
      <c r="D142" s="271"/>
      <c r="E142" s="271"/>
      <c r="F142" s="271"/>
      <c r="G142" s="271"/>
      <c r="H142" s="271"/>
      <c r="I142" s="271"/>
      <c r="J142" s="271"/>
      <c r="K142" s="271"/>
      <c r="L142" s="271"/>
      <c r="M142" s="271"/>
      <c r="N142" s="271"/>
      <c r="O142" s="271"/>
      <c r="P142" s="5" t="s">
        <v>50</v>
      </c>
      <c r="Q142" s="54">
        <v>8550</v>
      </c>
      <c r="R142" s="54">
        <v>38841</v>
      </c>
      <c r="S142" s="7" t="s">
        <v>51</v>
      </c>
      <c r="T142" s="2"/>
    </row>
    <row r="143" spans="1:20" ht="51" customHeight="1" x14ac:dyDescent="0.25">
      <c r="A143" s="295"/>
      <c r="B143" s="273"/>
      <c r="C143" s="264">
        <v>2015</v>
      </c>
      <c r="D143" s="270">
        <v>50</v>
      </c>
      <c r="E143" s="270">
        <v>55</v>
      </c>
      <c r="F143" s="270">
        <v>0</v>
      </c>
      <c r="G143" s="270">
        <v>0</v>
      </c>
      <c r="H143" s="270">
        <v>0</v>
      </c>
      <c r="I143" s="270">
        <v>0</v>
      </c>
      <c r="J143" s="270">
        <v>50</v>
      </c>
      <c r="K143" s="270">
        <v>55</v>
      </c>
      <c r="L143" s="270">
        <v>0</v>
      </c>
      <c r="M143" s="270">
        <v>0</v>
      </c>
      <c r="N143" s="270">
        <v>100</v>
      </c>
      <c r="O143" s="270">
        <v>110</v>
      </c>
      <c r="P143" s="5" t="s">
        <v>47</v>
      </c>
      <c r="Q143" s="54" t="s">
        <v>48</v>
      </c>
      <c r="R143" s="54" t="s">
        <v>354</v>
      </c>
      <c r="S143" s="25" t="s">
        <v>355</v>
      </c>
      <c r="T143" s="2"/>
    </row>
    <row r="144" spans="1:20" ht="71.25" customHeight="1" x14ac:dyDescent="0.25">
      <c r="A144" s="295"/>
      <c r="B144" s="273"/>
      <c r="C144" s="266"/>
      <c r="D144" s="271"/>
      <c r="E144" s="271"/>
      <c r="F144" s="271"/>
      <c r="G144" s="271"/>
      <c r="H144" s="271"/>
      <c r="I144" s="271"/>
      <c r="J144" s="271"/>
      <c r="K144" s="271"/>
      <c r="L144" s="271"/>
      <c r="M144" s="271"/>
      <c r="N144" s="271"/>
      <c r="O144" s="271"/>
      <c r="P144" s="5" t="s">
        <v>50</v>
      </c>
      <c r="Q144" s="54">
        <v>8550</v>
      </c>
      <c r="R144" s="54">
        <v>38841</v>
      </c>
      <c r="S144" s="7" t="s">
        <v>51</v>
      </c>
      <c r="T144" s="2"/>
    </row>
    <row r="145" spans="1:20" ht="18.75" customHeight="1" x14ac:dyDescent="0.25">
      <c r="A145" s="295"/>
      <c r="B145" s="273"/>
      <c r="C145" s="126">
        <v>2016</v>
      </c>
      <c r="D145" s="136">
        <v>0</v>
      </c>
      <c r="E145" s="136">
        <v>0</v>
      </c>
      <c r="F145" s="136">
        <v>0</v>
      </c>
      <c r="G145" s="136">
        <v>0</v>
      </c>
      <c r="H145" s="136">
        <v>0</v>
      </c>
      <c r="I145" s="136">
        <v>0</v>
      </c>
      <c r="J145" s="136">
        <v>0</v>
      </c>
      <c r="K145" s="136">
        <v>0</v>
      </c>
      <c r="L145" s="136">
        <v>0</v>
      </c>
      <c r="M145" s="136">
        <v>0</v>
      </c>
      <c r="N145" s="136">
        <v>0</v>
      </c>
      <c r="O145" s="136">
        <v>0</v>
      </c>
      <c r="P145" s="145" t="s">
        <v>22</v>
      </c>
      <c r="Q145" s="145" t="s">
        <v>22</v>
      </c>
      <c r="R145" s="145" t="s">
        <v>22</v>
      </c>
      <c r="S145" s="7" t="s">
        <v>22</v>
      </c>
      <c r="T145" s="2"/>
    </row>
    <row r="146" spans="1:20" ht="18.75" customHeight="1" x14ac:dyDescent="0.25">
      <c r="A146" s="295"/>
      <c r="B146" s="273"/>
      <c r="C146" s="8">
        <v>2017</v>
      </c>
      <c r="D146" s="93">
        <v>0</v>
      </c>
      <c r="E146" s="93">
        <v>0</v>
      </c>
      <c r="F146" s="93">
        <v>0</v>
      </c>
      <c r="G146" s="93">
        <v>0</v>
      </c>
      <c r="H146" s="93">
        <v>0</v>
      </c>
      <c r="I146" s="93">
        <v>0</v>
      </c>
      <c r="J146" s="93">
        <v>0</v>
      </c>
      <c r="K146" s="93">
        <v>0</v>
      </c>
      <c r="L146" s="93">
        <v>0</v>
      </c>
      <c r="M146" s="93">
        <v>0</v>
      </c>
      <c r="N146" s="93" t="s">
        <v>358</v>
      </c>
      <c r="O146" s="93" t="s">
        <v>358</v>
      </c>
      <c r="P146" s="172" t="s">
        <v>22</v>
      </c>
      <c r="Q146" s="172" t="s">
        <v>22</v>
      </c>
      <c r="R146" s="172" t="s">
        <v>22</v>
      </c>
      <c r="S146" s="7" t="s">
        <v>22</v>
      </c>
      <c r="T146" s="2"/>
    </row>
    <row r="147" spans="1:20" ht="18.75" customHeight="1" x14ac:dyDescent="0.25">
      <c r="A147" s="296"/>
      <c r="B147" s="274"/>
      <c r="C147" s="8">
        <v>2018</v>
      </c>
      <c r="D147" s="93">
        <v>0</v>
      </c>
      <c r="E147" s="93">
        <v>0</v>
      </c>
      <c r="F147" s="93">
        <v>0</v>
      </c>
      <c r="G147" s="93">
        <v>0</v>
      </c>
      <c r="H147" s="93">
        <v>0</v>
      </c>
      <c r="I147" s="93">
        <v>0</v>
      </c>
      <c r="J147" s="93">
        <v>0</v>
      </c>
      <c r="K147" s="93">
        <v>0</v>
      </c>
      <c r="L147" s="93">
        <v>0</v>
      </c>
      <c r="M147" s="93">
        <v>0</v>
      </c>
      <c r="N147" s="93" t="s">
        <v>358</v>
      </c>
      <c r="O147" s="93" t="s">
        <v>358</v>
      </c>
      <c r="P147" s="211" t="s">
        <v>22</v>
      </c>
      <c r="Q147" s="211" t="s">
        <v>22</v>
      </c>
      <c r="R147" s="211" t="s">
        <v>22</v>
      </c>
      <c r="S147" s="7" t="s">
        <v>22</v>
      </c>
      <c r="T147" s="2"/>
    </row>
    <row r="148" spans="1:20" ht="17.25" customHeight="1" x14ac:dyDescent="0.25">
      <c r="A148" s="294"/>
      <c r="B148" s="272" t="s">
        <v>454</v>
      </c>
      <c r="C148" s="53" t="s">
        <v>560</v>
      </c>
      <c r="D148" s="52">
        <f>SUM(D149:D156)</f>
        <v>21.68</v>
      </c>
      <c r="E148" s="193">
        <f t="shared" ref="E148:M148" si="76">SUM(E149:E156)</f>
        <v>21.84</v>
      </c>
      <c r="F148" s="193">
        <f t="shared" si="76"/>
        <v>0</v>
      </c>
      <c r="G148" s="193">
        <f t="shared" si="76"/>
        <v>0</v>
      </c>
      <c r="H148" s="193">
        <f t="shared" si="76"/>
        <v>0</v>
      </c>
      <c r="I148" s="193">
        <f t="shared" si="76"/>
        <v>0</v>
      </c>
      <c r="J148" s="193">
        <f t="shared" si="76"/>
        <v>21.68</v>
      </c>
      <c r="K148" s="193">
        <f t="shared" si="76"/>
        <v>21.84</v>
      </c>
      <c r="L148" s="193">
        <f t="shared" si="76"/>
        <v>0</v>
      </c>
      <c r="M148" s="193">
        <f t="shared" si="76"/>
        <v>0</v>
      </c>
      <c r="N148" s="52">
        <v>100</v>
      </c>
      <c r="O148" s="52">
        <v>100.74</v>
      </c>
      <c r="P148" s="54" t="s">
        <v>22</v>
      </c>
      <c r="Q148" s="6" t="s">
        <v>22</v>
      </c>
      <c r="R148" s="6" t="s">
        <v>22</v>
      </c>
      <c r="S148" s="7" t="s">
        <v>22</v>
      </c>
      <c r="T148" s="2"/>
    </row>
    <row r="149" spans="1:20" ht="43.5" customHeight="1" x14ac:dyDescent="0.25">
      <c r="A149" s="295"/>
      <c r="B149" s="273"/>
      <c r="C149" s="264">
        <v>2014</v>
      </c>
      <c r="D149" s="270">
        <v>6</v>
      </c>
      <c r="E149" s="270">
        <v>5.85</v>
      </c>
      <c r="F149" s="270">
        <v>0</v>
      </c>
      <c r="G149" s="270">
        <v>0</v>
      </c>
      <c r="H149" s="270">
        <v>0</v>
      </c>
      <c r="I149" s="270">
        <v>0</v>
      </c>
      <c r="J149" s="270">
        <v>6</v>
      </c>
      <c r="K149" s="270">
        <v>5.85</v>
      </c>
      <c r="L149" s="270">
        <v>0</v>
      </c>
      <c r="M149" s="270">
        <v>0</v>
      </c>
      <c r="N149" s="270">
        <v>100</v>
      </c>
      <c r="O149" s="270">
        <v>97.5</v>
      </c>
      <c r="P149" s="5" t="s">
        <v>52</v>
      </c>
      <c r="Q149" s="54" t="s">
        <v>53</v>
      </c>
      <c r="R149" s="54" t="s">
        <v>54</v>
      </c>
      <c r="S149" s="7" t="s">
        <v>55</v>
      </c>
      <c r="T149" s="2"/>
    </row>
    <row r="150" spans="1:20" ht="39.75" customHeight="1" x14ac:dyDescent="0.25">
      <c r="A150" s="295"/>
      <c r="B150" s="273"/>
      <c r="C150" s="266"/>
      <c r="D150" s="271"/>
      <c r="E150" s="271"/>
      <c r="F150" s="271"/>
      <c r="G150" s="271"/>
      <c r="H150" s="271"/>
      <c r="I150" s="271"/>
      <c r="J150" s="271"/>
      <c r="K150" s="271"/>
      <c r="L150" s="271"/>
      <c r="M150" s="271"/>
      <c r="N150" s="271"/>
      <c r="O150" s="271"/>
      <c r="P150" s="5" t="s">
        <v>56</v>
      </c>
      <c r="Q150" s="54">
        <v>2000</v>
      </c>
      <c r="R150" s="54">
        <v>2073</v>
      </c>
      <c r="S150" s="7">
        <v>103.65</v>
      </c>
      <c r="T150" s="2"/>
    </row>
    <row r="151" spans="1:20" ht="27" customHeight="1" x14ac:dyDescent="0.25">
      <c r="A151" s="295"/>
      <c r="B151" s="273"/>
      <c r="C151" s="264">
        <v>2015</v>
      </c>
      <c r="D151" s="270">
        <v>4.9000000000000004</v>
      </c>
      <c r="E151" s="270">
        <v>5.2</v>
      </c>
      <c r="F151" s="270">
        <v>0</v>
      </c>
      <c r="G151" s="270">
        <v>0</v>
      </c>
      <c r="H151" s="270">
        <v>0</v>
      </c>
      <c r="I151" s="270">
        <v>0</v>
      </c>
      <c r="J151" s="270">
        <v>4.9000000000000004</v>
      </c>
      <c r="K151" s="270">
        <v>5.2</v>
      </c>
      <c r="L151" s="270">
        <v>0</v>
      </c>
      <c r="M151" s="270">
        <v>0</v>
      </c>
      <c r="N151" s="270">
        <v>100</v>
      </c>
      <c r="O151" s="270">
        <v>106.1</v>
      </c>
      <c r="P151" s="71" t="s">
        <v>356</v>
      </c>
      <c r="Q151" s="72">
        <v>11</v>
      </c>
      <c r="R151" s="72">
        <v>12</v>
      </c>
      <c r="S151" s="73">
        <v>1.091</v>
      </c>
      <c r="T151" s="2"/>
    </row>
    <row r="152" spans="1:20" ht="37.5" customHeight="1" x14ac:dyDescent="0.25">
      <c r="A152" s="295"/>
      <c r="B152" s="273"/>
      <c r="C152" s="26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71" t="s">
        <v>56</v>
      </c>
      <c r="Q152" s="74">
        <v>2000</v>
      </c>
      <c r="R152" s="74">
        <v>2740</v>
      </c>
      <c r="S152" s="75">
        <v>1.37</v>
      </c>
      <c r="T152" s="2"/>
    </row>
    <row r="153" spans="1:20" ht="34.5" customHeight="1" x14ac:dyDescent="0.25">
      <c r="A153" s="295"/>
      <c r="B153" s="273"/>
      <c r="C153" s="266"/>
      <c r="D153" s="271"/>
      <c r="E153" s="271"/>
      <c r="F153" s="271"/>
      <c r="G153" s="271"/>
      <c r="H153" s="271"/>
      <c r="I153" s="271"/>
      <c r="J153" s="271"/>
      <c r="K153" s="271"/>
      <c r="L153" s="271"/>
      <c r="M153" s="271"/>
      <c r="N153" s="271"/>
      <c r="O153" s="271"/>
      <c r="P153" s="71" t="s">
        <v>357</v>
      </c>
      <c r="Q153" s="74">
        <v>2500</v>
      </c>
      <c r="R153" s="74">
        <v>0</v>
      </c>
      <c r="S153" s="74" t="s">
        <v>358</v>
      </c>
      <c r="T153" s="2"/>
    </row>
    <row r="154" spans="1:20" ht="22.5" customHeight="1" x14ac:dyDescent="0.25">
      <c r="A154" s="295"/>
      <c r="B154" s="273"/>
      <c r="C154" s="125">
        <v>2016</v>
      </c>
      <c r="D154" s="135">
        <v>5.44</v>
      </c>
      <c r="E154" s="135">
        <v>5.45</v>
      </c>
      <c r="F154" s="135">
        <v>0</v>
      </c>
      <c r="G154" s="135">
        <v>0</v>
      </c>
      <c r="H154" s="135">
        <v>0</v>
      </c>
      <c r="I154" s="135">
        <v>0</v>
      </c>
      <c r="J154" s="135">
        <v>5.44</v>
      </c>
      <c r="K154" s="135">
        <v>5.45</v>
      </c>
      <c r="L154" s="135">
        <v>0</v>
      </c>
      <c r="M154" s="135">
        <v>0</v>
      </c>
      <c r="N154" s="135">
        <v>100</v>
      </c>
      <c r="O154" s="135">
        <v>100</v>
      </c>
      <c r="P154" s="150" t="s">
        <v>22</v>
      </c>
      <c r="Q154" s="150" t="s">
        <v>22</v>
      </c>
      <c r="R154" s="150" t="s">
        <v>22</v>
      </c>
      <c r="S154" s="150" t="s">
        <v>22</v>
      </c>
      <c r="T154" s="2"/>
    </row>
    <row r="155" spans="1:20" ht="22.5" customHeight="1" x14ac:dyDescent="0.25">
      <c r="A155" s="295"/>
      <c r="B155" s="273"/>
      <c r="C155" s="163">
        <v>2017</v>
      </c>
      <c r="D155" s="159">
        <v>5.34</v>
      </c>
      <c r="E155" s="159">
        <v>5.34</v>
      </c>
      <c r="F155" s="159">
        <v>0</v>
      </c>
      <c r="G155" s="159">
        <v>0</v>
      </c>
      <c r="H155" s="159">
        <v>0</v>
      </c>
      <c r="I155" s="159">
        <v>0</v>
      </c>
      <c r="J155" s="159">
        <v>5.34</v>
      </c>
      <c r="K155" s="159">
        <v>5.34</v>
      </c>
      <c r="L155" s="159">
        <v>0</v>
      </c>
      <c r="M155" s="159">
        <v>0</v>
      </c>
      <c r="N155" s="159">
        <v>100</v>
      </c>
      <c r="O155" s="159">
        <v>100</v>
      </c>
      <c r="P155" s="175" t="s">
        <v>22</v>
      </c>
      <c r="Q155" s="175" t="s">
        <v>22</v>
      </c>
      <c r="R155" s="175" t="s">
        <v>22</v>
      </c>
      <c r="S155" s="175" t="s">
        <v>22</v>
      </c>
      <c r="T155" s="2"/>
    </row>
    <row r="156" spans="1:20" ht="22.5" customHeight="1" x14ac:dyDescent="0.25">
      <c r="A156" s="296"/>
      <c r="B156" s="274"/>
      <c r="C156" s="191">
        <v>2018</v>
      </c>
      <c r="D156" s="194">
        <v>0</v>
      </c>
      <c r="E156" s="194">
        <v>0</v>
      </c>
      <c r="F156" s="194">
        <v>0</v>
      </c>
      <c r="G156" s="194">
        <v>0</v>
      </c>
      <c r="H156" s="194">
        <v>0</v>
      </c>
      <c r="I156" s="194">
        <v>0</v>
      </c>
      <c r="J156" s="194">
        <v>0</v>
      </c>
      <c r="K156" s="194">
        <v>0</v>
      </c>
      <c r="L156" s="194">
        <v>0</v>
      </c>
      <c r="M156" s="194">
        <v>0</v>
      </c>
      <c r="N156" s="194" t="s">
        <v>358</v>
      </c>
      <c r="O156" s="194" t="s">
        <v>358</v>
      </c>
      <c r="P156" s="209" t="s">
        <v>22</v>
      </c>
      <c r="Q156" s="209" t="s">
        <v>22</v>
      </c>
      <c r="R156" s="209" t="s">
        <v>22</v>
      </c>
      <c r="S156" s="209" t="s">
        <v>22</v>
      </c>
      <c r="T156" s="2"/>
    </row>
    <row r="157" spans="1:20" ht="22.5" customHeight="1" x14ac:dyDescent="0.25">
      <c r="A157" s="294"/>
      <c r="B157" s="272" t="s">
        <v>455</v>
      </c>
      <c r="C157" s="125" t="s">
        <v>560</v>
      </c>
      <c r="D157" s="135">
        <f>SUM(D158:D162)</f>
        <v>104.55</v>
      </c>
      <c r="E157" s="194">
        <f t="shared" ref="E157:M157" si="77">SUM(E158:E162)</f>
        <v>104.55</v>
      </c>
      <c r="F157" s="194">
        <f t="shared" si="77"/>
        <v>0</v>
      </c>
      <c r="G157" s="194">
        <f t="shared" si="77"/>
        <v>0</v>
      </c>
      <c r="H157" s="194">
        <f t="shared" si="77"/>
        <v>0</v>
      </c>
      <c r="I157" s="194">
        <f t="shared" si="77"/>
        <v>0</v>
      </c>
      <c r="J157" s="194">
        <f t="shared" si="77"/>
        <v>104.55</v>
      </c>
      <c r="K157" s="194">
        <f t="shared" si="77"/>
        <v>104.55</v>
      </c>
      <c r="L157" s="194">
        <f t="shared" si="77"/>
        <v>0</v>
      </c>
      <c r="M157" s="194">
        <f t="shared" si="77"/>
        <v>0</v>
      </c>
      <c r="N157" s="135">
        <v>100</v>
      </c>
      <c r="O157" s="135">
        <v>100</v>
      </c>
      <c r="P157" s="330" t="s">
        <v>22</v>
      </c>
      <c r="Q157" s="330" t="s">
        <v>22</v>
      </c>
      <c r="R157" s="330" t="s">
        <v>22</v>
      </c>
      <c r="S157" s="330" t="s">
        <v>22</v>
      </c>
      <c r="T157" s="2"/>
    </row>
    <row r="158" spans="1:20" ht="22.5" customHeight="1" x14ac:dyDescent="0.25">
      <c r="A158" s="295"/>
      <c r="B158" s="273"/>
      <c r="C158" s="125">
        <v>2014</v>
      </c>
      <c r="D158" s="135">
        <v>0</v>
      </c>
      <c r="E158" s="135">
        <v>0</v>
      </c>
      <c r="F158" s="135">
        <v>0</v>
      </c>
      <c r="G158" s="135">
        <v>0</v>
      </c>
      <c r="H158" s="135">
        <v>0</v>
      </c>
      <c r="I158" s="135">
        <v>0</v>
      </c>
      <c r="J158" s="135">
        <v>0</v>
      </c>
      <c r="K158" s="135">
        <v>0</v>
      </c>
      <c r="L158" s="135">
        <v>0</v>
      </c>
      <c r="M158" s="135">
        <v>0</v>
      </c>
      <c r="N158" s="135">
        <v>0</v>
      </c>
      <c r="O158" s="135">
        <v>0</v>
      </c>
      <c r="P158" s="331"/>
      <c r="Q158" s="331"/>
      <c r="R158" s="331"/>
      <c r="S158" s="331"/>
      <c r="T158" s="2"/>
    </row>
    <row r="159" spans="1:20" ht="22.5" customHeight="1" x14ac:dyDescent="0.25">
      <c r="A159" s="295"/>
      <c r="B159" s="273"/>
      <c r="C159" s="125">
        <v>2015</v>
      </c>
      <c r="D159" s="135">
        <v>0</v>
      </c>
      <c r="E159" s="135">
        <v>0</v>
      </c>
      <c r="F159" s="135">
        <v>0</v>
      </c>
      <c r="G159" s="135">
        <v>0</v>
      </c>
      <c r="H159" s="135">
        <v>0</v>
      </c>
      <c r="I159" s="135">
        <v>0</v>
      </c>
      <c r="J159" s="135">
        <v>0</v>
      </c>
      <c r="K159" s="135">
        <v>0</v>
      </c>
      <c r="L159" s="135">
        <v>0</v>
      </c>
      <c r="M159" s="135">
        <v>0</v>
      </c>
      <c r="N159" s="135">
        <v>0</v>
      </c>
      <c r="O159" s="135">
        <v>0</v>
      </c>
      <c r="P159" s="331"/>
      <c r="Q159" s="331"/>
      <c r="R159" s="331"/>
      <c r="S159" s="331"/>
      <c r="T159" s="2"/>
    </row>
    <row r="160" spans="1:20" ht="22.5" customHeight="1" x14ac:dyDescent="0.25">
      <c r="A160" s="295"/>
      <c r="B160" s="273"/>
      <c r="C160" s="125">
        <v>2016</v>
      </c>
      <c r="D160" s="135">
        <v>34</v>
      </c>
      <c r="E160" s="135">
        <v>34</v>
      </c>
      <c r="F160" s="135">
        <v>0</v>
      </c>
      <c r="G160" s="135">
        <v>0</v>
      </c>
      <c r="H160" s="135">
        <v>0</v>
      </c>
      <c r="I160" s="135">
        <v>0</v>
      </c>
      <c r="J160" s="135">
        <v>34</v>
      </c>
      <c r="K160" s="135">
        <v>34</v>
      </c>
      <c r="L160" s="135">
        <v>0</v>
      </c>
      <c r="M160" s="135">
        <v>0</v>
      </c>
      <c r="N160" s="135">
        <v>100</v>
      </c>
      <c r="O160" s="135">
        <v>100</v>
      </c>
      <c r="P160" s="331"/>
      <c r="Q160" s="331"/>
      <c r="R160" s="331"/>
      <c r="S160" s="331"/>
      <c r="T160" s="2"/>
    </row>
    <row r="161" spans="1:20" ht="22.5" customHeight="1" x14ac:dyDescent="0.25">
      <c r="A161" s="295"/>
      <c r="B161" s="273"/>
      <c r="C161" s="163">
        <v>2017</v>
      </c>
      <c r="D161" s="159">
        <v>34</v>
      </c>
      <c r="E161" s="159">
        <v>34</v>
      </c>
      <c r="F161" s="159">
        <v>0</v>
      </c>
      <c r="G161" s="159">
        <v>0</v>
      </c>
      <c r="H161" s="159">
        <v>0</v>
      </c>
      <c r="I161" s="159">
        <v>0</v>
      </c>
      <c r="J161" s="159">
        <v>34</v>
      </c>
      <c r="K161" s="159">
        <v>34</v>
      </c>
      <c r="L161" s="159">
        <v>0</v>
      </c>
      <c r="M161" s="159">
        <v>0</v>
      </c>
      <c r="N161" s="159">
        <v>100</v>
      </c>
      <c r="O161" s="159">
        <v>100</v>
      </c>
      <c r="P161" s="331"/>
      <c r="Q161" s="331"/>
      <c r="R161" s="331"/>
      <c r="S161" s="331"/>
      <c r="T161" s="2"/>
    </row>
    <row r="162" spans="1:20" ht="22.5" customHeight="1" x14ac:dyDescent="0.25">
      <c r="A162" s="296"/>
      <c r="B162" s="274"/>
      <c r="C162" s="191">
        <v>2018</v>
      </c>
      <c r="D162" s="194">
        <v>36.549999999999997</v>
      </c>
      <c r="E162" s="194">
        <v>36.549999999999997</v>
      </c>
      <c r="F162" s="194">
        <v>0</v>
      </c>
      <c r="G162" s="194">
        <v>0</v>
      </c>
      <c r="H162" s="194">
        <v>0</v>
      </c>
      <c r="I162" s="194">
        <v>0</v>
      </c>
      <c r="J162" s="194">
        <v>36.549999999999997</v>
      </c>
      <c r="K162" s="194">
        <v>36.549999999999997</v>
      </c>
      <c r="L162" s="194">
        <v>0</v>
      </c>
      <c r="M162" s="194">
        <v>0</v>
      </c>
      <c r="N162" s="194">
        <v>100</v>
      </c>
      <c r="O162" s="194">
        <v>100</v>
      </c>
      <c r="P162" s="332"/>
      <c r="Q162" s="332"/>
      <c r="R162" s="332"/>
      <c r="S162" s="332"/>
      <c r="T162" s="2"/>
    </row>
    <row r="163" spans="1:20" ht="18" customHeight="1" x14ac:dyDescent="0.25">
      <c r="A163" s="294"/>
      <c r="B163" s="272" t="s">
        <v>456</v>
      </c>
      <c r="C163" s="125" t="s">
        <v>560</v>
      </c>
      <c r="D163" s="135">
        <f>SUM(D164:D168)</f>
        <v>58.93</v>
      </c>
      <c r="E163" s="194">
        <f t="shared" ref="E163:M163" si="78">SUM(E164:E168)</f>
        <v>58.93</v>
      </c>
      <c r="F163" s="194">
        <f t="shared" si="78"/>
        <v>0</v>
      </c>
      <c r="G163" s="194">
        <f t="shared" si="78"/>
        <v>0</v>
      </c>
      <c r="H163" s="194">
        <f t="shared" si="78"/>
        <v>0</v>
      </c>
      <c r="I163" s="194">
        <f t="shared" si="78"/>
        <v>0</v>
      </c>
      <c r="J163" s="194">
        <f t="shared" si="78"/>
        <v>58.93</v>
      </c>
      <c r="K163" s="194">
        <f t="shared" si="78"/>
        <v>58.93</v>
      </c>
      <c r="L163" s="194">
        <f t="shared" si="78"/>
        <v>0</v>
      </c>
      <c r="M163" s="194">
        <f t="shared" si="78"/>
        <v>0</v>
      </c>
      <c r="N163" s="135">
        <v>100</v>
      </c>
      <c r="O163" s="135">
        <v>100</v>
      </c>
      <c r="P163" s="151" t="s">
        <v>22</v>
      </c>
      <c r="Q163" s="151" t="s">
        <v>22</v>
      </c>
      <c r="R163" s="151" t="s">
        <v>22</v>
      </c>
      <c r="S163" s="151" t="s">
        <v>22</v>
      </c>
      <c r="T163" s="2"/>
    </row>
    <row r="164" spans="1:20" ht="18.75" customHeight="1" x14ac:dyDescent="0.25">
      <c r="A164" s="295"/>
      <c r="B164" s="273"/>
      <c r="C164" s="125">
        <v>2014</v>
      </c>
      <c r="D164" s="135">
        <v>0</v>
      </c>
      <c r="E164" s="135">
        <v>0</v>
      </c>
      <c r="F164" s="135">
        <v>0</v>
      </c>
      <c r="G164" s="135">
        <v>0</v>
      </c>
      <c r="H164" s="135">
        <v>0</v>
      </c>
      <c r="I164" s="135">
        <v>0</v>
      </c>
      <c r="J164" s="135">
        <v>0</v>
      </c>
      <c r="K164" s="135">
        <v>0</v>
      </c>
      <c r="L164" s="135">
        <v>0</v>
      </c>
      <c r="M164" s="135">
        <v>0</v>
      </c>
      <c r="N164" s="135">
        <v>0</v>
      </c>
      <c r="O164" s="135">
        <v>0</v>
      </c>
      <c r="P164" s="151"/>
      <c r="Q164" s="151"/>
      <c r="R164" s="151"/>
      <c r="S164" s="151"/>
      <c r="T164" s="2"/>
    </row>
    <row r="165" spans="1:20" ht="17.25" customHeight="1" x14ac:dyDescent="0.25">
      <c r="A165" s="295"/>
      <c r="B165" s="273"/>
      <c r="C165" s="125">
        <v>2015</v>
      </c>
      <c r="D165" s="135">
        <v>0</v>
      </c>
      <c r="E165" s="135">
        <v>0</v>
      </c>
      <c r="F165" s="135">
        <v>0</v>
      </c>
      <c r="G165" s="135">
        <v>0</v>
      </c>
      <c r="H165" s="135">
        <v>0</v>
      </c>
      <c r="I165" s="135">
        <v>0</v>
      </c>
      <c r="J165" s="135">
        <v>0</v>
      </c>
      <c r="K165" s="135">
        <v>0</v>
      </c>
      <c r="L165" s="135">
        <v>0</v>
      </c>
      <c r="M165" s="135">
        <v>0</v>
      </c>
      <c r="N165" s="135">
        <v>0</v>
      </c>
      <c r="O165" s="135">
        <v>0</v>
      </c>
      <c r="P165" s="151"/>
      <c r="Q165" s="151"/>
      <c r="R165" s="151"/>
      <c r="S165" s="151"/>
      <c r="T165" s="2"/>
    </row>
    <row r="166" spans="1:20" ht="18" customHeight="1" x14ac:dyDescent="0.25">
      <c r="A166" s="295"/>
      <c r="B166" s="273"/>
      <c r="C166" s="125">
        <v>2016</v>
      </c>
      <c r="D166" s="135">
        <v>21</v>
      </c>
      <c r="E166" s="135">
        <v>21</v>
      </c>
      <c r="F166" s="135">
        <v>0</v>
      </c>
      <c r="G166" s="135">
        <v>0</v>
      </c>
      <c r="H166" s="135">
        <v>0</v>
      </c>
      <c r="I166" s="135">
        <v>0</v>
      </c>
      <c r="J166" s="135">
        <v>21</v>
      </c>
      <c r="K166" s="135">
        <v>21</v>
      </c>
      <c r="L166" s="135">
        <v>0</v>
      </c>
      <c r="M166" s="135">
        <v>0</v>
      </c>
      <c r="N166" s="135">
        <v>100</v>
      </c>
      <c r="O166" s="135">
        <v>100</v>
      </c>
      <c r="P166" s="300" t="s">
        <v>457</v>
      </c>
      <c r="Q166" s="74">
        <v>3</v>
      </c>
      <c r="R166" s="74">
        <v>3</v>
      </c>
      <c r="S166" s="74">
        <v>100</v>
      </c>
      <c r="T166" s="2"/>
    </row>
    <row r="167" spans="1:20" ht="18" customHeight="1" x14ac:dyDescent="0.25">
      <c r="A167" s="295"/>
      <c r="B167" s="273"/>
      <c r="C167" s="163">
        <v>2017</v>
      </c>
      <c r="D167" s="159">
        <v>19.93</v>
      </c>
      <c r="E167" s="159">
        <v>19.93</v>
      </c>
      <c r="F167" s="159">
        <v>0</v>
      </c>
      <c r="G167" s="159">
        <v>0</v>
      </c>
      <c r="H167" s="159">
        <v>0</v>
      </c>
      <c r="I167" s="159">
        <v>0</v>
      </c>
      <c r="J167" s="159">
        <v>19.93</v>
      </c>
      <c r="K167" s="159">
        <v>19.93</v>
      </c>
      <c r="L167" s="159">
        <v>0</v>
      </c>
      <c r="M167" s="159">
        <v>0</v>
      </c>
      <c r="N167" s="159">
        <v>100</v>
      </c>
      <c r="O167" s="159">
        <v>100</v>
      </c>
      <c r="P167" s="301"/>
      <c r="Q167" s="175">
        <v>3</v>
      </c>
      <c r="R167" s="175">
        <v>3</v>
      </c>
      <c r="S167" s="175">
        <v>100</v>
      </c>
      <c r="T167" s="2"/>
    </row>
    <row r="168" spans="1:20" ht="18.75" customHeight="1" x14ac:dyDescent="0.25">
      <c r="A168" s="296"/>
      <c r="B168" s="274"/>
      <c r="C168" s="191">
        <v>2018</v>
      </c>
      <c r="D168" s="194">
        <v>18</v>
      </c>
      <c r="E168" s="194">
        <v>18</v>
      </c>
      <c r="F168" s="194">
        <v>0</v>
      </c>
      <c r="G168" s="194">
        <v>0</v>
      </c>
      <c r="H168" s="194">
        <v>0</v>
      </c>
      <c r="I168" s="194">
        <v>0</v>
      </c>
      <c r="J168" s="194">
        <v>18</v>
      </c>
      <c r="K168" s="194">
        <v>18</v>
      </c>
      <c r="L168" s="194">
        <v>0</v>
      </c>
      <c r="M168" s="194">
        <v>0</v>
      </c>
      <c r="N168" s="194">
        <v>100</v>
      </c>
      <c r="O168" s="194">
        <v>100</v>
      </c>
      <c r="P168" s="302"/>
      <c r="Q168" s="209">
        <v>3</v>
      </c>
      <c r="R168" s="209">
        <v>3</v>
      </c>
      <c r="S168" s="209">
        <v>100</v>
      </c>
      <c r="T168" s="2"/>
    </row>
    <row r="169" spans="1:20" ht="21" customHeight="1" x14ac:dyDescent="0.25">
      <c r="A169" s="252" t="s">
        <v>57</v>
      </c>
      <c r="B169" s="255" t="s">
        <v>58</v>
      </c>
      <c r="C169" s="13" t="s">
        <v>560</v>
      </c>
      <c r="D169" s="14">
        <f>SUM(D170:D174)</f>
        <v>5910403.0200000005</v>
      </c>
      <c r="E169" s="14">
        <f t="shared" ref="E169:M169" si="79">SUM(E170:E174)</f>
        <v>5898592.7000000002</v>
      </c>
      <c r="F169" s="14">
        <f t="shared" si="79"/>
        <v>374351.19999999995</v>
      </c>
      <c r="G169" s="14">
        <f t="shared" si="79"/>
        <v>374350.30000000005</v>
      </c>
      <c r="H169" s="14">
        <f t="shared" si="79"/>
        <v>3649686.24</v>
      </c>
      <c r="I169" s="14">
        <f t="shared" si="79"/>
        <v>3637924.9399999995</v>
      </c>
      <c r="J169" s="14">
        <f t="shared" si="79"/>
        <v>1886365.58</v>
      </c>
      <c r="K169" s="14">
        <f t="shared" si="79"/>
        <v>1886317.46</v>
      </c>
      <c r="L169" s="14">
        <f t="shared" si="79"/>
        <v>0</v>
      </c>
      <c r="M169" s="14">
        <f t="shared" si="79"/>
        <v>0</v>
      </c>
      <c r="N169" s="14">
        <v>100</v>
      </c>
      <c r="O169" s="14">
        <v>99.8</v>
      </c>
      <c r="P169" s="258" t="s">
        <v>22</v>
      </c>
      <c r="Q169" s="258" t="s">
        <v>22</v>
      </c>
      <c r="R169" s="258" t="s">
        <v>22</v>
      </c>
      <c r="S169" s="258" t="s">
        <v>22</v>
      </c>
      <c r="T169" s="2"/>
    </row>
    <row r="170" spans="1:20" ht="16.5" customHeight="1" x14ac:dyDescent="0.25">
      <c r="A170" s="253"/>
      <c r="B170" s="256"/>
      <c r="C170" s="12">
        <v>2014</v>
      </c>
      <c r="D170" s="14">
        <f t="shared" ref="D170:M170" si="80">SUM(D176+D197+D254+D286+D307+D326+D345+D367)</f>
        <v>1022281</v>
      </c>
      <c r="E170" s="14">
        <f t="shared" si="80"/>
        <v>1021079.2000000001</v>
      </c>
      <c r="F170" s="14">
        <f t="shared" si="80"/>
        <v>34804.300000000003</v>
      </c>
      <c r="G170" s="14">
        <f t="shared" si="80"/>
        <v>34804.300000000003</v>
      </c>
      <c r="H170" s="14">
        <f t="shared" si="80"/>
        <v>708181.2</v>
      </c>
      <c r="I170" s="14">
        <f t="shared" si="80"/>
        <v>706983.2</v>
      </c>
      <c r="J170" s="14">
        <f t="shared" si="80"/>
        <v>279295.5</v>
      </c>
      <c r="K170" s="14">
        <f t="shared" si="80"/>
        <v>279291.7</v>
      </c>
      <c r="L170" s="14">
        <f t="shared" si="80"/>
        <v>0</v>
      </c>
      <c r="M170" s="14">
        <f t="shared" si="80"/>
        <v>0</v>
      </c>
      <c r="N170" s="14">
        <v>100</v>
      </c>
      <c r="O170" s="14">
        <v>99.88</v>
      </c>
      <c r="P170" s="259"/>
      <c r="Q170" s="259"/>
      <c r="R170" s="259"/>
      <c r="S170" s="259"/>
      <c r="T170" s="2"/>
    </row>
    <row r="171" spans="1:20" ht="18" customHeight="1" x14ac:dyDescent="0.25">
      <c r="A171" s="253"/>
      <c r="B171" s="256"/>
      <c r="C171" s="12">
        <v>2015</v>
      </c>
      <c r="D171" s="14">
        <f t="shared" ref="D171:M171" si="81">SUM(D177+D198+D255+D287+D308+D327+D346+D368)</f>
        <v>1052472.3</v>
      </c>
      <c r="E171" s="14">
        <f t="shared" si="81"/>
        <v>1052470.5</v>
      </c>
      <c r="F171" s="14">
        <f t="shared" si="81"/>
        <v>31574</v>
      </c>
      <c r="G171" s="14">
        <f t="shared" si="81"/>
        <v>31574</v>
      </c>
      <c r="H171" s="14">
        <f t="shared" si="81"/>
        <v>689072.2</v>
      </c>
      <c r="I171" s="14">
        <f t="shared" si="81"/>
        <v>689071.7</v>
      </c>
      <c r="J171" s="14">
        <f t="shared" si="81"/>
        <v>331826.10000000003</v>
      </c>
      <c r="K171" s="14">
        <f t="shared" si="81"/>
        <v>331824.8</v>
      </c>
      <c r="L171" s="14">
        <f t="shared" si="81"/>
        <v>0</v>
      </c>
      <c r="M171" s="14">
        <f t="shared" si="81"/>
        <v>0</v>
      </c>
      <c r="N171" s="14">
        <v>100</v>
      </c>
      <c r="O171" s="14">
        <v>100</v>
      </c>
      <c r="P171" s="259"/>
      <c r="Q171" s="259"/>
      <c r="R171" s="259"/>
      <c r="S171" s="259"/>
      <c r="T171" s="2"/>
    </row>
    <row r="172" spans="1:20" ht="18" customHeight="1" x14ac:dyDescent="0.25">
      <c r="A172" s="253"/>
      <c r="B172" s="256"/>
      <c r="C172" s="12">
        <v>2016</v>
      </c>
      <c r="D172" s="14">
        <f t="shared" ref="D172:M172" si="82">SUM(D178+D199+D256+D288+D309+D328+D347+D369)</f>
        <v>1500620.6999999997</v>
      </c>
      <c r="E172" s="14">
        <f t="shared" si="82"/>
        <v>1500239.7499999998</v>
      </c>
      <c r="F172" s="14">
        <f t="shared" si="82"/>
        <v>299330.8</v>
      </c>
      <c r="G172" s="14">
        <f t="shared" si="82"/>
        <v>299330.77</v>
      </c>
      <c r="H172" s="14">
        <f t="shared" si="82"/>
        <v>717039.20000000007</v>
      </c>
      <c r="I172" s="14">
        <f t="shared" si="82"/>
        <v>716663.85999999987</v>
      </c>
      <c r="J172" s="14">
        <f t="shared" si="82"/>
        <v>484250.7</v>
      </c>
      <c r="K172" s="14">
        <f t="shared" si="82"/>
        <v>484245.12</v>
      </c>
      <c r="L172" s="14">
        <f t="shared" si="82"/>
        <v>0</v>
      </c>
      <c r="M172" s="14">
        <f t="shared" si="82"/>
        <v>0</v>
      </c>
      <c r="N172" s="14">
        <v>100</v>
      </c>
      <c r="O172" s="14">
        <v>100</v>
      </c>
      <c r="P172" s="259"/>
      <c r="Q172" s="259"/>
      <c r="R172" s="259"/>
      <c r="S172" s="259"/>
      <c r="T172" s="2"/>
    </row>
    <row r="173" spans="1:20" ht="18" customHeight="1" x14ac:dyDescent="0.25">
      <c r="A173" s="253"/>
      <c r="B173" s="256"/>
      <c r="C173" s="12">
        <v>2017</v>
      </c>
      <c r="D173" s="14">
        <f t="shared" ref="D173:M173" si="83">SUM(D179+D200+D257+D289+D310+D329+D348+D370)</f>
        <v>1152714.5</v>
      </c>
      <c r="E173" s="14">
        <f t="shared" si="83"/>
        <v>1152148.7</v>
      </c>
      <c r="F173" s="14">
        <f t="shared" si="83"/>
        <v>1723.5</v>
      </c>
      <c r="G173" s="14">
        <f t="shared" si="83"/>
        <v>1723.4</v>
      </c>
      <c r="H173" s="14">
        <f t="shared" si="83"/>
        <v>717992.99999999988</v>
      </c>
      <c r="I173" s="14">
        <f t="shared" si="83"/>
        <v>717430.9</v>
      </c>
      <c r="J173" s="14">
        <f t="shared" si="83"/>
        <v>432998</v>
      </c>
      <c r="K173" s="14">
        <f t="shared" si="83"/>
        <v>432994.39999999997</v>
      </c>
      <c r="L173" s="14">
        <f t="shared" si="83"/>
        <v>0</v>
      </c>
      <c r="M173" s="14">
        <f t="shared" si="83"/>
        <v>0</v>
      </c>
      <c r="N173" s="14">
        <v>100</v>
      </c>
      <c r="O173" s="14">
        <v>100</v>
      </c>
      <c r="P173" s="259"/>
      <c r="Q173" s="259"/>
      <c r="R173" s="259"/>
      <c r="S173" s="259"/>
      <c r="T173" s="2"/>
    </row>
    <row r="174" spans="1:20" ht="18" customHeight="1" x14ac:dyDescent="0.25">
      <c r="A174" s="254"/>
      <c r="B174" s="257"/>
      <c r="C174" s="12">
        <v>2018</v>
      </c>
      <c r="D174" s="14">
        <f>SUM(D180+D201+D258+D290+D311+D330+D349+D371)</f>
        <v>1182314.5200000003</v>
      </c>
      <c r="E174" s="14">
        <f t="shared" ref="E174:M174" si="84">SUM(E180+E201+E258+E290+E311+E330+E349+E371)</f>
        <v>1172654.55</v>
      </c>
      <c r="F174" s="14">
        <f t="shared" si="84"/>
        <v>6918.6</v>
      </c>
      <c r="G174" s="14">
        <f t="shared" si="84"/>
        <v>6917.83</v>
      </c>
      <c r="H174" s="14">
        <f t="shared" si="84"/>
        <v>817400.64</v>
      </c>
      <c r="I174" s="14">
        <f t="shared" si="84"/>
        <v>807775.28</v>
      </c>
      <c r="J174" s="14">
        <f t="shared" si="84"/>
        <v>357995.27999999991</v>
      </c>
      <c r="K174" s="14">
        <f t="shared" si="84"/>
        <v>357961.44000000006</v>
      </c>
      <c r="L174" s="14">
        <f t="shared" si="84"/>
        <v>0</v>
      </c>
      <c r="M174" s="14">
        <f t="shared" si="84"/>
        <v>0</v>
      </c>
      <c r="N174" s="14">
        <v>100</v>
      </c>
      <c r="O174" s="14">
        <v>99.18</v>
      </c>
      <c r="P174" s="260"/>
      <c r="Q174" s="260"/>
      <c r="R174" s="260"/>
      <c r="S174" s="260"/>
      <c r="T174" s="2"/>
    </row>
    <row r="175" spans="1:20" ht="21.75" customHeight="1" x14ac:dyDescent="0.25">
      <c r="A175" s="237" t="s">
        <v>59</v>
      </c>
      <c r="B175" s="240" t="s">
        <v>60</v>
      </c>
      <c r="C175" s="17" t="s">
        <v>560</v>
      </c>
      <c r="D175" s="18">
        <f>SUM(D176:D180)</f>
        <v>1218209.6499999999</v>
      </c>
      <c r="E175" s="18">
        <f t="shared" ref="E175:M175" si="85">SUM(E176:E180)</f>
        <v>1218198.4000000001</v>
      </c>
      <c r="F175" s="18">
        <f t="shared" si="85"/>
        <v>45078.3</v>
      </c>
      <c r="G175" s="18">
        <f t="shared" si="85"/>
        <v>45078.3</v>
      </c>
      <c r="H175" s="18">
        <f t="shared" si="85"/>
        <v>722047.44000000006</v>
      </c>
      <c r="I175" s="18">
        <f t="shared" si="85"/>
        <v>722047.44000000006</v>
      </c>
      <c r="J175" s="18">
        <f t="shared" si="85"/>
        <v>451083.91000000003</v>
      </c>
      <c r="K175" s="18">
        <f t="shared" si="85"/>
        <v>451072.66</v>
      </c>
      <c r="L175" s="18">
        <f t="shared" si="85"/>
        <v>0</v>
      </c>
      <c r="M175" s="18">
        <f t="shared" si="85"/>
        <v>0</v>
      </c>
      <c r="N175" s="18">
        <v>100</v>
      </c>
      <c r="O175" s="18">
        <v>100</v>
      </c>
      <c r="P175" s="243" t="s">
        <v>22</v>
      </c>
      <c r="Q175" s="243" t="s">
        <v>22</v>
      </c>
      <c r="R175" s="243" t="s">
        <v>22</v>
      </c>
      <c r="S175" s="243" t="s">
        <v>22</v>
      </c>
      <c r="T175" s="2"/>
    </row>
    <row r="176" spans="1:20" ht="19.5" customHeight="1" x14ac:dyDescent="0.25">
      <c r="A176" s="238"/>
      <c r="B176" s="241"/>
      <c r="C176" s="66">
        <v>2014</v>
      </c>
      <c r="D176" s="76">
        <f>SUM(D181)</f>
        <v>230510.8</v>
      </c>
      <c r="E176" s="76">
        <f t="shared" ref="E176:M176" si="86">SUM(E181)</f>
        <v>230509.1</v>
      </c>
      <c r="F176" s="76">
        <f t="shared" si="86"/>
        <v>34804.300000000003</v>
      </c>
      <c r="G176" s="76">
        <f t="shared" si="86"/>
        <v>34804.300000000003</v>
      </c>
      <c r="H176" s="76">
        <f t="shared" si="86"/>
        <v>123667.5</v>
      </c>
      <c r="I176" s="76">
        <f t="shared" si="86"/>
        <v>123667.5</v>
      </c>
      <c r="J176" s="76">
        <f t="shared" si="86"/>
        <v>72039</v>
      </c>
      <c r="K176" s="76">
        <f t="shared" si="86"/>
        <v>72037.3</v>
      </c>
      <c r="L176" s="76">
        <f t="shared" si="86"/>
        <v>0</v>
      </c>
      <c r="M176" s="76">
        <f t="shared" si="86"/>
        <v>0</v>
      </c>
      <c r="N176" s="76">
        <v>100</v>
      </c>
      <c r="O176" s="76">
        <v>100</v>
      </c>
      <c r="P176" s="244"/>
      <c r="Q176" s="244"/>
      <c r="R176" s="244"/>
      <c r="S176" s="244"/>
      <c r="T176" s="2"/>
    </row>
    <row r="177" spans="1:20" ht="21" customHeight="1" x14ac:dyDescent="0.25">
      <c r="A177" s="238"/>
      <c r="B177" s="241"/>
      <c r="C177" s="66">
        <v>2015</v>
      </c>
      <c r="D177" s="76">
        <f>SUM(D184)</f>
        <v>224283.2</v>
      </c>
      <c r="E177" s="76">
        <f t="shared" ref="E177:M177" si="87">SUM(E184)</f>
        <v>224283.2</v>
      </c>
      <c r="F177" s="76">
        <f t="shared" si="87"/>
        <v>10274</v>
      </c>
      <c r="G177" s="76">
        <f t="shared" si="87"/>
        <v>10274</v>
      </c>
      <c r="H177" s="76">
        <f t="shared" si="87"/>
        <v>135663.20000000001</v>
      </c>
      <c r="I177" s="76">
        <f t="shared" si="87"/>
        <v>135663.20000000001</v>
      </c>
      <c r="J177" s="76">
        <f t="shared" si="87"/>
        <v>78346</v>
      </c>
      <c r="K177" s="76">
        <f t="shared" si="87"/>
        <v>78346</v>
      </c>
      <c r="L177" s="76">
        <f t="shared" si="87"/>
        <v>0</v>
      </c>
      <c r="M177" s="76">
        <f t="shared" si="87"/>
        <v>0</v>
      </c>
      <c r="N177" s="76">
        <v>100</v>
      </c>
      <c r="O177" s="76">
        <v>100</v>
      </c>
      <c r="P177" s="244"/>
      <c r="Q177" s="244"/>
      <c r="R177" s="244"/>
      <c r="S177" s="244"/>
      <c r="T177" s="2"/>
    </row>
    <row r="178" spans="1:20" ht="21" customHeight="1" x14ac:dyDescent="0.25">
      <c r="A178" s="238"/>
      <c r="B178" s="241"/>
      <c r="C178" s="66">
        <v>2016</v>
      </c>
      <c r="D178" s="76">
        <f>SUM(D187)</f>
        <v>218759.2</v>
      </c>
      <c r="E178" s="76">
        <f t="shared" ref="E178:M178" si="88">SUM(E187)</f>
        <v>218758.12</v>
      </c>
      <c r="F178" s="76">
        <f t="shared" si="88"/>
        <v>0</v>
      </c>
      <c r="G178" s="76">
        <f t="shared" si="88"/>
        <v>0</v>
      </c>
      <c r="H178" s="76">
        <f t="shared" si="88"/>
        <v>140517</v>
      </c>
      <c r="I178" s="76">
        <f t="shared" si="88"/>
        <v>140517</v>
      </c>
      <c r="J178" s="76">
        <f t="shared" si="88"/>
        <v>78242.2</v>
      </c>
      <c r="K178" s="76">
        <f t="shared" si="88"/>
        <v>78241.119999999995</v>
      </c>
      <c r="L178" s="76">
        <f t="shared" si="88"/>
        <v>0</v>
      </c>
      <c r="M178" s="76">
        <f t="shared" si="88"/>
        <v>0</v>
      </c>
      <c r="N178" s="76">
        <v>100</v>
      </c>
      <c r="O178" s="76">
        <v>100</v>
      </c>
      <c r="P178" s="244"/>
      <c r="Q178" s="244"/>
      <c r="R178" s="244"/>
      <c r="S178" s="244"/>
      <c r="T178" s="2"/>
    </row>
    <row r="179" spans="1:20" ht="21" customHeight="1" x14ac:dyDescent="0.25">
      <c r="A179" s="238"/>
      <c r="B179" s="241"/>
      <c r="C179" s="66">
        <v>2017</v>
      </c>
      <c r="D179" s="76">
        <f>SUM(D190)</f>
        <v>262221.40000000002</v>
      </c>
      <c r="E179" s="76">
        <f t="shared" ref="E179:M179" si="89">SUM(E190)</f>
        <v>262220.7</v>
      </c>
      <c r="F179" s="76">
        <f t="shared" si="89"/>
        <v>0</v>
      </c>
      <c r="G179" s="76">
        <f t="shared" si="89"/>
        <v>0</v>
      </c>
      <c r="H179" s="76">
        <f t="shared" si="89"/>
        <v>152133.20000000001</v>
      </c>
      <c r="I179" s="76">
        <f t="shared" si="89"/>
        <v>152133.20000000001</v>
      </c>
      <c r="J179" s="76">
        <f t="shared" si="89"/>
        <v>110088.2</v>
      </c>
      <c r="K179" s="76">
        <f t="shared" si="89"/>
        <v>110087.5</v>
      </c>
      <c r="L179" s="76">
        <f t="shared" si="89"/>
        <v>0</v>
      </c>
      <c r="M179" s="76">
        <f t="shared" si="89"/>
        <v>0</v>
      </c>
      <c r="N179" s="76">
        <v>100</v>
      </c>
      <c r="O179" s="76">
        <v>100</v>
      </c>
      <c r="P179" s="244"/>
      <c r="Q179" s="244"/>
      <c r="R179" s="244"/>
      <c r="S179" s="244"/>
      <c r="T179" s="2"/>
    </row>
    <row r="180" spans="1:20" ht="21" customHeight="1" x14ac:dyDescent="0.25">
      <c r="A180" s="239"/>
      <c r="B180" s="242"/>
      <c r="C180" s="66">
        <v>2018</v>
      </c>
      <c r="D180" s="76">
        <f>SUM(D193)</f>
        <v>282435.05</v>
      </c>
      <c r="E180" s="76">
        <f t="shared" ref="E180:M180" si="90">SUM(E193)</f>
        <v>282427.28000000003</v>
      </c>
      <c r="F180" s="76">
        <f t="shared" si="90"/>
        <v>0</v>
      </c>
      <c r="G180" s="76">
        <f t="shared" si="90"/>
        <v>0</v>
      </c>
      <c r="H180" s="76">
        <f t="shared" si="90"/>
        <v>170066.54</v>
      </c>
      <c r="I180" s="76">
        <f t="shared" si="90"/>
        <v>170066.54</v>
      </c>
      <c r="J180" s="76">
        <f t="shared" si="90"/>
        <v>112368.51</v>
      </c>
      <c r="K180" s="76">
        <f t="shared" si="90"/>
        <v>112360.74</v>
      </c>
      <c r="L180" s="76">
        <f t="shared" si="90"/>
        <v>0</v>
      </c>
      <c r="M180" s="76">
        <f t="shared" si="90"/>
        <v>0</v>
      </c>
      <c r="N180" s="76">
        <v>100</v>
      </c>
      <c r="O180" s="76">
        <v>100</v>
      </c>
      <c r="P180" s="245"/>
      <c r="Q180" s="245"/>
      <c r="R180" s="245"/>
      <c r="S180" s="245"/>
      <c r="T180" s="2"/>
    </row>
    <row r="181" spans="1:20" ht="53.25" customHeight="1" x14ac:dyDescent="0.25">
      <c r="A181" s="261" t="s">
        <v>61</v>
      </c>
      <c r="B181" s="264" t="s">
        <v>68</v>
      </c>
      <c r="C181" s="264">
        <v>2014</v>
      </c>
      <c r="D181" s="270">
        <v>230510.8</v>
      </c>
      <c r="E181" s="270">
        <v>230509.1</v>
      </c>
      <c r="F181" s="270">
        <v>34804.300000000003</v>
      </c>
      <c r="G181" s="270">
        <v>34804.300000000003</v>
      </c>
      <c r="H181" s="270">
        <v>123667.5</v>
      </c>
      <c r="I181" s="270">
        <v>123667.5</v>
      </c>
      <c r="J181" s="270">
        <v>72039</v>
      </c>
      <c r="K181" s="270">
        <v>72037.3</v>
      </c>
      <c r="L181" s="270">
        <v>0</v>
      </c>
      <c r="M181" s="270">
        <v>0</v>
      </c>
      <c r="N181" s="270">
        <v>100</v>
      </c>
      <c r="O181" s="270">
        <v>100</v>
      </c>
      <c r="P181" s="8" t="s">
        <v>210</v>
      </c>
      <c r="Q181" s="6">
        <v>78</v>
      </c>
      <c r="R181" s="6">
        <v>78</v>
      </c>
      <c r="S181" s="25">
        <v>100</v>
      </c>
      <c r="T181" s="2"/>
    </row>
    <row r="182" spans="1:20" ht="123" customHeight="1" x14ac:dyDescent="0.25">
      <c r="A182" s="262"/>
      <c r="B182" s="265"/>
      <c r="C182" s="265"/>
      <c r="D182" s="275"/>
      <c r="E182" s="275"/>
      <c r="F182" s="275"/>
      <c r="G182" s="275"/>
      <c r="H182" s="275"/>
      <c r="I182" s="275"/>
      <c r="J182" s="275"/>
      <c r="K182" s="275"/>
      <c r="L182" s="275"/>
      <c r="M182" s="275"/>
      <c r="N182" s="275"/>
      <c r="O182" s="275"/>
      <c r="P182" s="5" t="s">
        <v>211</v>
      </c>
      <c r="Q182" s="6">
        <v>58</v>
      </c>
      <c r="R182" s="6">
        <v>58</v>
      </c>
      <c r="S182" s="25">
        <v>100</v>
      </c>
      <c r="T182" s="2"/>
    </row>
    <row r="183" spans="1:20" ht="113.25" customHeight="1" x14ac:dyDescent="0.25">
      <c r="A183" s="262"/>
      <c r="B183" s="265"/>
      <c r="C183" s="266"/>
      <c r="D183" s="271"/>
      <c r="E183" s="271"/>
      <c r="F183" s="271"/>
      <c r="G183" s="271"/>
      <c r="H183" s="271"/>
      <c r="I183" s="271"/>
      <c r="J183" s="271"/>
      <c r="K183" s="271"/>
      <c r="L183" s="271"/>
      <c r="M183" s="271"/>
      <c r="N183" s="271"/>
      <c r="O183" s="271"/>
      <c r="P183" s="5" t="s">
        <v>212</v>
      </c>
      <c r="Q183" s="6">
        <v>100</v>
      </c>
      <c r="R183" s="6">
        <v>100</v>
      </c>
      <c r="S183" s="25">
        <v>100</v>
      </c>
      <c r="T183" s="2"/>
    </row>
    <row r="184" spans="1:20" ht="119.25" customHeight="1" x14ac:dyDescent="0.25">
      <c r="A184" s="262"/>
      <c r="B184" s="265"/>
      <c r="C184" s="264">
        <v>2015</v>
      </c>
      <c r="D184" s="270">
        <v>224283.2</v>
      </c>
      <c r="E184" s="270">
        <v>224283.2</v>
      </c>
      <c r="F184" s="270">
        <v>10274</v>
      </c>
      <c r="G184" s="270">
        <v>10274</v>
      </c>
      <c r="H184" s="270">
        <v>135663.20000000001</v>
      </c>
      <c r="I184" s="270">
        <v>135663.20000000001</v>
      </c>
      <c r="J184" s="270">
        <v>78346</v>
      </c>
      <c r="K184" s="270">
        <v>78346</v>
      </c>
      <c r="L184" s="270">
        <v>0</v>
      </c>
      <c r="M184" s="270">
        <v>0</v>
      </c>
      <c r="N184" s="270">
        <v>100</v>
      </c>
      <c r="O184" s="270">
        <v>100</v>
      </c>
      <c r="P184" s="8" t="s">
        <v>421</v>
      </c>
      <c r="Q184" s="54">
        <v>100</v>
      </c>
      <c r="R184" s="54">
        <v>100</v>
      </c>
      <c r="S184" s="25">
        <v>100</v>
      </c>
      <c r="T184" s="2"/>
    </row>
    <row r="185" spans="1:20" ht="113.25" customHeight="1" x14ac:dyDescent="0.25">
      <c r="A185" s="262"/>
      <c r="B185" s="265"/>
      <c r="C185" s="265"/>
      <c r="D185" s="275"/>
      <c r="E185" s="275"/>
      <c r="F185" s="275"/>
      <c r="G185" s="275"/>
      <c r="H185" s="275"/>
      <c r="I185" s="275"/>
      <c r="J185" s="275"/>
      <c r="K185" s="275"/>
      <c r="L185" s="275"/>
      <c r="M185" s="275"/>
      <c r="N185" s="275"/>
      <c r="O185" s="275"/>
      <c r="P185" s="5" t="s">
        <v>211</v>
      </c>
      <c r="Q185" s="54">
        <v>83</v>
      </c>
      <c r="R185" s="54">
        <v>91</v>
      </c>
      <c r="S185" s="95">
        <v>109.6</v>
      </c>
      <c r="T185" s="2"/>
    </row>
    <row r="186" spans="1:20" ht="106.5" customHeight="1" x14ac:dyDescent="0.25">
      <c r="A186" s="262"/>
      <c r="B186" s="265"/>
      <c r="C186" s="266"/>
      <c r="D186" s="271"/>
      <c r="E186" s="271"/>
      <c r="F186" s="271"/>
      <c r="G186" s="271"/>
      <c r="H186" s="271"/>
      <c r="I186" s="271"/>
      <c r="J186" s="271"/>
      <c r="K186" s="271"/>
      <c r="L186" s="271"/>
      <c r="M186" s="271"/>
      <c r="N186" s="271"/>
      <c r="O186" s="271"/>
      <c r="P186" s="5" t="s">
        <v>212</v>
      </c>
      <c r="Q186" s="54">
        <v>100</v>
      </c>
      <c r="R186" s="54">
        <v>100</v>
      </c>
      <c r="S186" s="25">
        <v>100</v>
      </c>
      <c r="T186" s="2"/>
    </row>
    <row r="187" spans="1:20" ht="117.75" customHeight="1" x14ac:dyDescent="0.25">
      <c r="A187" s="262"/>
      <c r="B187" s="265"/>
      <c r="C187" s="264">
        <v>2016</v>
      </c>
      <c r="D187" s="270">
        <v>218759.2</v>
      </c>
      <c r="E187" s="270">
        <v>218758.12</v>
      </c>
      <c r="F187" s="270">
        <v>0</v>
      </c>
      <c r="G187" s="270">
        <v>0</v>
      </c>
      <c r="H187" s="270">
        <v>140517</v>
      </c>
      <c r="I187" s="270">
        <v>140517</v>
      </c>
      <c r="J187" s="270">
        <v>78242.2</v>
      </c>
      <c r="K187" s="270">
        <v>78241.119999999995</v>
      </c>
      <c r="L187" s="270">
        <v>0</v>
      </c>
      <c r="M187" s="270">
        <v>0</v>
      </c>
      <c r="N187" s="270">
        <v>100</v>
      </c>
      <c r="O187" s="270">
        <v>100</v>
      </c>
      <c r="P187" s="8" t="s">
        <v>421</v>
      </c>
      <c r="Q187" s="145">
        <v>100</v>
      </c>
      <c r="R187" s="145">
        <v>100</v>
      </c>
      <c r="S187" s="25">
        <v>100</v>
      </c>
      <c r="T187" s="2"/>
    </row>
    <row r="188" spans="1:20" ht="120" customHeight="1" x14ac:dyDescent="0.25">
      <c r="A188" s="262"/>
      <c r="B188" s="265"/>
      <c r="C188" s="265"/>
      <c r="D188" s="275"/>
      <c r="E188" s="275"/>
      <c r="F188" s="275"/>
      <c r="G188" s="275"/>
      <c r="H188" s="275"/>
      <c r="I188" s="275"/>
      <c r="J188" s="275"/>
      <c r="K188" s="275"/>
      <c r="L188" s="275"/>
      <c r="M188" s="275"/>
      <c r="N188" s="275"/>
      <c r="O188" s="275"/>
      <c r="P188" s="27" t="s">
        <v>211</v>
      </c>
      <c r="Q188" s="145">
        <v>100</v>
      </c>
      <c r="R188" s="145">
        <v>100</v>
      </c>
      <c r="S188" s="95">
        <v>100</v>
      </c>
      <c r="T188" s="2"/>
    </row>
    <row r="189" spans="1:20" ht="106.5" customHeight="1" x14ac:dyDescent="0.25">
      <c r="A189" s="262"/>
      <c r="B189" s="265"/>
      <c r="C189" s="266"/>
      <c r="D189" s="271"/>
      <c r="E189" s="271"/>
      <c r="F189" s="271"/>
      <c r="G189" s="271"/>
      <c r="H189" s="271"/>
      <c r="I189" s="271"/>
      <c r="J189" s="271"/>
      <c r="K189" s="271"/>
      <c r="L189" s="271"/>
      <c r="M189" s="271"/>
      <c r="N189" s="271"/>
      <c r="O189" s="271"/>
      <c r="P189" s="27" t="s">
        <v>212</v>
      </c>
      <c r="Q189" s="145">
        <v>100</v>
      </c>
      <c r="R189" s="145">
        <v>100</v>
      </c>
      <c r="S189" s="25">
        <v>100</v>
      </c>
      <c r="T189" s="2"/>
    </row>
    <row r="190" spans="1:20" ht="116.25" customHeight="1" x14ac:dyDescent="0.25">
      <c r="A190" s="262"/>
      <c r="B190" s="265"/>
      <c r="C190" s="264">
        <v>2017</v>
      </c>
      <c r="D190" s="270">
        <v>262221.40000000002</v>
      </c>
      <c r="E190" s="270">
        <v>262220.7</v>
      </c>
      <c r="F190" s="270">
        <v>0</v>
      </c>
      <c r="G190" s="270">
        <v>0</v>
      </c>
      <c r="H190" s="270">
        <v>152133.20000000001</v>
      </c>
      <c r="I190" s="270">
        <v>152133.20000000001</v>
      </c>
      <c r="J190" s="270">
        <v>110088.2</v>
      </c>
      <c r="K190" s="270">
        <v>110087.5</v>
      </c>
      <c r="L190" s="270">
        <v>0</v>
      </c>
      <c r="M190" s="270">
        <v>0</v>
      </c>
      <c r="N190" s="270">
        <v>100</v>
      </c>
      <c r="O190" s="270">
        <v>100</v>
      </c>
      <c r="P190" s="8" t="s">
        <v>421</v>
      </c>
      <c r="Q190" s="172">
        <v>100</v>
      </c>
      <c r="R190" s="172">
        <v>100</v>
      </c>
      <c r="S190" s="25">
        <v>100</v>
      </c>
      <c r="T190" s="2"/>
    </row>
    <row r="191" spans="1:20" ht="117" customHeight="1" x14ac:dyDescent="0.25">
      <c r="A191" s="262"/>
      <c r="B191" s="265"/>
      <c r="C191" s="265"/>
      <c r="D191" s="275"/>
      <c r="E191" s="275"/>
      <c r="F191" s="275"/>
      <c r="G191" s="275"/>
      <c r="H191" s="275"/>
      <c r="I191" s="275"/>
      <c r="J191" s="275"/>
      <c r="K191" s="275"/>
      <c r="L191" s="275"/>
      <c r="M191" s="275"/>
      <c r="N191" s="275"/>
      <c r="O191" s="275"/>
      <c r="P191" s="27" t="s">
        <v>211</v>
      </c>
      <c r="Q191" s="172">
        <v>100</v>
      </c>
      <c r="R191" s="172">
        <v>100</v>
      </c>
      <c r="S191" s="95">
        <v>100</v>
      </c>
      <c r="T191" s="2"/>
    </row>
    <row r="192" spans="1:20" ht="106.5" customHeight="1" x14ac:dyDescent="0.25">
      <c r="A192" s="262"/>
      <c r="B192" s="265"/>
      <c r="C192" s="266"/>
      <c r="D192" s="271"/>
      <c r="E192" s="271"/>
      <c r="F192" s="271"/>
      <c r="G192" s="271"/>
      <c r="H192" s="271"/>
      <c r="I192" s="271"/>
      <c r="J192" s="271"/>
      <c r="K192" s="271"/>
      <c r="L192" s="271"/>
      <c r="M192" s="271"/>
      <c r="N192" s="271"/>
      <c r="O192" s="271"/>
      <c r="P192" s="27" t="s">
        <v>212</v>
      </c>
      <c r="Q192" s="172">
        <v>100</v>
      </c>
      <c r="R192" s="172">
        <v>100</v>
      </c>
      <c r="S192" s="25">
        <v>100</v>
      </c>
      <c r="T192" s="2"/>
    </row>
    <row r="193" spans="1:20" ht="118.5" customHeight="1" x14ac:dyDescent="0.25">
      <c r="A193" s="262"/>
      <c r="B193" s="265"/>
      <c r="C193" s="264">
        <v>2018</v>
      </c>
      <c r="D193" s="270">
        <v>282435.05</v>
      </c>
      <c r="E193" s="270">
        <v>282427.28000000003</v>
      </c>
      <c r="F193" s="270">
        <v>0</v>
      </c>
      <c r="G193" s="270">
        <v>0</v>
      </c>
      <c r="H193" s="270">
        <v>170066.54</v>
      </c>
      <c r="I193" s="270">
        <v>170066.54</v>
      </c>
      <c r="J193" s="270">
        <v>112368.51</v>
      </c>
      <c r="K193" s="270">
        <v>112360.74</v>
      </c>
      <c r="L193" s="270">
        <v>0</v>
      </c>
      <c r="M193" s="270">
        <v>0</v>
      </c>
      <c r="N193" s="270">
        <v>100</v>
      </c>
      <c r="O193" s="270">
        <v>100</v>
      </c>
      <c r="P193" s="8" t="s">
        <v>421</v>
      </c>
      <c r="Q193" s="211">
        <v>100</v>
      </c>
      <c r="R193" s="211">
        <v>100</v>
      </c>
      <c r="S193" s="25">
        <v>100</v>
      </c>
      <c r="T193" s="2"/>
    </row>
    <row r="194" spans="1:20" ht="120" customHeight="1" x14ac:dyDescent="0.25">
      <c r="A194" s="262"/>
      <c r="B194" s="265"/>
      <c r="C194" s="265"/>
      <c r="D194" s="275"/>
      <c r="E194" s="275"/>
      <c r="F194" s="275"/>
      <c r="G194" s="275"/>
      <c r="H194" s="275"/>
      <c r="I194" s="275"/>
      <c r="J194" s="275"/>
      <c r="K194" s="275"/>
      <c r="L194" s="275"/>
      <c r="M194" s="275"/>
      <c r="N194" s="275"/>
      <c r="O194" s="275"/>
      <c r="P194" s="27" t="s">
        <v>211</v>
      </c>
      <c r="Q194" s="211">
        <v>100</v>
      </c>
      <c r="R194" s="211">
        <v>100</v>
      </c>
      <c r="S194" s="95">
        <v>100</v>
      </c>
      <c r="T194" s="2"/>
    </row>
    <row r="195" spans="1:20" ht="106.5" customHeight="1" x14ac:dyDescent="0.25">
      <c r="A195" s="263"/>
      <c r="B195" s="266"/>
      <c r="C195" s="266"/>
      <c r="D195" s="271"/>
      <c r="E195" s="271"/>
      <c r="F195" s="271"/>
      <c r="G195" s="271"/>
      <c r="H195" s="271"/>
      <c r="I195" s="271"/>
      <c r="J195" s="271"/>
      <c r="K195" s="271"/>
      <c r="L195" s="271"/>
      <c r="M195" s="271"/>
      <c r="N195" s="271"/>
      <c r="O195" s="271"/>
      <c r="P195" s="27" t="s">
        <v>212</v>
      </c>
      <c r="Q195" s="211">
        <v>100</v>
      </c>
      <c r="R195" s="211">
        <v>100</v>
      </c>
      <c r="S195" s="25">
        <v>100</v>
      </c>
      <c r="T195" s="2"/>
    </row>
    <row r="196" spans="1:20" ht="21.75" customHeight="1" x14ac:dyDescent="0.25">
      <c r="A196" s="237" t="s">
        <v>62</v>
      </c>
      <c r="B196" s="240" t="s">
        <v>63</v>
      </c>
      <c r="C196" s="17" t="s">
        <v>560</v>
      </c>
      <c r="D196" s="18">
        <f>SUM(D197:D201)</f>
        <v>3144912.3899999997</v>
      </c>
      <c r="E196" s="18">
        <f t="shared" ref="E196:M196" si="91">SUM(E197:E201)</f>
        <v>3144049.25</v>
      </c>
      <c r="F196" s="18">
        <f t="shared" si="91"/>
        <v>1170</v>
      </c>
      <c r="G196" s="18">
        <f t="shared" si="91"/>
        <v>1170</v>
      </c>
      <c r="H196" s="18">
        <f t="shared" si="91"/>
        <v>2510277.2599999998</v>
      </c>
      <c r="I196" s="18">
        <f t="shared" si="91"/>
        <v>2509431.7599999998</v>
      </c>
      <c r="J196" s="18">
        <f t="shared" si="91"/>
        <v>633465.13</v>
      </c>
      <c r="K196" s="18">
        <f t="shared" si="91"/>
        <v>633447.49</v>
      </c>
      <c r="L196" s="18">
        <f t="shared" si="91"/>
        <v>0</v>
      </c>
      <c r="M196" s="18">
        <f t="shared" si="91"/>
        <v>0</v>
      </c>
      <c r="N196" s="18">
        <v>100</v>
      </c>
      <c r="O196" s="18">
        <v>99.97</v>
      </c>
      <c r="P196" s="243" t="s">
        <v>22</v>
      </c>
      <c r="Q196" s="243" t="s">
        <v>22</v>
      </c>
      <c r="R196" s="243" t="s">
        <v>22</v>
      </c>
      <c r="S196" s="243" t="s">
        <v>22</v>
      </c>
      <c r="T196" s="2"/>
    </row>
    <row r="197" spans="1:20" ht="20.25" customHeight="1" x14ac:dyDescent="0.25">
      <c r="A197" s="238"/>
      <c r="B197" s="241"/>
      <c r="C197" s="66">
        <v>2014</v>
      </c>
      <c r="D197" s="76">
        <f t="shared" ref="D197:M197" si="92">SUM(D202+D212+D222)</f>
        <v>578750.19999999995</v>
      </c>
      <c r="E197" s="76">
        <f t="shared" si="92"/>
        <v>578490.11</v>
      </c>
      <c r="F197" s="76">
        <f t="shared" si="92"/>
        <v>0</v>
      </c>
      <c r="G197" s="76">
        <f t="shared" si="92"/>
        <v>0</v>
      </c>
      <c r="H197" s="76">
        <f t="shared" si="92"/>
        <v>468273.7</v>
      </c>
      <c r="I197" s="76">
        <f t="shared" si="92"/>
        <v>468014.21</v>
      </c>
      <c r="J197" s="76">
        <f t="shared" si="92"/>
        <v>110476.5</v>
      </c>
      <c r="K197" s="76">
        <f t="shared" si="92"/>
        <v>110475.9</v>
      </c>
      <c r="L197" s="76">
        <f t="shared" si="92"/>
        <v>0</v>
      </c>
      <c r="M197" s="76">
        <f t="shared" si="92"/>
        <v>0</v>
      </c>
      <c r="N197" s="76">
        <v>100</v>
      </c>
      <c r="O197" s="76">
        <v>99.96</v>
      </c>
      <c r="P197" s="244"/>
      <c r="Q197" s="244"/>
      <c r="R197" s="244"/>
      <c r="S197" s="244"/>
      <c r="T197" s="2"/>
    </row>
    <row r="198" spans="1:20" ht="22.5" customHeight="1" x14ac:dyDescent="0.25">
      <c r="A198" s="238"/>
      <c r="B198" s="241"/>
      <c r="C198" s="66">
        <v>2015</v>
      </c>
      <c r="D198" s="76">
        <f t="shared" ref="D198:M198" si="93">SUM(D204+D214+D228)</f>
        <v>601558.6</v>
      </c>
      <c r="E198" s="76">
        <f t="shared" si="93"/>
        <v>601558.6</v>
      </c>
      <c r="F198" s="76">
        <f t="shared" si="93"/>
        <v>0</v>
      </c>
      <c r="G198" s="76">
        <f t="shared" si="93"/>
        <v>0</v>
      </c>
      <c r="H198" s="76">
        <f t="shared" si="93"/>
        <v>495792.19999999995</v>
      </c>
      <c r="I198" s="76">
        <f t="shared" si="93"/>
        <v>495792.19999999995</v>
      </c>
      <c r="J198" s="76">
        <f t="shared" si="93"/>
        <v>105766.39999999999</v>
      </c>
      <c r="K198" s="76">
        <f t="shared" si="93"/>
        <v>105766.39999999999</v>
      </c>
      <c r="L198" s="76">
        <f t="shared" si="93"/>
        <v>0</v>
      </c>
      <c r="M198" s="76">
        <f t="shared" si="93"/>
        <v>0</v>
      </c>
      <c r="N198" s="76">
        <v>100</v>
      </c>
      <c r="O198" s="76">
        <v>100</v>
      </c>
      <c r="P198" s="244"/>
      <c r="Q198" s="244"/>
      <c r="R198" s="244"/>
      <c r="S198" s="244"/>
      <c r="T198" s="2"/>
    </row>
    <row r="199" spans="1:20" ht="22.5" customHeight="1" x14ac:dyDescent="0.25">
      <c r="A199" s="238"/>
      <c r="B199" s="241"/>
      <c r="C199" s="66">
        <v>2016</v>
      </c>
      <c r="D199" s="76">
        <f>SUM(D206+D216+D234)</f>
        <v>597282.80000000005</v>
      </c>
      <c r="E199" s="76">
        <f t="shared" ref="E199:M199" si="94">SUM(E206+E216+E234)</f>
        <v>597003.12</v>
      </c>
      <c r="F199" s="76">
        <f t="shared" si="94"/>
        <v>0</v>
      </c>
      <c r="G199" s="76">
        <f t="shared" si="94"/>
        <v>0</v>
      </c>
      <c r="H199" s="76">
        <f t="shared" si="94"/>
        <v>485904.3</v>
      </c>
      <c r="I199" s="76">
        <f t="shared" si="94"/>
        <v>485625.95</v>
      </c>
      <c r="J199" s="76">
        <f t="shared" si="94"/>
        <v>111378.5</v>
      </c>
      <c r="K199" s="76">
        <f t="shared" si="94"/>
        <v>111377.17</v>
      </c>
      <c r="L199" s="76">
        <f t="shared" si="94"/>
        <v>0</v>
      </c>
      <c r="M199" s="76">
        <f t="shared" si="94"/>
        <v>0</v>
      </c>
      <c r="N199" s="76">
        <v>100</v>
      </c>
      <c r="O199" s="76">
        <v>100</v>
      </c>
      <c r="P199" s="244"/>
      <c r="Q199" s="244"/>
      <c r="R199" s="244"/>
      <c r="S199" s="244"/>
      <c r="T199" s="2"/>
    </row>
    <row r="200" spans="1:20" ht="22.5" customHeight="1" x14ac:dyDescent="0.25">
      <c r="A200" s="238"/>
      <c r="B200" s="241"/>
      <c r="C200" s="66">
        <v>2017</v>
      </c>
      <c r="D200" s="76">
        <f>SUM(D208+D218+D240)</f>
        <v>692157.5</v>
      </c>
      <c r="E200" s="76">
        <f t="shared" ref="E200:M200" si="95">SUM(E208+E218+E240)</f>
        <v>691995.4</v>
      </c>
      <c r="F200" s="76">
        <f t="shared" si="95"/>
        <v>1170</v>
      </c>
      <c r="G200" s="76">
        <f t="shared" si="95"/>
        <v>1170</v>
      </c>
      <c r="H200" s="76">
        <f t="shared" si="95"/>
        <v>510479.3</v>
      </c>
      <c r="I200" s="76">
        <f t="shared" si="95"/>
        <v>510318.1</v>
      </c>
      <c r="J200" s="76">
        <f t="shared" si="95"/>
        <v>180508.2</v>
      </c>
      <c r="K200" s="76">
        <f t="shared" si="95"/>
        <v>180507.3</v>
      </c>
      <c r="L200" s="76">
        <f t="shared" si="95"/>
        <v>0</v>
      </c>
      <c r="M200" s="76">
        <f t="shared" si="95"/>
        <v>0</v>
      </c>
      <c r="N200" s="76">
        <v>100</v>
      </c>
      <c r="O200" s="76">
        <v>100</v>
      </c>
      <c r="P200" s="244"/>
      <c r="Q200" s="244"/>
      <c r="R200" s="244"/>
      <c r="S200" s="244"/>
      <c r="T200" s="2"/>
    </row>
    <row r="201" spans="1:20" ht="22.5" customHeight="1" x14ac:dyDescent="0.25">
      <c r="A201" s="239"/>
      <c r="B201" s="242"/>
      <c r="C201" s="66">
        <v>2018</v>
      </c>
      <c r="D201" s="76">
        <f>SUM(D210+D220+D246+D252)</f>
        <v>675163.29</v>
      </c>
      <c r="E201" s="76">
        <f t="shared" ref="E201:M201" si="96">SUM(E210+E220+E246+E252)</f>
        <v>675002.02</v>
      </c>
      <c r="F201" s="76">
        <f t="shared" si="96"/>
        <v>0</v>
      </c>
      <c r="G201" s="76">
        <f t="shared" si="96"/>
        <v>0</v>
      </c>
      <c r="H201" s="76">
        <f t="shared" si="96"/>
        <v>549827.76</v>
      </c>
      <c r="I201" s="76">
        <f t="shared" si="96"/>
        <v>549681.30000000005</v>
      </c>
      <c r="J201" s="76">
        <f t="shared" si="96"/>
        <v>125335.53</v>
      </c>
      <c r="K201" s="76">
        <f t="shared" si="96"/>
        <v>125320.72</v>
      </c>
      <c r="L201" s="76">
        <f t="shared" si="96"/>
        <v>0</v>
      </c>
      <c r="M201" s="76">
        <f t="shared" si="96"/>
        <v>0</v>
      </c>
      <c r="N201" s="76">
        <v>100</v>
      </c>
      <c r="O201" s="76">
        <v>99.98</v>
      </c>
      <c r="P201" s="245"/>
      <c r="Q201" s="245"/>
      <c r="R201" s="245"/>
      <c r="S201" s="245"/>
      <c r="T201" s="2"/>
    </row>
    <row r="202" spans="1:20" ht="40.5" customHeight="1" x14ac:dyDescent="0.25">
      <c r="A202" s="261" t="s">
        <v>64</v>
      </c>
      <c r="B202" s="264" t="s">
        <v>69</v>
      </c>
      <c r="C202" s="264">
        <v>2014</v>
      </c>
      <c r="D202" s="270">
        <v>103932</v>
      </c>
      <c r="E202" s="270">
        <v>103931.4</v>
      </c>
      <c r="F202" s="270">
        <v>0</v>
      </c>
      <c r="G202" s="270">
        <v>0</v>
      </c>
      <c r="H202" s="270">
        <v>2327.9</v>
      </c>
      <c r="I202" s="270">
        <v>2327.9</v>
      </c>
      <c r="J202" s="270">
        <v>101604.1</v>
      </c>
      <c r="K202" s="270">
        <v>101603.5</v>
      </c>
      <c r="L202" s="270">
        <v>0</v>
      </c>
      <c r="M202" s="270">
        <v>0</v>
      </c>
      <c r="N202" s="270">
        <v>100</v>
      </c>
      <c r="O202" s="270">
        <v>100</v>
      </c>
      <c r="P202" s="5" t="s">
        <v>224</v>
      </c>
      <c r="Q202" s="6">
        <v>39</v>
      </c>
      <c r="R202" s="6">
        <v>39</v>
      </c>
      <c r="S202" s="6">
        <v>100</v>
      </c>
      <c r="T202" s="2"/>
    </row>
    <row r="203" spans="1:20" ht="66.75" customHeight="1" x14ac:dyDescent="0.25">
      <c r="A203" s="262"/>
      <c r="B203" s="265"/>
      <c r="C203" s="266"/>
      <c r="D203" s="271"/>
      <c r="E203" s="271"/>
      <c r="F203" s="271"/>
      <c r="G203" s="271"/>
      <c r="H203" s="271"/>
      <c r="I203" s="271"/>
      <c r="J203" s="271"/>
      <c r="K203" s="271"/>
      <c r="L203" s="271"/>
      <c r="M203" s="271"/>
      <c r="N203" s="271"/>
      <c r="O203" s="271"/>
      <c r="P203" s="5" t="s">
        <v>213</v>
      </c>
      <c r="Q203" s="6">
        <v>100</v>
      </c>
      <c r="R203" s="6">
        <v>100</v>
      </c>
      <c r="S203" s="6">
        <v>100</v>
      </c>
      <c r="T203" s="2"/>
    </row>
    <row r="204" spans="1:20" ht="43.5" customHeight="1" x14ac:dyDescent="0.25">
      <c r="A204" s="262"/>
      <c r="B204" s="265"/>
      <c r="C204" s="264">
        <v>2015</v>
      </c>
      <c r="D204" s="270">
        <v>67348.899999999994</v>
      </c>
      <c r="E204" s="270">
        <v>67348.899999999994</v>
      </c>
      <c r="F204" s="270">
        <v>0</v>
      </c>
      <c r="G204" s="270">
        <v>0</v>
      </c>
      <c r="H204" s="270">
        <v>2124.3000000000002</v>
      </c>
      <c r="I204" s="270">
        <v>2124.3000000000002</v>
      </c>
      <c r="J204" s="270">
        <v>65224.6</v>
      </c>
      <c r="K204" s="270">
        <v>65224.6</v>
      </c>
      <c r="L204" s="270">
        <v>0</v>
      </c>
      <c r="M204" s="270">
        <v>0</v>
      </c>
      <c r="N204" s="270">
        <v>100</v>
      </c>
      <c r="O204" s="270">
        <v>100</v>
      </c>
      <c r="P204" s="5" t="s">
        <v>224</v>
      </c>
      <c r="Q204" s="103">
        <v>39</v>
      </c>
      <c r="R204" s="103">
        <v>39</v>
      </c>
      <c r="S204" s="103">
        <v>100</v>
      </c>
      <c r="T204" s="2"/>
    </row>
    <row r="205" spans="1:20" ht="66.75" customHeight="1" x14ac:dyDescent="0.25">
      <c r="A205" s="262"/>
      <c r="B205" s="265"/>
      <c r="C205" s="266"/>
      <c r="D205" s="271"/>
      <c r="E205" s="271"/>
      <c r="F205" s="271"/>
      <c r="G205" s="271"/>
      <c r="H205" s="271"/>
      <c r="I205" s="271"/>
      <c r="J205" s="271"/>
      <c r="K205" s="271"/>
      <c r="L205" s="271"/>
      <c r="M205" s="271"/>
      <c r="N205" s="271"/>
      <c r="O205" s="271"/>
      <c r="P205" s="5" t="s">
        <v>213</v>
      </c>
      <c r="Q205" s="103">
        <v>100</v>
      </c>
      <c r="R205" s="103">
        <v>100</v>
      </c>
      <c r="S205" s="103">
        <v>100</v>
      </c>
      <c r="T205" s="2"/>
    </row>
    <row r="206" spans="1:20" ht="44.25" customHeight="1" x14ac:dyDescent="0.25">
      <c r="A206" s="262"/>
      <c r="B206" s="265"/>
      <c r="C206" s="264">
        <v>2016</v>
      </c>
      <c r="D206" s="270">
        <v>0</v>
      </c>
      <c r="E206" s="270">
        <v>0</v>
      </c>
      <c r="F206" s="270">
        <v>0</v>
      </c>
      <c r="G206" s="270">
        <v>0</v>
      </c>
      <c r="H206" s="270">
        <v>0</v>
      </c>
      <c r="I206" s="270">
        <v>0</v>
      </c>
      <c r="J206" s="270">
        <v>0</v>
      </c>
      <c r="K206" s="270">
        <v>0</v>
      </c>
      <c r="L206" s="270">
        <v>0</v>
      </c>
      <c r="M206" s="270">
        <v>0</v>
      </c>
      <c r="N206" s="270">
        <v>0</v>
      </c>
      <c r="O206" s="270">
        <v>0</v>
      </c>
      <c r="P206" s="5" t="s">
        <v>224</v>
      </c>
      <c r="Q206" s="145">
        <v>39</v>
      </c>
      <c r="R206" s="145">
        <v>40</v>
      </c>
      <c r="S206" s="145">
        <v>102.6</v>
      </c>
      <c r="T206" s="2"/>
    </row>
    <row r="207" spans="1:20" ht="51" customHeight="1" x14ac:dyDescent="0.25">
      <c r="A207" s="262"/>
      <c r="B207" s="265"/>
      <c r="C207" s="266"/>
      <c r="D207" s="271"/>
      <c r="E207" s="271"/>
      <c r="F207" s="271"/>
      <c r="G207" s="271"/>
      <c r="H207" s="271"/>
      <c r="I207" s="271"/>
      <c r="J207" s="271"/>
      <c r="K207" s="271"/>
      <c r="L207" s="271"/>
      <c r="M207" s="271"/>
      <c r="N207" s="271"/>
      <c r="O207" s="271"/>
      <c r="P207" s="5" t="s">
        <v>213</v>
      </c>
      <c r="Q207" s="145">
        <v>100</v>
      </c>
      <c r="R207" s="145">
        <v>100</v>
      </c>
      <c r="S207" s="145">
        <v>100</v>
      </c>
      <c r="T207" s="2"/>
    </row>
    <row r="208" spans="1:20" ht="39.75" customHeight="1" x14ac:dyDescent="0.25">
      <c r="A208" s="262"/>
      <c r="B208" s="265"/>
      <c r="C208" s="264">
        <v>2017</v>
      </c>
      <c r="D208" s="270">
        <v>0</v>
      </c>
      <c r="E208" s="270">
        <v>0</v>
      </c>
      <c r="F208" s="270">
        <v>0</v>
      </c>
      <c r="G208" s="270">
        <v>0</v>
      </c>
      <c r="H208" s="270">
        <v>0</v>
      </c>
      <c r="I208" s="270">
        <v>0</v>
      </c>
      <c r="J208" s="270">
        <v>0</v>
      </c>
      <c r="K208" s="270">
        <v>0</v>
      </c>
      <c r="L208" s="270">
        <v>0</v>
      </c>
      <c r="M208" s="270">
        <v>0</v>
      </c>
      <c r="N208" s="270">
        <v>0</v>
      </c>
      <c r="O208" s="270">
        <v>0</v>
      </c>
      <c r="P208" s="5" t="s">
        <v>224</v>
      </c>
      <c r="Q208" s="172">
        <v>39</v>
      </c>
      <c r="R208" s="172">
        <v>40</v>
      </c>
      <c r="S208" s="172">
        <v>102.6</v>
      </c>
      <c r="T208" s="2"/>
    </row>
    <row r="209" spans="1:20" ht="51" customHeight="1" x14ac:dyDescent="0.25">
      <c r="A209" s="262"/>
      <c r="B209" s="265"/>
      <c r="C209" s="266"/>
      <c r="D209" s="271"/>
      <c r="E209" s="271"/>
      <c r="F209" s="271"/>
      <c r="G209" s="271"/>
      <c r="H209" s="271"/>
      <c r="I209" s="271"/>
      <c r="J209" s="271"/>
      <c r="K209" s="271"/>
      <c r="L209" s="271"/>
      <c r="M209" s="271"/>
      <c r="N209" s="271"/>
      <c r="O209" s="271"/>
      <c r="P209" s="5" t="s">
        <v>213</v>
      </c>
      <c r="Q209" s="172">
        <v>100</v>
      </c>
      <c r="R209" s="172">
        <v>100</v>
      </c>
      <c r="S209" s="172">
        <v>100</v>
      </c>
      <c r="T209" s="2"/>
    </row>
    <row r="210" spans="1:20" ht="46.5" customHeight="1" x14ac:dyDescent="0.25">
      <c r="A210" s="262"/>
      <c r="B210" s="265"/>
      <c r="C210" s="264">
        <v>2018</v>
      </c>
      <c r="D210" s="270">
        <v>0</v>
      </c>
      <c r="E210" s="270">
        <v>0</v>
      </c>
      <c r="F210" s="270">
        <v>0</v>
      </c>
      <c r="G210" s="270">
        <v>0</v>
      </c>
      <c r="H210" s="270">
        <v>0</v>
      </c>
      <c r="I210" s="270">
        <v>0</v>
      </c>
      <c r="J210" s="270">
        <v>0</v>
      </c>
      <c r="K210" s="270">
        <v>0</v>
      </c>
      <c r="L210" s="270">
        <v>0</v>
      </c>
      <c r="M210" s="270">
        <v>0</v>
      </c>
      <c r="N210" s="270">
        <v>0</v>
      </c>
      <c r="O210" s="270">
        <v>0</v>
      </c>
      <c r="P210" s="5" t="s">
        <v>224</v>
      </c>
      <c r="Q210" s="211">
        <v>39</v>
      </c>
      <c r="R210" s="211">
        <v>40</v>
      </c>
      <c r="S210" s="211">
        <v>102.6</v>
      </c>
      <c r="T210" s="2"/>
    </row>
    <row r="211" spans="1:20" ht="51" customHeight="1" x14ac:dyDescent="0.25">
      <c r="A211" s="263"/>
      <c r="B211" s="266"/>
      <c r="C211" s="266"/>
      <c r="D211" s="271"/>
      <c r="E211" s="271"/>
      <c r="F211" s="271"/>
      <c r="G211" s="271"/>
      <c r="H211" s="271"/>
      <c r="I211" s="271"/>
      <c r="J211" s="271"/>
      <c r="K211" s="271"/>
      <c r="L211" s="271"/>
      <c r="M211" s="271"/>
      <c r="N211" s="271"/>
      <c r="O211" s="271"/>
      <c r="P211" s="5" t="s">
        <v>213</v>
      </c>
      <c r="Q211" s="211">
        <v>100</v>
      </c>
      <c r="R211" s="211">
        <v>100</v>
      </c>
      <c r="S211" s="211">
        <v>100</v>
      </c>
      <c r="T211" s="2"/>
    </row>
    <row r="212" spans="1:20" ht="99" customHeight="1" x14ac:dyDescent="0.25">
      <c r="A212" s="261" t="s">
        <v>65</v>
      </c>
      <c r="B212" s="272" t="s">
        <v>70</v>
      </c>
      <c r="C212" s="264">
        <v>2014</v>
      </c>
      <c r="D212" s="270">
        <v>2635</v>
      </c>
      <c r="E212" s="270">
        <v>2635</v>
      </c>
      <c r="F212" s="270">
        <v>0</v>
      </c>
      <c r="G212" s="270">
        <v>0</v>
      </c>
      <c r="H212" s="270">
        <v>2635</v>
      </c>
      <c r="I212" s="270">
        <v>2635</v>
      </c>
      <c r="J212" s="270">
        <v>0</v>
      </c>
      <c r="K212" s="270">
        <v>0</v>
      </c>
      <c r="L212" s="270">
        <v>0</v>
      </c>
      <c r="M212" s="270">
        <v>0</v>
      </c>
      <c r="N212" s="270">
        <v>100</v>
      </c>
      <c r="O212" s="270">
        <v>100</v>
      </c>
      <c r="P212" s="9" t="s">
        <v>214</v>
      </c>
      <c r="Q212" s="6">
        <v>60</v>
      </c>
      <c r="R212" s="6">
        <v>60</v>
      </c>
      <c r="S212" s="6">
        <v>100</v>
      </c>
      <c r="T212" s="2"/>
    </row>
    <row r="213" spans="1:20" ht="99" customHeight="1" x14ac:dyDescent="0.25">
      <c r="A213" s="262"/>
      <c r="B213" s="273"/>
      <c r="C213" s="266"/>
      <c r="D213" s="271"/>
      <c r="E213" s="271"/>
      <c r="F213" s="271"/>
      <c r="G213" s="271"/>
      <c r="H213" s="271"/>
      <c r="I213" s="271"/>
      <c r="J213" s="271"/>
      <c r="K213" s="271"/>
      <c r="L213" s="271"/>
      <c r="M213" s="271"/>
      <c r="N213" s="271"/>
      <c r="O213" s="271"/>
      <c r="P213" s="9" t="s">
        <v>215</v>
      </c>
      <c r="Q213" s="6">
        <v>100</v>
      </c>
      <c r="R213" s="6">
        <v>100</v>
      </c>
      <c r="S213" s="6">
        <v>100</v>
      </c>
      <c r="T213" s="2"/>
    </row>
    <row r="214" spans="1:20" ht="99" customHeight="1" x14ac:dyDescent="0.25">
      <c r="A214" s="262"/>
      <c r="B214" s="273"/>
      <c r="C214" s="264">
        <v>2015</v>
      </c>
      <c r="D214" s="270">
        <v>4190.8</v>
      </c>
      <c r="E214" s="270">
        <v>4190.8</v>
      </c>
      <c r="F214" s="270">
        <v>0</v>
      </c>
      <c r="G214" s="270">
        <v>0</v>
      </c>
      <c r="H214" s="270">
        <v>4190.8</v>
      </c>
      <c r="I214" s="270">
        <v>4190.8</v>
      </c>
      <c r="J214" s="270">
        <v>0</v>
      </c>
      <c r="K214" s="270">
        <v>0</v>
      </c>
      <c r="L214" s="270">
        <v>0</v>
      </c>
      <c r="M214" s="270">
        <v>0</v>
      </c>
      <c r="N214" s="270">
        <v>100</v>
      </c>
      <c r="O214" s="270">
        <v>100</v>
      </c>
      <c r="P214" s="9" t="s">
        <v>214</v>
      </c>
      <c r="Q214" s="103">
        <v>63</v>
      </c>
      <c r="R214" s="103">
        <v>65</v>
      </c>
      <c r="S214" s="103">
        <v>103</v>
      </c>
      <c r="T214" s="2"/>
    </row>
    <row r="215" spans="1:20" ht="99" customHeight="1" x14ac:dyDescent="0.25">
      <c r="A215" s="262"/>
      <c r="B215" s="273"/>
      <c r="C215" s="266"/>
      <c r="D215" s="271"/>
      <c r="E215" s="271"/>
      <c r="F215" s="271"/>
      <c r="G215" s="271"/>
      <c r="H215" s="271"/>
      <c r="I215" s="271"/>
      <c r="J215" s="271"/>
      <c r="K215" s="271"/>
      <c r="L215" s="271"/>
      <c r="M215" s="271"/>
      <c r="N215" s="271"/>
      <c r="O215" s="271"/>
      <c r="P215" s="9" t="s">
        <v>215</v>
      </c>
      <c r="Q215" s="103">
        <v>100</v>
      </c>
      <c r="R215" s="103">
        <v>100</v>
      </c>
      <c r="S215" s="103">
        <v>100</v>
      </c>
      <c r="T215" s="2"/>
    </row>
    <row r="216" spans="1:20" ht="99" customHeight="1" x14ac:dyDescent="0.25">
      <c r="A216" s="262"/>
      <c r="B216" s="273"/>
      <c r="C216" s="264">
        <v>2016</v>
      </c>
      <c r="D216" s="270">
        <v>0</v>
      </c>
      <c r="E216" s="270">
        <v>0</v>
      </c>
      <c r="F216" s="270">
        <v>0</v>
      </c>
      <c r="G216" s="270">
        <v>0</v>
      </c>
      <c r="H216" s="270">
        <v>0</v>
      </c>
      <c r="I216" s="270">
        <v>0</v>
      </c>
      <c r="J216" s="270">
        <v>0</v>
      </c>
      <c r="K216" s="270">
        <v>0</v>
      </c>
      <c r="L216" s="270">
        <v>0</v>
      </c>
      <c r="M216" s="270">
        <v>0</v>
      </c>
      <c r="N216" s="270">
        <v>0</v>
      </c>
      <c r="O216" s="270">
        <v>0</v>
      </c>
      <c r="P216" s="29" t="s">
        <v>214</v>
      </c>
      <c r="Q216" s="145">
        <v>65</v>
      </c>
      <c r="R216" s="145">
        <v>71</v>
      </c>
      <c r="S216" s="145">
        <v>109</v>
      </c>
      <c r="T216" s="2"/>
    </row>
    <row r="217" spans="1:20" ht="99" customHeight="1" x14ac:dyDescent="0.25">
      <c r="A217" s="262"/>
      <c r="B217" s="273"/>
      <c r="C217" s="266"/>
      <c r="D217" s="271"/>
      <c r="E217" s="271"/>
      <c r="F217" s="271"/>
      <c r="G217" s="271"/>
      <c r="H217" s="271"/>
      <c r="I217" s="271"/>
      <c r="J217" s="271"/>
      <c r="K217" s="271"/>
      <c r="L217" s="271"/>
      <c r="M217" s="271"/>
      <c r="N217" s="271"/>
      <c r="O217" s="271"/>
      <c r="P217" s="29" t="s">
        <v>215</v>
      </c>
      <c r="Q217" s="145">
        <v>100</v>
      </c>
      <c r="R217" s="145">
        <v>100</v>
      </c>
      <c r="S217" s="145">
        <v>100</v>
      </c>
      <c r="T217" s="2"/>
    </row>
    <row r="218" spans="1:20" ht="99" customHeight="1" x14ac:dyDescent="0.25">
      <c r="A218" s="262"/>
      <c r="B218" s="273"/>
      <c r="C218" s="264">
        <v>2017</v>
      </c>
      <c r="D218" s="270">
        <v>0</v>
      </c>
      <c r="E218" s="270">
        <v>0</v>
      </c>
      <c r="F218" s="270">
        <v>0</v>
      </c>
      <c r="G218" s="270">
        <v>0</v>
      </c>
      <c r="H218" s="270">
        <v>0</v>
      </c>
      <c r="I218" s="270">
        <v>0</v>
      </c>
      <c r="J218" s="270">
        <v>0</v>
      </c>
      <c r="K218" s="270">
        <v>0</v>
      </c>
      <c r="L218" s="270">
        <v>0</v>
      </c>
      <c r="M218" s="270">
        <v>0</v>
      </c>
      <c r="N218" s="270">
        <v>0</v>
      </c>
      <c r="O218" s="270">
        <v>0</v>
      </c>
      <c r="P218" s="29" t="s">
        <v>214</v>
      </c>
      <c r="Q218" s="172">
        <v>75</v>
      </c>
      <c r="R218" s="172">
        <v>90</v>
      </c>
      <c r="S218" s="172">
        <v>120</v>
      </c>
      <c r="T218" s="2"/>
    </row>
    <row r="219" spans="1:20" ht="99" customHeight="1" x14ac:dyDescent="0.25">
      <c r="A219" s="262"/>
      <c r="B219" s="273"/>
      <c r="C219" s="266"/>
      <c r="D219" s="271"/>
      <c r="E219" s="271"/>
      <c r="F219" s="271"/>
      <c r="G219" s="271"/>
      <c r="H219" s="271"/>
      <c r="I219" s="271"/>
      <c r="J219" s="271"/>
      <c r="K219" s="271"/>
      <c r="L219" s="271"/>
      <c r="M219" s="271"/>
      <c r="N219" s="271"/>
      <c r="O219" s="271"/>
      <c r="P219" s="29" t="s">
        <v>215</v>
      </c>
      <c r="Q219" s="172">
        <v>100</v>
      </c>
      <c r="R219" s="172">
        <v>100</v>
      </c>
      <c r="S219" s="172">
        <v>100</v>
      </c>
      <c r="T219" s="2"/>
    </row>
    <row r="220" spans="1:20" ht="99" customHeight="1" x14ac:dyDescent="0.25">
      <c r="A220" s="262"/>
      <c r="B220" s="273"/>
      <c r="C220" s="264">
        <v>2018</v>
      </c>
      <c r="D220" s="270">
        <v>0</v>
      </c>
      <c r="E220" s="270">
        <v>0</v>
      </c>
      <c r="F220" s="270">
        <v>0</v>
      </c>
      <c r="G220" s="270">
        <v>0</v>
      </c>
      <c r="H220" s="270">
        <v>0</v>
      </c>
      <c r="I220" s="270">
        <v>0</v>
      </c>
      <c r="J220" s="270">
        <v>0</v>
      </c>
      <c r="K220" s="270">
        <v>0</v>
      </c>
      <c r="L220" s="270">
        <v>0</v>
      </c>
      <c r="M220" s="270">
        <v>0</v>
      </c>
      <c r="N220" s="270">
        <v>0</v>
      </c>
      <c r="O220" s="270">
        <v>0</v>
      </c>
      <c r="P220" s="29" t="s">
        <v>214</v>
      </c>
      <c r="Q220" s="211">
        <v>85</v>
      </c>
      <c r="R220" s="211">
        <v>100</v>
      </c>
      <c r="S220" s="211">
        <v>117.65</v>
      </c>
      <c r="T220" s="2"/>
    </row>
    <row r="221" spans="1:20" ht="99" customHeight="1" x14ac:dyDescent="0.25">
      <c r="A221" s="263"/>
      <c r="B221" s="274"/>
      <c r="C221" s="266"/>
      <c r="D221" s="271"/>
      <c r="E221" s="271"/>
      <c r="F221" s="271"/>
      <c r="G221" s="271"/>
      <c r="H221" s="271"/>
      <c r="I221" s="271"/>
      <c r="J221" s="271"/>
      <c r="K221" s="271"/>
      <c r="L221" s="271"/>
      <c r="M221" s="271"/>
      <c r="N221" s="271"/>
      <c r="O221" s="271"/>
      <c r="P221" s="29" t="s">
        <v>215</v>
      </c>
      <c r="Q221" s="211">
        <v>100</v>
      </c>
      <c r="R221" s="211">
        <v>100</v>
      </c>
      <c r="S221" s="211">
        <v>100</v>
      </c>
      <c r="T221" s="2"/>
    </row>
    <row r="222" spans="1:20" ht="99.75" customHeight="1" x14ac:dyDescent="0.25">
      <c r="A222" s="261" t="s">
        <v>66</v>
      </c>
      <c r="B222" s="272" t="s">
        <v>71</v>
      </c>
      <c r="C222" s="264">
        <v>2014</v>
      </c>
      <c r="D222" s="270">
        <v>472183.2</v>
      </c>
      <c r="E222" s="270">
        <v>471923.71</v>
      </c>
      <c r="F222" s="270">
        <v>0</v>
      </c>
      <c r="G222" s="270">
        <v>0</v>
      </c>
      <c r="H222" s="270">
        <v>463310.8</v>
      </c>
      <c r="I222" s="270">
        <v>463051.31</v>
      </c>
      <c r="J222" s="270">
        <v>8872.4</v>
      </c>
      <c r="K222" s="270">
        <v>8872.4</v>
      </c>
      <c r="L222" s="270">
        <v>0</v>
      </c>
      <c r="M222" s="270">
        <v>0</v>
      </c>
      <c r="N222" s="270">
        <v>100</v>
      </c>
      <c r="O222" s="270">
        <v>99.95</v>
      </c>
      <c r="P222" s="9" t="s">
        <v>216</v>
      </c>
      <c r="Q222" s="6">
        <v>95</v>
      </c>
      <c r="R222" s="6">
        <v>100</v>
      </c>
      <c r="S222" s="6">
        <v>105.26</v>
      </c>
      <c r="T222" s="2"/>
    </row>
    <row r="223" spans="1:20" ht="82.5" customHeight="1" x14ac:dyDescent="0.25">
      <c r="A223" s="262"/>
      <c r="B223" s="273"/>
      <c r="C223" s="265"/>
      <c r="D223" s="275"/>
      <c r="E223" s="275"/>
      <c r="F223" s="275"/>
      <c r="G223" s="275"/>
      <c r="H223" s="275"/>
      <c r="I223" s="275"/>
      <c r="J223" s="275"/>
      <c r="K223" s="275"/>
      <c r="L223" s="275"/>
      <c r="M223" s="275"/>
      <c r="N223" s="275"/>
      <c r="O223" s="275"/>
      <c r="P223" s="9" t="s">
        <v>67</v>
      </c>
      <c r="Q223" s="6">
        <v>1.7</v>
      </c>
      <c r="R223" s="6">
        <v>1.6</v>
      </c>
      <c r="S223" s="6">
        <v>94.12</v>
      </c>
      <c r="T223" s="2"/>
    </row>
    <row r="224" spans="1:20" ht="60.75" customHeight="1" x14ac:dyDescent="0.25">
      <c r="A224" s="262"/>
      <c r="B224" s="273"/>
      <c r="C224" s="265"/>
      <c r="D224" s="275"/>
      <c r="E224" s="275"/>
      <c r="F224" s="275"/>
      <c r="G224" s="275"/>
      <c r="H224" s="275"/>
      <c r="I224" s="275"/>
      <c r="J224" s="275"/>
      <c r="K224" s="275"/>
      <c r="L224" s="275"/>
      <c r="M224" s="275"/>
      <c r="N224" s="275"/>
      <c r="O224" s="275"/>
      <c r="P224" s="9" t="s">
        <v>217</v>
      </c>
      <c r="Q224" s="6">
        <v>35</v>
      </c>
      <c r="R224" s="6">
        <v>35</v>
      </c>
      <c r="S224" s="6">
        <v>100</v>
      </c>
      <c r="T224" s="2"/>
    </row>
    <row r="225" spans="1:20" ht="87" customHeight="1" x14ac:dyDescent="0.25">
      <c r="A225" s="262"/>
      <c r="B225" s="273"/>
      <c r="C225" s="265"/>
      <c r="D225" s="275"/>
      <c r="E225" s="275"/>
      <c r="F225" s="275"/>
      <c r="G225" s="275"/>
      <c r="H225" s="275"/>
      <c r="I225" s="275"/>
      <c r="J225" s="275"/>
      <c r="K225" s="275"/>
      <c r="L225" s="275"/>
      <c r="M225" s="275"/>
      <c r="N225" s="275"/>
      <c r="O225" s="275"/>
      <c r="P225" s="9" t="s">
        <v>218</v>
      </c>
      <c r="Q225" s="6">
        <v>80</v>
      </c>
      <c r="R225" s="6">
        <v>80</v>
      </c>
      <c r="S225" s="6">
        <v>100</v>
      </c>
      <c r="T225" s="2"/>
    </row>
    <row r="226" spans="1:20" ht="74.25" customHeight="1" x14ac:dyDescent="0.25">
      <c r="A226" s="262"/>
      <c r="B226" s="273"/>
      <c r="C226" s="265"/>
      <c r="D226" s="275"/>
      <c r="E226" s="275"/>
      <c r="F226" s="275"/>
      <c r="G226" s="275"/>
      <c r="H226" s="275"/>
      <c r="I226" s="275"/>
      <c r="J226" s="275"/>
      <c r="K226" s="275"/>
      <c r="L226" s="275"/>
      <c r="M226" s="275"/>
      <c r="N226" s="275"/>
      <c r="O226" s="275"/>
      <c r="P226" s="9" t="s">
        <v>219</v>
      </c>
      <c r="Q226" s="6">
        <v>10</v>
      </c>
      <c r="R226" s="6">
        <v>10</v>
      </c>
      <c r="S226" s="6">
        <v>100</v>
      </c>
      <c r="T226" s="2"/>
    </row>
    <row r="227" spans="1:20" ht="39" customHeight="1" x14ac:dyDescent="0.25">
      <c r="A227" s="262"/>
      <c r="B227" s="273"/>
      <c r="C227" s="266"/>
      <c r="D227" s="271"/>
      <c r="E227" s="271"/>
      <c r="F227" s="271"/>
      <c r="G227" s="271"/>
      <c r="H227" s="271"/>
      <c r="I227" s="271"/>
      <c r="J227" s="271"/>
      <c r="K227" s="271"/>
      <c r="L227" s="271"/>
      <c r="M227" s="271"/>
      <c r="N227" s="271"/>
      <c r="O227" s="271"/>
      <c r="P227" s="9" t="s">
        <v>220</v>
      </c>
      <c r="Q227" s="6">
        <v>96</v>
      </c>
      <c r="R227" s="6">
        <v>100</v>
      </c>
      <c r="S227" s="6">
        <v>104.17</v>
      </c>
      <c r="T227" s="2"/>
    </row>
    <row r="228" spans="1:20" ht="98.25" customHeight="1" x14ac:dyDescent="0.25">
      <c r="A228" s="262"/>
      <c r="B228" s="273"/>
      <c r="C228" s="264">
        <v>2015</v>
      </c>
      <c r="D228" s="270">
        <v>530018.9</v>
      </c>
      <c r="E228" s="270">
        <v>530018.9</v>
      </c>
      <c r="F228" s="270">
        <v>0</v>
      </c>
      <c r="G228" s="270">
        <v>0</v>
      </c>
      <c r="H228" s="270">
        <v>489477.1</v>
      </c>
      <c r="I228" s="270">
        <v>489477.1</v>
      </c>
      <c r="J228" s="270">
        <v>40541.800000000003</v>
      </c>
      <c r="K228" s="270">
        <v>40541.800000000003</v>
      </c>
      <c r="L228" s="270">
        <v>0</v>
      </c>
      <c r="M228" s="270">
        <v>0</v>
      </c>
      <c r="N228" s="270">
        <v>100</v>
      </c>
      <c r="O228" s="270">
        <v>100</v>
      </c>
      <c r="P228" s="9" t="s">
        <v>216</v>
      </c>
      <c r="Q228" s="103">
        <v>98</v>
      </c>
      <c r="R228" s="103">
        <v>98</v>
      </c>
      <c r="S228" s="103">
        <v>103.2</v>
      </c>
      <c r="T228" s="2"/>
    </row>
    <row r="229" spans="1:20" ht="78" customHeight="1" x14ac:dyDescent="0.25">
      <c r="A229" s="262"/>
      <c r="B229" s="273"/>
      <c r="C229" s="265"/>
      <c r="D229" s="275"/>
      <c r="E229" s="275"/>
      <c r="F229" s="275"/>
      <c r="G229" s="275"/>
      <c r="H229" s="275"/>
      <c r="I229" s="275"/>
      <c r="J229" s="275"/>
      <c r="K229" s="275"/>
      <c r="L229" s="275"/>
      <c r="M229" s="275"/>
      <c r="N229" s="275"/>
      <c r="O229" s="275"/>
      <c r="P229" s="9" t="s">
        <v>67</v>
      </c>
      <c r="Q229" s="103">
        <v>1.7</v>
      </c>
      <c r="R229" s="103">
        <v>1.7</v>
      </c>
      <c r="S229" s="103">
        <v>100</v>
      </c>
      <c r="T229" s="2"/>
    </row>
    <row r="230" spans="1:20" ht="56.25" customHeight="1" x14ac:dyDescent="0.25">
      <c r="A230" s="262"/>
      <c r="B230" s="273"/>
      <c r="C230" s="265"/>
      <c r="D230" s="275"/>
      <c r="E230" s="275"/>
      <c r="F230" s="275"/>
      <c r="G230" s="275"/>
      <c r="H230" s="275"/>
      <c r="I230" s="275"/>
      <c r="J230" s="275"/>
      <c r="K230" s="275"/>
      <c r="L230" s="275"/>
      <c r="M230" s="275"/>
      <c r="N230" s="275"/>
      <c r="O230" s="275"/>
      <c r="P230" s="9" t="s">
        <v>217</v>
      </c>
      <c r="Q230" s="103">
        <v>58.2</v>
      </c>
      <c r="R230" s="103">
        <v>58.2</v>
      </c>
      <c r="S230" s="103">
        <v>100</v>
      </c>
      <c r="T230" s="2"/>
    </row>
    <row r="231" spans="1:20" ht="84.75" customHeight="1" x14ac:dyDescent="0.25">
      <c r="A231" s="262"/>
      <c r="B231" s="273"/>
      <c r="C231" s="265"/>
      <c r="D231" s="275"/>
      <c r="E231" s="275"/>
      <c r="F231" s="275"/>
      <c r="G231" s="275"/>
      <c r="H231" s="275"/>
      <c r="I231" s="275"/>
      <c r="J231" s="275"/>
      <c r="K231" s="275"/>
      <c r="L231" s="275"/>
      <c r="M231" s="275"/>
      <c r="N231" s="275"/>
      <c r="O231" s="275"/>
      <c r="P231" s="9" t="s">
        <v>218</v>
      </c>
      <c r="Q231" s="103">
        <v>82</v>
      </c>
      <c r="R231" s="103">
        <v>92.1</v>
      </c>
      <c r="S231" s="103">
        <v>112.3</v>
      </c>
      <c r="T231" s="2"/>
    </row>
    <row r="232" spans="1:20" ht="74.25" customHeight="1" x14ac:dyDescent="0.25">
      <c r="A232" s="262"/>
      <c r="B232" s="273"/>
      <c r="C232" s="265"/>
      <c r="D232" s="275"/>
      <c r="E232" s="275"/>
      <c r="F232" s="275"/>
      <c r="G232" s="275"/>
      <c r="H232" s="275"/>
      <c r="I232" s="275"/>
      <c r="J232" s="275"/>
      <c r="K232" s="275"/>
      <c r="L232" s="275"/>
      <c r="M232" s="275"/>
      <c r="N232" s="275"/>
      <c r="O232" s="275"/>
      <c r="P232" s="9" t="s">
        <v>219</v>
      </c>
      <c r="Q232" s="103">
        <v>12</v>
      </c>
      <c r="R232" s="103">
        <v>12.4</v>
      </c>
      <c r="S232" s="103">
        <v>103.3</v>
      </c>
      <c r="T232" s="2"/>
    </row>
    <row r="233" spans="1:20" ht="43.5" customHeight="1" x14ac:dyDescent="0.25">
      <c r="A233" s="262"/>
      <c r="B233" s="273"/>
      <c r="C233" s="266"/>
      <c r="D233" s="271"/>
      <c r="E233" s="271"/>
      <c r="F233" s="271"/>
      <c r="G233" s="271"/>
      <c r="H233" s="271"/>
      <c r="I233" s="271"/>
      <c r="J233" s="271"/>
      <c r="K233" s="271"/>
      <c r="L233" s="271"/>
      <c r="M233" s="271"/>
      <c r="N233" s="271"/>
      <c r="O233" s="271"/>
      <c r="P233" s="9" t="s">
        <v>220</v>
      </c>
      <c r="Q233" s="103">
        <v>96</v>
      </c>
      <c r="R233" s="103">
        <v>100</v>
      </c>
      <c r="S233" s="103">
        <v>104.2</v>
      </c>
      <c r="T233" s="2"/>
    </row>
    <row r="234" spans="1:20" ht="98.25" customHeight="1" x14ac:dyDescent="0.25">
      <c r="A234" s="262"/>
      <c r="B234" s="273"/>
      <c r="C234" s="264">
        <v>2016</v>
      </c>
      <c r="D234" s="270">
        <v>597282.80000000005</v>
      </c>
      <c r="E234" s="270">
        <v>597003.12</v>
      </c>
      <c r="F234" s="270">
        <v>0</v>
      </c>
      <c r="G234" s="270">
        <v>0</v>
      </c>
      <c r="H234" s="270">
        <v>485904.3</v>
      </c>
      <c r="I234" s="270">
        <v>485625.95</v>
      </c>
      <c r="J234" s="270">
        <v>111378.5</v>
      </c>
      <c r="K234" s="270">
        <v>111377.17</v>
      </c>
      <c r="L234" s="270">
        <v>0</v>
      </c>
      <c r="M234" s="270">
        <v>0</v>
      </c>
      <c r="N234" s="270">
        <v>100</v>
      </c>
      <c r="O234" s="270">
        <v>100</v>
      </c>
      <c r="P234" s="29" t="s">
        <v>216</v>
      </c>
      <c r="Q234" s="145">
        <v>96</v>
      </c>
      <c r="R234" s="145">
        <v>99.5</v>
      </c>
      <c r="S234" s="145">
        <v>103.6</v>
      </c>
      <c r="T234" s="2"/>
    </row>
    <row r="235" spans="1:20" ht="74.25" customHeight="1" x14ac:dyDescent="0.25">
      <c r="A235" s="262"/>
      <c r="B235" s="273"/>
      <c r="C235" s="265"/>
      <c r="D235" s="275"/>
      <c r="E235" s="275"/>
      <c r="F235" s="275"/>
      <c r="G235" s="275"/>
      <c r="H235" s="275"/>
      <c r="I235" s="275"/>
      <c r="J235" s="275"/>
      <c r="K235" s="275"/>
      <c r="L235" s="275"/>
      <c r="M235" s="275"/>
      <c r="N235" s="275"/>
      <c r="O235" s="275"/>
      <c r="P235" s="29" t="s">
        <v>67</v>
      </c>
      <c r="Q235" s="145">
        <v>1.6</v>
      </c>
      <c r="R235" s="145">
        <v>1.8</v>
      </c>
      <c r="S235" s="145">
        <v>112.5</v>
      </c>
      <c r="T235" s="2"/>
    </row>
    <row r="236" spans="1:20" ht="50.25" customHeight="1" x14ac:dyDescent="0.25">
      <c r="A236" s="262"/>
      <c r="B236" s="273"/>
      <c r="C236" s="265"/>
      <c r="D236" s="275"/>
      <c r="E236" s="275"/>
      <c r="F236" s="275"/>
      <c r="G236" s="275"/>
      <c r="H236" s="275"/>
      <c r="I236" s="275"/>
      <c r="J236" s="275"/>
      <c r="K236" s="275"/>
      <c r="L236" s="275"/>
      <c r="M236" s="275"/>
      <c r="N236" s="275"/>
      <c r="O236" s="275"/>
      <c r="P236" s="29" t="s">
        <v>217</v>
      </c>
      <c r="Q236" s="145">
        <v>75</v>
      </c>
      <c r="R236" s="145">
        <v>75</v>
      </c>
      <c r="S236" s="145">
        <v>100</v>
      </c>
      <c r="T236" s="2"/>
    </row>
    <row r="237" spans="1:20" ht="87" customHeight="1" x14ac:dyDescent="0.25">
      <c r="A237" s="262"/>
      <c r="B237" s="273"/>
      <c r="C237" s="265"/>
      <c r="D237" s="275"/>
      <c r="E237" s="275"/>
      <c r="F237" s="275"/>
      <c r="G237" s="275"/>
      <c r="H237" s="275"/>
      <c r="I237" s="275"/>
      <c r="J237" s="275"/>
      <c r="K237" s="275"/>
      <c r="L237" s="275"/>
      <c r="M237" s="275"/>
      <c r="N237" s="275"/>
      <c r="O237" s="275"/>
      <c r="P237" s="29" t="s">
        <v>218</v>
      </c>
      <c r="Q237" s="145">
        <v>85</v>
      </c>
      <c r="R237" s="145">
        <v>93</v>
      </c>
      <c r="S237" s="145">
        <v>109.4</v>
      </c>
      <c r="T237" s="2"/>
    </row>
    <row r="238" spans="1:20" ht="75.75" customHeight="1" x14ac:dyDescent="0.25">
      <c r="A238" s="262"/>
      <c r="B238" s="273"/>
      <c r="C238" s="265"/>
      <c r="D238" s="275"/>
      <c r="E238" s="275"/>
      <c r="F238" s="275"/>
      <c r="G238" s="275"/>
      <c r="H238" s="275"/>
      <c r="I238" s="275"/>
      <c r="J238" s="275"/>
      <c r="K238" s="275"/>
      <c r="L238" s="275"/>
      <c r="M238" s="275"/>
      <c r="N238" s="275"/>
      <c r="O238" s="275"/>
      <c r="P238" s="29" t="s">
        <v>219</v>
      </c>
      <c r="Q238" s="145">
        <v>14</v>
      </c>
      <c r="R238" s="145">
        <v>22.7</v>
      </c>
      <c r="S238" s="145">
        <v>162.1</v>
      </c>
      <c r="T238" s="2"/>
    </row>
    <row r="239" spans="1:20" ht="39.75" customHeight="1" x14ac:dyDescent="0.25">
      <c r="A239" s="262"/>
      <c r="B239" s="273"/>
      <c r="C239" s="266"/>
      <c r="D239" s="271"/>
      <c r="E239" s="271"/>
      <c r="F239" s="271"/>
      <c r="G239" s="271"/>
      <c r="H239" s="271"/>
      <c r="I239" s="271"/>
      <c r="J239" s="271"/>
      <c r="K239" s="271"/>
      <c r="L239" s="271"/>
      <c r="M239" s="271"/>
      <c r="N239" s="271"/>
      <c r="O239" s="271"/>
      <c r="P239" s="29" t="s">
        <v>220</v>
      </c>
      <c r="Q239" s="145">
        <v>96</v>
      </c>
      <c r="R239" s="145">
        <v>100</v>
      </c>
      <c r="S239" s="145">
        <v>104.2</v>
      </c>
      <c r="T239" s="2"/>
    </row>
    <row r="240" spans="1:20" ht="98.25" customHeight="1" x14ac:dyDescent="0.25">
      <c r="A240" s="262"/>
      <c r="B240" s="273"/>
      <c r="C240" s="264">
        <v>2017</v>
      </c>
      <c r="D240" s="270">
        <v>692157.5</v>
      </c>
      <c r="E240" s="270">
        <v>691995.4</v>
      </c>
      <c r="F240" s="270">
        <v>1170</v>
      </c>
      <c r="G240" s="270">
        <v>1170</v>
      </c>
      <c r="H240" s="270">
        <v>510479.3</v>
      </c>
      <c r="I240" s="270">
        <v>510318.1</v>
      </c>
      <c r="J240" s="270">
        <v>180508.2</v>
      </c>
      <c r="K240" s="270">
        <v>180507.3</v>
      </c>
      <c r="L240" s="270">
        <v>0</v>
      </c>
      <c r="M240" s="270">
        <v>0</v>
      </c>
      <c r="N240" s="270">
        <v>100</v>
      </c>
      <c r="O240" s="270">
        <v>100</v>
      </c>
      <c r="P240" s="29" t="s">
        <v>216</v>
      </c>
      <c r="Q240" s="172">
        <v>96</v>
      </c>
      <c r="R240" s="172">
        <v>99.5</v>
      </c>
      <c r="S240" s="172">
        <v>103.6</v>
      </c>
      <c r="T240" s="2"/>
    </row>
    <row r="241" spans="1:20" ht="72.75" customHeight="1" x14ac:dyDescent="0.25">
      <c r="A241" s="262"/>
      <c r="B241" s="273"/>
      <c r="C241" s="265"/>
      <c r="D241" s="275"/>
      <c r="E241" s="275"/>
      <c r="F241" s="275"/>
      <c r="G241" s="275"/>
      <c r="H241" s="275"/>
      <c r="I241" s="275"/>
      <c r="J241" s="275"/>
      <c r="K241" s="275"/>
      <c r="L241" s="275"/>
      <c r="M241" s="275"/>
      <c r="N241" s="275"/>
      <c r="O241" s="275"/>
      <c r="P241" s="29" t="s">
        <v>67</v>
      </c>
      <c r="Q241" s="172">
        <v>1.6</v>
      </c>
      <c r="R241" s="172">
        <v>1.8</v>
      </c>
      <c r="S241" s="172">
        <v>112.5</v>
      </c>
      <c r="T241" s="2"/>
    </row>
    <row r="242" spans="1:20" ht="52.5" customHeight="1" x14ac:dyDescent="0.25">
      <c r="A242" s="262"/>
      <c r="B242" s="273"/>
      <c r="C242" s="265"/>
      <c r="D242" s="275"/>
      <c r="E242" s="275"/>
      <c r="F242" s="275"/>
      <c r="G242" s="275"/>
      <c r="H242" s="275"/>
      <c r="I242" s="275"/>
      <c r="J242" s="275"/>
      <c r="K242" s="275"/>
      <c r="L242" s="275"/>
      <c r="M242" s="275"/>
      <c r="N242" s="275"/>
      <c r="O242" s="275"/>
      <c r="P242" s="29" t="s">
        <v>217</v>
      </c>
      <c r="Q242" s="172">
        <v>80</v>
      </c>
      <c r="R242" s="172">
        <v>80</v>
      </c>
      <c r="S242" s="172">
        <v>100</v>
      </c>
      <c r="T242" s="2"/>
    </row>
    <row r="243" spans="1:20" ht="86.25" customHeight="1" x14ac:dyDescent="0.25">
      <c r="A243" s="262"/>
      <c r="B243" s="273"/>
      <c r="C243" s="265"/>
      <c r="D243" s="275"/>
      <c r="E243" s="275"/>
      <c r="F243" s="275"/>
      <c r="G243" s="275"/>
      <c r="H243" s="275"/>
      <c r="I243" s="275"/>
      <c r="J243" s="275"/>
      <c r="K243" s="275"/>
      <c r="L243" s="275"/>
      <c r="M243" s="275"/>
      <c r="N243" s="275"/>
      <c r="O243" s="275"/>
      <c r="P243" s="29" t="s">
        <v>218</v>
      </c>
      <c r="Q243" s="172">
        <v>86</v>
      </c>
      <c r="R243" s="172">
        <v>93</v>
      </c>
      <c r="S243" s="172">
        <v>108.1</v>
      </c>
      <c r="T243" s="2"/>
    </row>
    <row r="244" spans="1:20" ht="75" customHeight="1" x14ac:dyDescent="0.25">
      <c r="A244" s="262"/>
      <c r="B244" s="273"/>
      <c r="C244" s="265"/>
      <c r="D244" s="275"/>
      <c r="E244" s="275"/>
      <c r="F244" s="275"/>
      <c r="G244" s="275"/>
      <c r="H244" s="275"/>
      <c r="I244" s="275"/>
      <c r="J244" s="275"/>
      <c r="K244" s="275"/>
      <c r="L244" s="275"/>
      <c r="M244" s="275"/>
      <c r="N244" s="275"/>
      <c r="O244" s="275"/>
      <c r="P244" s="29" t="s">
        <v>219</v>
      </c>
      <c r="Q244" s="172">
        <v>15</v>
      </c>
      <c r="R244" s="172">
        <v>16</v>
      </c>
      <c r="S244" s="172">
        <v>106.7</v>
      </c>
      <c r="T244" s="2"/>
    </row>
    <row r="245" spans="1:20" ht="42.75" customHeight="1" x14ac:dyDescent="0.25">
      <c r="A245" s="262"/>
      <c r="B245" s="273"/>
      <c r="C245" s="266"/>
      <c r="D245" s="271"/>
      <c r="E245" s="271"/>
      <c r="F245" s="271"/>
      <c r="G245" s="271"/>
      <c r="H245" s="271"/>
      <c r="I245" s="271"/>
      <c r="J245" s="271"/>
      <c r="K245" s="271"/>
      <c r="L245" s="271"/>
      <c r="M245" s="271"/>
      <c r="N245" s="271"/>
      <c r="O245" s="271"/>
      <c r="P245" s="29" t="s">
        <v>220</v>
      </c>
      <c r="Q245" s="172">
        <v>98</v>
      </c>
      <c r="R245" s="172">
        <v>100</v>
      </c>
      <c r="S245" s="172">
        <v>102</v>
      </c>
      <c r="T245" s="2"/>
    </row>
    <row r="246" spans="1:20" ht="96.75" customHeight="1" x14ac:dyDescent="0.25">
      <c r="A246" s="262"/>
      <c r="B246" s="273"/>
      <c r="C246" s="264">
        <v>2018</v>
      </c>
      <c r="D246" s="270">
        <v>668337.63</v>
      </c>
      <c r="E246" s="270">
        <v>668176.49</v>
      </c>
      <c r="F246" s="270">
        <v>0</v>
      </c>
      <c r="G246" s="270">
        <v>0</v>
      </c>
      <c r="H246" s="270">
        <v>544859.30000000005</v>
      </c>
      <c r="I246" s="270">
        <v>544712.89</v>
      </c>
      <c r="J246" s="270">
        <v>123478.33</v>
      </c>
      <c r="K246" s="270">
        <v>123463.6</v>
      </c>
      <c r="L246" s="270">
        <v>0</v>
      </c>
      <c r="M246" s="270">
        <v>0</v>
      </c>
      <c r="N246" s="270">
        <v>100</v>
      </c>
      <c r="O246" s="270">
        <v>99.98</v>
      </c>
      <c r="P246" s="29" t="s">
        <v>216</v>
      </c>
      <c r="Q246" s="211">
        <v>96</v>
      </c>
      <c r="R246" s="211">
        <v>97</v>
      </c>
      <c r="S246" s="211">
        <v>101.04</v>
      </c>
      <c r="T246" s="2"/>
    </row>
    <row r="247" spans="1:20" ht="75" customHeight="1" x14ac:dyDescent="0.25">
      <c r="A247" s="262"/>
      <c r="B247" s="273"/>
      <c r="C247" s="265"/>
      <c r="D247" s="275"/>
      <c r="E247" s="275"/>
      <c r="F247" s="275"/>
      <c r="G247" s="275"/>
      <c r="H247" s="275"/>
      <c r="I247" s="275"/>
      <c r="J247" s="275"/>
      <c r="K247" s="275"/>
      <c r="L247" s="275"/>
      <c r="M247" s="275"/>
      <c r="N247" s="275"/>
      <c r="O247" s="275"/>
      <c r="P247" s="29" t="s">
        <v>67</v>
      </c>
      <c r="Q247" s="211">
        <v>1.6</v>
      </c>
      <c r="R247" s="211">
        <v>1.5</v>
      </c>
      <c r="S247" s="211">
        <v>91</v>
      </c>
      <c r="T247" s="2"/>
    </row>
    <row r="248" spans="1:20" ht="52.5" customHeight="1" x14ac:dyDescent="0.25">
      <c r="A248" s="262"/>
      <c r="B248" s="273"/>
      <c r="C248" s="265"/>
      <c r="D248" s="275"/>
      <c r="E248" s="275"/>
      <c r="F248" s="275"/>
      <c r="G248" s="275"/>
      <c r="H248" s="275"/>
      <c r="I248" s="275"/>
      <c r="J248" s="275"/>
      <c r="K248" s="275"/>
      <c r="L248" s="275"/>
      <c r="M248" s="275"/>
      <c r="N248" s="275"/>
      <c r="O248" s="275"/>
      <c r="P248" s="29" t="s">
        <v>217</v>
      </c>
      <c r="Q248" s="211">
        <v>85</v>
      </c>
      <c r="R248" s="211">
        <v>85</v>
      </c>
      <c r="S248" s="211">
        <v>100</v>
      </c>
      <c r="T248" s="2"/>
    </row>
    <row r="249" spans="1:20" ht="86.25" customHeight="1" x14ac:dyDescent="0.25">
      <c r="A249" s="262"/>
      <c r="B249" s="273"/>
      <c r="C249" s="265"/>
      <c r="D249" s="275"/>
      <c r="E249" s="275"/>
      <c r="F249" s="275"/>
      <c r="G249" s="275"/>
      <c r="H249" s="275"/>
      <c r="I249" s="275"/>
      <c r="J249" s="275"/>
      <c r="K249" s="275"/>
      <c r="L249" s="275"/>
      <c r="M249" s="275"/>
      <c r="N249" s="275"/>
      <c r="O249" s="275"/>
      <c r="P249" s="29" t="s">
        <v>218</v>
      </c>
      <c r="Q249" s="211">
        <v>87</v>
      </c>
      <c r="R249" s="211">
        <v>87</v>
      </c>
      <c r="S249" s="211">
        <v>100</v>
      </c>
      <c r="T249" s="2"/>
    </row>
    <row r="250" spans="1:20" ht="76.5" customHeight="1" x14ac:dyDescent="0.25">
      <c r="A250" s="262"/>
      <c r="B250" s="273"/>
      <c r="C250" s="265"/>
      <c r="D250" s="275"/>
      <c r="E250" s="275"/>
      <c r="F250" s="275"/>
      <c r="G250" s="275"/>
      <c r="H250" s="275"/>
      <c r="I250" s="275"/>
      <c r="J250" s="275"/>
      <c r="K250" s="275"/>
      <c r="L250" s="275"/>
      <c r="M250" s="275"/>
      <c r="N250" s="275"/>
      <c r="O250" s="275"/>
      <c r="P250" s="29" t="s">
        <v>219</v>
      </c>
      <c r="Q250" s="211">
        <v>16</v>
      </c>
      <c r="R250" s="211">
        <v>20</v>
      </c>
      <c r="S250" s="211">
        <v>125</v>
      </c>
      <c r="T250" s="2"/>
    </row>
    <row r="251" spans="1:20" ht="42.75" customHeight="1" x14ac:dyDescent="0.25">
      <c r="A251" s="263"/>
      <c r="B251" s="274"/>
      <c r="C251" s="266"/>
      <c r="D251" s="271"/>
      <c r="E251" s="271"/>
      <c r="F251" s="271"/>
      <c r="G251" s="271"/>
      <c r="H251" s="271"/>
      <c r="I251" s="271"/>
      <c r="J251" s="271"/>
      <c r="K251" s="271"/>
      <c r="L251" s="271"/>
      <c r="M251" s="271"/>
      <c r="N251" s="271"/>
      <c r="O251" s="271"/>
      <c r="P251" s="29" t="s">
        <v>220</v>
      </c>
      <c r="Q251" s="211">
        <v>98</v>
      </c>
      <c r="R251" s="211">
        <v>100</v>
      </c>
      <c r="S251" s="211">
        <v>102</v>
      </c>
      <c r="T251" s="2"/>
    </row>
    <row r="252" spans="1:20" ht="42.75" customHeight="1" x14ac:dyDescent="0.25">
      <c r="A252" s="189" t="s">
        <v>568</v>
      </c>
      <c r="B252" s="192" t="s">
        <v>567</v>
      </c>
      <c r="C252" s="191">
        <v>2018</v>
      </c>
      <c r="D252" s="194">
        <v>6825.66</v>
      </c>
      <c r="E252" s="194">
        <v>6825.53</v>
      </c>
      <c r="F252" s="194">
        <v>0</v>
      </c>
      <c r="G252" s="194">
        <v>0</v>
      </c>
      <c r="H252" s="194">
        <v>4968.46</v>
      </c>
      <c r="I252" s="194">
        <v>4968.41</v>
      </c>
      <c r="J252" s="194">
        <v>1857.2</v>
      </c>
      <c r="K252" s="194">
        <v>1857.12</v>
      </c>
      <c r="L252" s="194">
        <v>0</v>
      </c>
      <c r="M252" s="194">
        <v>0</v>
      </c>
      <c r="N252" s="194">
        <v>100</v>
      </c>
      <c r="O252" s="194">
        <v>100</v>
      </c>
      <c r="P252" s="222" t="s">
        <v>22</v>
      </c>
      <c r="Q252" s="199" t="s">
        <v>22</v>
      </c>
      <c r="R252" s="199" t="s">
        <v>22</v>
      </c>
      <c r="S252" s="199" t="s">
        <v>22</v>
      </c>
      <c r="T252" s="2"/>
    </row>
    <row r="253" spans="1:20" ht="21.75" customHeight="1" x14ac:dyDescent="0.25">
      <c r="A253" s="237" t="s">
        <v>72</v>
      </c>
      <c r="B253" s="240" t="s">
        <v>422</v>
      </c>
      <c r="C253" s="17" t="s">
        <v>560</v>
      </c>
      <c r="D253" s="18">
        <f>SUM(D254:D258)</f>
        <v>305010.84999999998</v>
      </c>
      <c r="E253" s="18">
        <f t="shared" ref="E253:M253" si="97">SUM(E254:E258)</f>
        <v>304996.98</v>
      </c>
      <c r="F253" s="18">
        <f t="shared" si="97"/>
        <v>0</v>
      </c>
      <c r="G253" s="18">
        <f t="shared" si="97"/>
        <v>0</v>
      </c>
      <c r="H253" s="18">
        <f t="shared" si="97"/>
        <v>2127.6999999999998</v>
      </c>
      <c r="I253" s="18">
        <f t="shared" si="97"/>
        <v>2127.6999999999998</v>
      </c>
      <c r="J253" s="18">
        <f t="shared" si="97"/>
        <v>302883.14999999997</v>
      </c>
      <c r="K253" s="18">
        <f t="shared" si="97"/>
        <v>302869.28000000003</v>
      </c>
      <c r="L253" s="18">
        <f t="shared" si="97"/>
        <v>0</v>
      </c>
      <c r="M253" s="18">
        <f t="shared" si="97"/>
        <v>0</v>
      </c>
      <c r="N253" s="18">
        <v>100</v>
      </c>
      <c r="O253" s="18">
        <v>100</v>
      </c>
      <c r="P253" s="243" t="s">
        <v>22</v>
      </c>
      <c r="Q253" s="243" t="s">
        <v>22</v>
      </c>
      <c r="R253" s="243" t="s">
        <v>22</v>
      </c>
      <c r="S253" s="243" t="s">
        <v>22</v>
      </c>
      <c r="T253" s="2"/>
    </row>
    <row r="254" spans="1:20" ht="22.5" customHeight="1" x14ac:dyDescent="0.25">
      <c r="A254" s="238"/>
      <c r="B254" s="241"/>
      <c r="C254" s="66">
        <v>2014</v>
      </c>
      <c r="D254" s="76">
        <f>SUM(D259+D269+D274)</f>
        <v>50581</v>
      </c>
      <c r="E254" s="76">
        <f t="shared" ref="E254:M254" si="98">SUM(E259+E269+E274)</f>
        <v>50580.3</v>
      </c>
      <c r="F254" s="76">
        <f t="shared" si="98"/>
        <v>0</v>
      </c>
      <c r="G254" s="76">
        <f t="shared" si="98"/>
        <v>0</v>
      </c>
      <c r="H254" s="76">
        <f t="shared" si="98"/>
        <v>877</v>
      </c>
      <c r="I254" s="76">
        <f t="shared" si="98"/>
        <v>877</v>
      </c>
      <c r="J254" s="76">
        <f t="shared" si="98"/>
        <v>49704</v>
      </c>
      <c r="K254" s="76">
        <f t="shared" si="98"/>
        <v>49703.3</v>
      </c>
      <c r="L254" s="76">
        <f t="shared" si="98"/>
        <v>0</v>
      </c>
      <c r="M254" s="76">
        <f t="shared" si="98"/>
        <v>0</v>
      </c>
      <c r="N254" s="76">
        <v>100</v>
      </c>
      <c r="O254" s="76">
        <v>100</v>
      </c>
      <c r="P254" s="244"/>
      <c r="Q254" s="244"/>
      <c r="R254" s="244"/>
      <c r="S254" s="244"/>
      <c r="T254" s="2"/>
    </row>
    <row r="255" spans="1:20" ht="22.5" customHeight="1" x14ac:dyDescent="0.25">
      <c r="A255" s="238"/>
      <c r="B255" s="241"/>
      <c r="C255" s="66">
        <v>2015</v>
      </c>
      <c r="D255" s="76">
        <f>SUM(D261+D270+D276)</f>
        <v>56295</v>
      </c>
      <c r="E255" s="76">
        <f t="shared" ref="E255:M255" si="99">SUM(E261+E270+E276)</f>
        <v>56294.3</v>
      </c>
      <c r="F255" s="76">
        <f t="shared" si="99"/>
        <v>0</v>
      </c>
      <c r="G255" s="76">
        <f t="shared" si="99"/>
        <v>0</v>
      </c>
      <c r="H255" s="76">
        <f t="shared" si="99"/>
        <v>0</v>
      </c>
      <c r="I255" s="76">
        <f t="shared" si="99"/>
        <v>0</v>
      </c>
      <c r="J255" s="76">
        <f t="shared" si="99"/>
        <v>56295</v>
      </c>
      <c r="K255" s="76">
        <f t="shared" si="99"/>
        <v>56294.3</v>
      </c>
      <c r="L255" s="76">
        <f t="shared" si="99"/>
        <v>0</v>
      </c>
      <c r="M255" s="76">
        <f t="shared" si="99"/>
        <v>0</v>
      </c>
      <c r="N255" s="76">
        <v>100</v>
      </c>
      <c r="O255" s="76">
        <v>100</v>
      </c>
      <c r="P255" s="244"/>
      <c r="Q255" s="244"/>
      <c r="R255" s="244"/>
      <c r="S255" s="244"/>
      <c r="T255" s="2"/>
    </row>
    <row r="256" spans="1:20" ht="22.5" customHeight="1" x14ac:dyDescent="0.25">
      <c r="A256" s="238"/>
      <c r="B256" s="241"/>
      <c r="C256" s="66">
        <v>2016</v>
      </c>
      <c r="D256" s="76">
        <f>SUM(D263+D271+D278)</f>
        <v>68868.299999999988</v>
      </c>
      <c r="E256" s="76">
        <f t="shared" ref="E256:M256" si="100">SUM(E263+E271+E278)</f>
        <v>68867.039999999994</v>
      </c>
      <c r="F256" s="76">
        <f t="shared" si="100"/>
        <v>0</v>
      </c>
      <c r="G256" s="76">
        <f t="shared" si="100"/>
        <v>0</v>
      </c>
      <c r="H256" s="76">
        <f t="shared" si="100"/>
        <v>110</v>
      </c>
      <c r="I256" s="76">
        <f t="shared" si="100"/>
        <v>110</v>
      </c>
      <c r="J256" s="76">
        <f t="shared" si="100"/>
        <v>68758.299999999988</v>
      </c>
      <c r="K256" s="76">
        <f t="shared" si="100"/>
        <v>68757.039999999994</v>
      </c>
      <c r="L256" s="76">
        <f t="shared" si="100"/>
        <v>0</v>
      </c>
      <c r="M256" s="76">
        <f t="shared" si="100"/>
        <v>0</v>
      </c>
      <c r="N256" s="76">
        <v>100</v>
      </c>
      <c r="O256" s="76">
        <v>100</v>
      </c>
      <c r="P256" s="244"/>
      <c r="Q256" s="244"/>
      <c r="R256" s="244"/>
      <c r="S256" s="244"/>
      <c r="T256" s="2"/>
    </row>
    <row r="257" spans="1:20" ht="22.5" customHeight="1" x14ac:dyDescent="0.25">
      <c r="A257" s="238"/>
      <c r="B257" s="241"/>
      <c r="C257" s="66">
        <v>2017</v>
      </c>
      <c r="D257" s="76">
        <f>SUM(D265+D272+D280)</f>
        <v>63414.499999999993</v>
      </c>
      <c r="E257" s="76">
        <f t="shared" ref="E257:M257" si="101">SUM(E265+E272+E280)</f>
        <v>63413.899999999994</v>
      </c>
      <c r="F257" s="76">
        <f t="shared" si="101"/>
        <v>0</v>
      </c>
      <c r="G257" s="76">
        <f t="shared" si="101"/>
        <v>0</v>
      </c>
      <c r="H257" s="76">
        <f t="shared" si="101"/>
        <v>468.6</v>
      </c>
      <c r="I257" s="76">
        <f t="shared" si="101"/>
        <v>468.6</v>
      </c>
      <c r="J257" s="76">
        <f t="shared" si="101"/>
        <v>62945.899999999994</v>
      </c>
      <c r="K257" s="76">
        <f t="shared" si="101"/>
        <v>62945.299999999996</v>
      </c>
      <c r="L257" s="76">
        <f t="shared" si="101"/>
        <v>0</v>
      </c>
      <c r="M257" s="76">
        <f t="shared" si="101"/>
        <v>0</v>
      </c>
      <c r="N257" s="76">
        <v>100</v>
      </c>
      <c r="O257" s="76">
        <v>100</v>
      </c>
      <c r="P257" s="244"/>
      <c r="Q257" s="244"/>
      <c r="R257" s="244"/>
      <c r="S257" s="244"/>
      <c r="T257" s="2"/>
    </row>
    <row r="258" spans="1:20" ht="22.5" customHeight="1" x14ac:dyDescent="0.25">
      <c r="A258" s="239"/>
      <c r="B258" s="242"/>
      <c r="C258" s="66">
        <v>2018</v>
      </c>
      <c r="D258" s="76">
        <f>SUM(D267+D273+D282+D284)</f>
        <v>65852.05</v>
      </c>
      <c r="E258" s="76">
        <f t="shared" ref="E258:M258" si="102">SUM(E267+E273+E282+E284)</f>
        <v>65841.440000000002</v>
      </c>
      <c r="F258" s="76">
        <f t="shared" si="102"/>
        <v>0</v>
      </c>
      <c r="G258" s="76">
        <f t="shared" si="102"/>
        <v>0</v>
      </c>
      <c r="H258" s="76">
        <f t="shared" si="102"/>
        <v>672.1</v>
      </c>
      <c r="I258" s="76">
        <f t="shared" si="102"/>
        <v>672.1</v>
      </c>
      <c r="J258" s="76">
        <f t="shared" si="102"/>
        <v>65179.95</v>
      </c>
      <c r="K258" s="76">
        <f t="shared" si="102"/>
        <v>65169.34</v>
      </c>
      <c r="L258" s="76">
        <f t="shared" si="102"/>
        <v>0</v>
      </c>
      <c r="M258" s="76">
        <f t="shared" si="102"/>
        <v>0</v>
      </c>
      <c r="N258" s="76">
        <v>100</v>
      </c>
      <c r="O258" s="76">
        <v>99.98</v>
      </c>
      <c r="P258" s="245"/>
      <c r="Q258" s="245"/>
      <c r="R258" s="245"/>
      <c r="S258" s="245"/>
      <c r="T258" s="2"/>
    </row>
    <row r="259" spans="1:20" ht="56.25" customHeight="1" x14ac:dyDescent="0.25">
      <c r="A259" s="261" t="s">
        <v>73</v>
      </c>
      <c r="B259" s="272" t="s">
        <v>74</v>
      </c>
      <c r="C259" s="264">
        <v>2014</v>
      </c>
      <c r="D259" s="270">
        <v>13533.18</v>
      </c>
      <c r="E259" s="270">
        <v>13532.94</v>
      </c>
      <c r="F259" s="270">
        <v>0</v>
      </c>
      <c r="G259" s="270">
        <v>0</v>
      </c>
      <c r="H259" s="270">
        <v>877</v>
      </c>
      <c r="I259" s="270">
        <v>877</v>
      </c>
      <c r="J259" s="270">
        <v>12656.18</v>
      </c>
      <c r="K259" s="270">
        <v>12655.94</v>
      </c>
      <c r="L259" s="270">
        <v>0</v>
      </c>
      <c r="M259" s="270">
        <v>0</v>
      </c>
      <c r="N259" s="270">
        <v>100</v>
      </c>
      <c r="O259" s="270">
        <v>100</v>
      </c>
      <c r="P259" s="5" t="s">
        <v>223</v>
      </c>
      <c r="Q259" s="6">
        <v>6</v>
      </c>
      <c r="R259" s="6">
        <v>6</v>
      </c>
      <c r="S259" s="6">
        <v>100</v>
      </c>
      <c r="T259" s="2"/>
    </row>
    <row r="260" spans="1:20" ht="29.25" customHeight="1" x14ac:dyDescent="0.25">
      <c r="A260" s="262"/>
      <c r="B260" s="273"/>
      <c r="C260" s="266"/>
      <c r="D260" s="271"/>
      <c r="E260" s="271"/>
      <c r="F260" s="271"/>
      <c r="G260" s="271"/>
      <c r="H260" s="271"/>
      <c r="I260" s="271"/>
      <c r="J260" s="271"/>
      <c r="K260" s="271"/>
      <c r="L260" s="271"/>
      <c r="M260" s="271"/>
      <c r="N260" s="271"/>
      <c r="O260" s="271"/>
      <c r="P260" s="5" t="s">
        <v>221</v>
      </c>
      <c r="Q260" s="6">
        <v>65</v>
      </c>
      <c r="R260" s="6">
        <v>65</v>
      </c>
      <c r="S260" s="6">
        <v>100</v>
      </c>
      <c r="T260" s="2"/>
    </row>
    <row r="261" spans="1:20" ht="54.75" customHeight="1" x14ac:dyDescent="0.25">
      <c r="A261" s="262"/>
      <c r="B261" s="273"/>
      <c r="C261" s="264">
        <v>2015</v>
      </c>
      <c r="D261" s="270">
        <v>16642.099999999999</v>
      </c>
      <c r="E261" s="270">
        <v>16641.900000000001</v>
      </c>
      <c r="F261" s="270">
        <v>0</v>
      </c>
      <c r="G261" s="270">
        <v>0</v>
      </c>
      <c r="H261" s="270">
        <v>0</v>
      </c>
      <c r="I261" s="270">
        <v>0</v>
      </c>
      <c r="J261" s="270">
        <v>16642.099999999999</v>
      </c>
      <c r="K261" s="270">
        <v>16641.900000000001</v>
      </c>
      <c r="L261" s="270">
        <v>0</v>
      </c>
      <c r="M261" s="270">
        <v>0</v>
      </c>
      <c r="N261" s="270">
        <v>100</v>
      </c>
      <c r="O261" s="270">
        <v>100</v>
      </c>
      <c r="P261" s="5" t="s">
        <v>223</v>
      </c>
      <c r="Q261" s="103">
        <v>6</v>
      </c>
      <c r="R261" s="103">
        <v>6</v>
      </c>
      <c r="S261" s="103">
        <v>100</v>
      </c>
      <c r="T261" s="2"/>
    </row>
    <row r="262" spans="1:20" ht="37.5" customHeight="1" x14ac:dyDescent="0.25">
      <c r="A262" s="262"/>
      <c r="B262" s="273"/>
      <c r="C262" s="266"/>
      <c r="D262" s="271"/>
      <c r="E262" s="271"/>
      <c r="F262" s="271"/>
      <c r="G262" s="271"/>
      <c r="H262" s="271"/>
      <c r="I262" s="271"/>
      <c r="J262" s="271"/>
      <c r="K262" s="271"/>
      <c r="L262" s="271"/>
      <c r="M262" s="271"/>
      <c r="N262" s="271"/>
      <c r="O262" s="271"/>
      <c r="P262" s="5" t="s">
        <v>221</v>
      </c>
      <c r="Q262" s="103">
        <v>70</v>
      </c>
      <c r="R262" s="103">
        <v>79.2</v>
      </c>
      <c r="S262" s="103">
        <v>113.1</v>
      </c>
      <c r="T262" s="2"/>
    </row>
    <row r="263" spans="1:20" ht="55.5" customHeight="1" x14ac:dyDescent="0.25">
      <c r="A263" s="262"/>
      <c r="B263" s="273"/>
      <c r="C263" s="264">
        <v>2016</v>
      </c>
      <c r="D263" s="270">
        <v>24375.599999999999</v>
      </c>
      <c r="E263" s="270">
        <v>24374.720000000001</v>
      </c>
      <c r="F263" s="270">
        <v>0</v>
      </c>
      <c r="G263" s="270">
        <v>0</v>
      </c>
      <c r="H263" s="270">
        <v>110</v>
      </c>
      <c r="I263" s="270">
        <v>110</v>
      </c>
      <c r="J263" s="270">
        <v>24265.599999999999</v>
      </c>
      <c r="K263" s="270">
        <v>24264.720000000001</v>
      </c>
      <c r="L263" s="270">
        <v>0</v>
      </c>
      <c r="M263" s="270">
        <v>0</v>
      </c>
      <c r="N263" s="270">
        <v>100</v>
      </c>
      <c r="O263" s="270">
        <v>100</v>
      </c>
      <c r="P263" s="5" t="s">
        <v>223</v>
      </c>
      <c r="Q263" s="145">
        <v>6</v>
      </c>
      <c r="R263" s="145">
        <v>6</v>
      </c>
      <c r="S263" s="145">
        <v>100</v>
      </c>
      <c r="T263" s="2"/>
    </row>
    <row r="264" spans="1:20" ht="30.75" customHeight="1" x14ac:dyDescent="0.25">
      <c r="A264" s="262"/>
      <c r="B264" s="273"/>
      <c r="C264" s="266"/>
      <c r="D264" s="271"/>
      <c r="E264" s="271"/>
      <c r="F264" s="271"/>
      <c r="G264" s="271"/>
      <c r="H264" s="271"/>
      <c r="I264" s="271"/>
      <c r="J264" s="271"/>
      <c r="K264" s="271"/>
      <c r="L264" s="271"/>
      <c r="M264" s="271"/>
      <c r="N264" s="271"/>
      <c r="O264" s="271"/>
      <c r="P264" s="5" t="s">
        <v>221</v>
      </c>
      <c r="Q264" s="145">
        <v>75</v>
      </c>
      <c r="R264" s="145">
        <v>79.2</v>
      </c>
      <c r="S264" s="145">
        <v>105.6</v>
      </c>
      <c r="T264" s="2"/>
    </row>
    <row r="265" spans="1:20" ht="51" customHeight="1" x14ac:dyDescent="0.25">
      <c r="A265" s="262"/>
      <c r="B265" s="273"/>
      <c r="C265" s="264">
        <v>2017</v>
      </c>
      <c r="D265" s="270">
        <v>16500.7</v>
      </c>
      <c r="E265" s="270">
        <v>16500.2</v>
      </c>
      <c r="F265" s="270">
        <v>0</v>
      </c>
      <c r="G265" s="270">
        <v>0</v>
      </c>
      <c r="H265" s="270">
        <v>468.6</v>
      </c>
      <c r="I265" s="270">
        <v>468.6</v>
      </c>
      <c r="J265" s="270">
        <v>16032.1</v>
      </c>
      <c r="K265" s="270">
        <v>16031.6</v>
      </c>
      <c r="L265" s="270">
        <v>0</v>
      </c>
      <c r="M265" s="270">
        <v>0</v>
      </c>
      <c r="N265" s="270">
        <v>100</v>
      </c>
      <c r="O265" s="270">
        <v>100</v>
      </c>
      <c r="P265" s="5" t="s">
        <v>223</v>
      </c>
      <c r="Q265" s="172">
        <v>6</v>
      </c>
      <c r="R265" s="172">
        <v>6</v>
      </c>
      <c r="S265" s="172">
        <v>100</v>
      </c>
      <c r="T265" s="2"/>
    </row>
    <row r="266" spans="1:20" ht="27" customHeight="1" x14ac:dyDescent="0.25">
      <c r="A266" s="262"/>
      <c r="B266" s="273"/>
      <c r="C266" s="266"/>
      <c r="D266" s="271"/>
      <c r="E266" s="271"/>
      <c r="F266" s="271"/>
      <c r="G266" s="271"/>
      <c r="H266" s="271"/>
      <c r="I266" s="271"/>
      <c r="J266" s="271"/>
      <c r="K266" s="271"/>
      <c r="L266" s="271"/>
      <c r="M266" s="271"/>
      <c r="N266" s="271"/>
      <c r="O266" s="271"/>
      <c r="P266" s="5" t="s">
        <v>221</v>
      </c>
      <c r="Q266" s="172">
        <v>80</v>
      </c>
      <c r="R266" s="172">
        <v>80</v>
      </c>
      <c r="S266" s="172">
        <v>100</v>
      </c>
      <c r="T266" s="2"/>
    </row>
    <row r="267" spans="1:20" ht="54" customHeight="1" x14ac:dyDescent="0.25">
      <c r="A267" s="262"/>
      <c r="B267" s="273"/>
      <c r="C267" s="264">
        <v>2018</v>
      </c>
      <c r="D267" s="270">
        <v>11951.85</v>
      </c>
      <c r="E267" s="270">
        <v>11944.89</v>
      </c>
      <c r="F267" s="270">
        <v>0</v>
      </c>
      <c r="G267" s="270">
        <v>0</v>
      </c>
      <c r="H267" s="270">
        <v>0</v>
      </c>
      <c r="I267" s="270">
        <v>0</v>
      </c>
      <c r="J267" s="270">
        <v>11951.85</v>
      </c>
      <c r="K267" s="270">
        <v>11944.89</v>
      </c>
      <c r="L267" s="270">
        <v>0</v>
      </c>
      <c r="M267" s="270">
        <v>0</v>
      </c>
      <c r="N267" s="270">
        <v>100</v>
      </c>
      <c r="O267" s="270">
        <v>99.94</v>
      </c>
      <c r="P267" s="5" t="s">
        <v>223</v>
      </c>
      <c r="Q267" s="211">
        <v>6</v>
      </c>
      <c r="R267" s="211">
        <v>6</v>
      </c>
      <c r="S267" s="211">
        <v>100</v>
      </c>
      <c r="T267" s="2"/>
    </row>
    <row r="268" spans="1:20" ht="27" customHeight="1" x14ac:dyDescent="0.25">
      <c r="A268" s="263"/>
      <c r="B268" s="274"/>
      <c r="C268" s="266"/>
      <c r="D268" s="271"/>
      <c r="E268" s="271"/>
      <c r="F268" s="271"/>
      <c r="G268" s="271"/>
      <c r="H268" s="271"/>
      <c r="I268" s="271"/>
      <c r="J268" s="271"/>
      <c r="K268" s="271"/>
      <c r="L268" s="271"/>
      <c r="M268" s="271"/>
      <c r="N268" s="271"/>
      <c r="O268" s="271"/>
      <c r="P268" s="5" t="s">
        <v>221</v>
      </c>
      <c r="Q268" s="211">
        <v>85</v>
      </c>
      <c r="R268" s="211">
        <v>85</v>
      </c>
      <c r="S268" s="211">
        <v>100</v>
      </c>
      <c r="T268" s="2"/>
    </row>
    <row r="269" spans="1:20" ht="114" customHeight="1" x14ac:dyDescent="0.25">
      <c r="A269" s="261" t="s">
        <v>75</v>
      </c>
      <c r="B269" s="272" t="s">
        <v>76</v>
      </c>
      <c r="C269" s="8">
        <v>2014</v>
      </c>
      <c r="D269" s="90">
        <v>36413</v>
      </c>
      <c r="E269" s="90">
        <v>36412.54</v>
      </c>
      <c r="F269" s="90">
        <v>0</v>
      </c>
      <c r="G269" s="90">
        <v>0</v>
      </c>
      <c r="H269" s="90">
        <v>0</v>
      </c>
      <c r="I269" s="90">
        <v>0</v>
      </c>
      <c r="J269" s="90">
        <v>36413</v>
      </c>
      <c r="K269" s="90">
        <v>36412.54</v>
      </c>
      <c r="L269" s="90">
        <v>0</v>
      </c>
      <c r="M269" s="90">
        <v>0</v>
      </c>
      <c r="N269" s="90">
        <v>100</v>
      </c>
      <c r="O269" s="90">
        <v>100</v>
      </c>
      <c r="P269" s="9" t="s">
        <v>222</v>
      </c>
      <c r="Q269" s="6">
        <v>15</v>
      </c>
      <c r="R269" s="6">
        <v>15</v>
      </c>
      <c r="S269" s="6">
        <v>100</v>
      </c>
      <c r="T269" s="2"/>
    </row>
    <row r="270" spans="1:20" ht="114" customHeight="1" x14ac:dyDescent="0.25">
      <c r="A270" s="262"/>
      <c r="B270" s="273"/>
      <c r="C270" s="101">
        <v>2015</v>
      </c>
      <c r="D270" s="102">
        <v>38863</v>
      </c>
      <c r="E270" s="102">
        <v>38862.800000000003</v>
      </c>
      <c r="F270" s="102">
        <v>0</v>
      </c>
      <c r="G270" s="102">
        <v>0</v>
      </c>
      <c r="H270" s="102">
        <v>0</v>
      </c>
      <c r="I270" s="102">
        <v>0</v>
      </c>
      <c r="J270" s="116">
        <v>38863</v>
      </c>
      <c r="K270" s="102">
        <v>38862.800000000003</v>
      </c>
      <c r="L270" s="102">
        <v>0</v>
      </c>
      <c r="M270" s="102">
        <v>0</v>
      </c>
      <c r="N270" s="102">
        <v>100</v>
      </c>
      <c r="O270" s="102">
        <v>100</v>
      </c>
      <c r="P270" s="9" t="s">
        <v>222</v>
      </c>
      <c r="Q270" s="103">
        <v>20</v>
      </c>
      <c r="R270" s="103">
        <v>25</v>
      </c>
      <c r="S270" s="103">
        <v>125</v>
      </c>
      <c r="T270" s="2"/>
    </row>
    <row r="271" spans="1:20" ht="114" customHeight="1" x14ac:dyDescent="0.25">
      <c r="A271" s="262"/>
      <c r="B271" s="273"/>
      <c r="C271" s="124">
        <v>2016</v>
      </c>
      <c r="D271" s="134">
        <v>43256.800000000003</v>
      </c>
      <c r="E271" s="134">
        <v>43256.56</v>
      </c>
      <c r="F271" s="134">
        <v>0</v>
      </c>
      <c r="G271" s="134">
        <v>0</v>
      </c>
      <c r="H271" s="134">
        <v>0</v>
      </c>
      <c r="I271" s="134">
        <v>0</v>
      </c>
      <c r="J271" s="134">
        <v>43256.800000000003</v>
      </c>
      <c r="K271" s="134">
        <v>43256.56</v>
      </c>
      <c r="L271" s="134">
        <v>0</v>
      </c>
      <c r="M271" s="134">
        <v>0</v>
      </c>
      <c r="N271" s="134">
        <v>100</v>
      </c>
      <c r="O271" s="134">
        <v>100</v>
      </c>
      <c r="P271" s="29" t="s">
        <v>222</v>
      </c>
      <c r="Q271" s="145">
        <v>35</v>
      </c>
      <c r="R271" s="145">
        <v>39</v>
      </c>
      <c r="S271" s="145">
        <v>111</v>
      </c>
      <c r="T271" s="2"/>
    </row>
    <row r="272" spans="1:20" ht="114" customHeight="1" x14ac:dyDescent="0.25">
      <c r="A272" s="262"/>
      <c r="B272" s="273"/>
      <c r="C272" s="162">
        <v>2017</v>
      </c>
      <c r="D272" s="158">
        <v>45844.2</v>
      </c>
      <c r="E272" s="158">
        <v>45844.2</v>
      </c>
      <c r="F272" s="158">
        <v>0</v>
      </c>
      <c r="G272" s="158">
        <v>0</v>
      </c>
      <c r="H272" s="158">
        <v>0</v>
      </c>
      <c r="I272" s="158">
        <v>0</v>
      </c>
      <c r="J272" s="158">
        <v>45844.2</v>
      </c>
      <c r="K272" s="158">
        <v>45844.2</v>
      </c>
      <c r="L272" s="158">
        <v>0</v>
      </c>
      <c r="M272" s="158">
        <v>0</v>
      </c>
      <c r="N272" s="158">
        <v>100</v>
      </c>
      <c r="O272" s="158">
        <v>100</v>
      </c>
      <c r="P272" s="29" t="s">
        <v>222</v>
      </c>
      <c r="Q272" s="172">
        <v>50</v>
      </c>
      <c r="R272" s="172">
        <v>82</v>
      </c>
      <c r="S272" s="172">
        <v>164</v>
      </c>
      <c r="T272" s="2"/>
    </row>
    <row r="273" spans="1:20" ht="114" customHeight="1" x14ac:dyDescent="0.25">
      <c r="A273" s="263"/>
      <c r="B273" s="274"/>
      <c r="C273" s="190">
        <v>2018</v>
      </c>
      <c r="D273" s="193">
        <v>52288</v>
      </c>
      <c r="E273" s="193">
        <v>52284.62</v>
      </c>
      <c r="F273" s="193">
        <v>0</v>
      </c>
      <c r="G273" s="193">
        <v>0</v>
      </c>
      <c r="H273" s="193">
        <v>535.1</v>
      </c>
      <c r="I273" s="193">
        <v>535.1</v>
      </c>
      <c r="J273" s="193">
        <v>51752.9</v>
      </c>
      <c r="K273" s="193">
        <v>51749.52</v>
      </c>
      <c r="L273" s="193">
        <v>0</v>
      </c>
      <c r="M273" s="193">
        <v>0</v>
      </c>
      <c r="N273" s="193">
        <v>100</v>
      </c>
      <c r="O273" s="193">
        <v>99.99</v>
      </c>
      <c r="P273" s="29" t="s">
        <v>222</v>
      </c>
      <c r="Q273" s="211">
        <v>70</v>
      </c>
      <c r="R273" s="211">
        <v>70</v>
      </c>
      <c r="S273" s="211">
        <v>100</v>
      </c>
      <c r="T273" s="2"/>
    </row>
    <row r="274" spans="1:20" ht="54.75" customHeight="1" x14ac:dyDescent="0.25">
      <c r="A274" s="261" t="s">
        <v>77</v>
      </c>
      <c r="B274" s="272" t="s">
        <v>78</v>
      </c>
      <c r="C274" s="264">
        <v>2014</v>
      </c>
      <c r="D274" s="328">
        <v>634.82000000000005</v>
      </c>
      <c r="E274" s="270">
        <v>634.82000000000005</v>
      </c>
      <c r="F274" s="270">
        <v>0</v>
      </c>
      <c r="G274" s="270">
        <v>0</v>
      </c>
      <c r="H274" s="270">
        <v>0</v>
      </c>
      <c r="I274" s="270">
        <v>0</v>
      </c>
      <c r="J274" s="270">
        <v>634.82000000000005</v>
      </c>
      <c r="K274" s="270">
        <v>634.82000000000005</v>
      </c>
      <c r="L274" s="270">
        <v>0</v>
      </c>
      <c r="M274" s="270">
        <v>0</v>
      </c>
      <c r="N274" s="270">
        <v>100</v>
      </c>
      <c r="O274" s="270">
        <v>100</v>
      </c>
      <c r="P274" s="5" t="s">
        <v>79</v>
      </c>
      <c r="Q274" s="6">
        <v>30</v>
      </c>
      <c r="R274" s="6">
        <v>30</v>
      </c>
      <c r="S274" s="6">
        <v>100</v>
      </c>
      <c r="T274" s="2"/>
    </row>
    <row r="275" spans="1:20" ht="35.25" customHeight="1" x14ac:dyDescent="0.25">
      <c r="A275" s="262"/>
      <c r="B275" s="273"/>
      <c r="C275" s="266"/>
      <c r="D275" s="329"/>
      <c r="E275" s="271"/>
      <c r="F275" s="271"/>
      <c r="G275" s="271"/>
      <c r="H275" s="271"/>
      <c r="I275" s="271"/>
      <c r="J275" s="271"/>
      <c r="K275" s="271"/>
      <c r="L275" s="271"/>
      <c r="M275" s="271"/>
      <c r="N275" s="271"/>
      <c r="O275" s="271"/>
      <c r="P275" s="5" t="s">
        <v>225</v>
      </c>
      <c r="Q275" s="6">
        <v>25</v>
      </c>
      <c r="R275" s="6">
        <v>25</v>
      </c>
      <c r="S275" s="6">
        <v>100</v>
      </c>
      <c r="T275" s="2"/>
    </row>
    <row r="276" spans="1:20" ht="51.75" customHeight="1" x14ac:dyDescent="0.25">
      <c r="A276" s="262"/>
      <c r="B276" s="273"/>
      <c r="C276" s="264">
        <v>2015</v>
      </c>
      <c r="D276" s="309">
        <v>789.9</v>
      </c>
      <c r="E276" s="309">
        <v>789.6</v>
      </c>
      <c r="F276" s="309">
        <v>0</v>
      </c>
      <c r="G276" s="309">
        <v>0</v>
      </c>
      <c r="H276" s="309">
        <v>0</v>
      </c>
      <c r="I276" s="309">
        <v>0</v>
      </c>
      <c r="J276" s="309">
        <v>789.9</v>
      </c>
      <c r="K276" s="309">
        <v>789.6</v>
      </c>
      <c r="L276" s="309">
        <v>0</v>
      </c>
      <c r="M276" s="309">
        <v>0</v>
      </c>
      <c r="N276" s="309">
        <v>100</v>
      </c>
      <c r="O276" s="309">
        <v>100</v>
      </c>
      <c r="P276" s="5" t="s">
        <v>79</v>
      </c>
      <c r="Q276" s="103">
        <v>45</v>
      </c>
      <c r="R276" s="103">
        <v>57</v>
      </c>
      <c r="S276" s="103">
        <v>126.7</v>
      </c>
      <c r="T276" s="2"/>
    </row>
    <row r="277" spans="1:20" ht="36.75" customHeight="1" x14ac:dyDescent="0.25">
      <c r="A277" s="262"/>
      <c r="B277" s="273"/>
      <c r="C277" s="266"/>
      <c r="D277" s="311"/>
      <c r="E277" s="311"/>
      <c r="F277" s="311"/>
      <c r="G277" s="311"/>
      <c r="H277" s="311"/>
      <c r="I277" s="311"/>
      <c r="J277" s="311"/>
      <c r="K277" s="311"/>
      <c r="L277" s="311"/>
      <c r="M277" s="311"/>
      <c r="N277" s="311"/>
      <c r="O277" s="311"/>
      <c r="P277" s="5" t="s">
        <v>225</v>
      </c>
      <c r="Q277" s="103">
        <v>30</v>
      </c>
      <c r="R277" s="103">
        <v>87</v>
      </c>
      <c r="S277" s="103">
        <v>290</v>
      </c>
      <c r="T277" s="2"/>
    </row>
    <row r="278" spans="1:20" ht="55.5" customHeight="1" x14ac:dyDescent="0.25">
      <c r="A278" s="262"/>
      <c r="B278" s="273"/>
      <c r="C278" s="264">
        <v>2016</v>
      </c>
      <c r="D278" s="309">
        <v>1235.9000000000001</v>
      </c>
      <c r="E278" s="309">
        <v>1235.76</v>
      </c>
      <c r="F278" s="309">
        <v>0</v>
      </c>
      <c r="G278" s="309">
        <v>0</v>
      </c>
      <c r="H278" s="309">
        <v>0</v>
      </c>
      <c r="I278" s="309">
        <v>0</v>
      </c>
      <c r="J278" s="309">
        <v>1235.9000000000001</v>
      </c>
      <c r="K278" s="309">
        <v>1235.76</v>
      </c>
      <c r="L278" s="309">
        <v>0</v>
      </c>
      <c r="M278" s="309">
        <v>0</v>
      </c>
      <c r="N278" s="309">
        <v>100</v>
      </c>
      <c r="O278" s="309">
        <v>100</v>
      </c>
      <c r="P278" s="27" t="s">
        <v>79</v>
      </c>
      <c r="Q278" s="145">
        <v>50</v>
      </c>
      <c r="R278" s="145">
        <v>63</v>
      </c>
      <c r="S278" s="145">
        <v>118.8</v>
      </c>
      <c r="T278" s="2"/>
    </row>
    <row r="279" spans="1:20" ht="29.25" customHeight="1" x14ac:dyDescent="0.25">
      <c r="A279" s="262"/>
      <c r="B279" s="273"/>
      <c r="C279" s="266"/>
      <c r="D279" s="311"/>
      <c r="E279" s="311"/>
      <c r="F279" s="311"/>
      <c r="G279" s="311"/>
      <c r="H279" s="311"/>
      <c r="I279" s="311"/>
      <c r="J279" s="311"/>
      <c r="K279" s="311"/>
      <c r="L279" s="311"/>
      <c r="M279" s="311"/>
      <c r="N279" s="311"/>
      <c r="O279" s="311"/>
      <c r="P279" s="27" t="s">
        <v>225</v>
      </c>
      <c r="Q279" s="145">
        <v>50</v>
      </c>
      <c r="R279" s="145">
        <v>198</v>
      </c>
      <c r="S279" s="145">
        <v>396</v>
      </c>
      <c r="T279" s="2"/>
    </row>
    <row r="280" spans="1:20" ht="51.75" customHeight="1" x14ac:dyDescent="0.25">
      <c r="A280" s="262"/>
      <c r="B280" s="273"/>
      <c r="C280" s="264">
        <v>2017</v>
      </c>
      <c r="D280" s="309">
        <v>1069.5999999999999</v>
      </c>
      <c r="E280" s="309">
        <v>1069.5</v>
      </c>
      <c r="F280" s="309">
        <v>0</v>
      </c>
      <c r="G280" s="309">
        <v>0</v>
      </c>
      <c r="H280" s="309">
        <v>0</v>
      </c>
      <c r="I280" s="309">
        <v>0</v>
      </c>
      <c r="J280" s="309">
        <v>1069.5999999999999</v>
      </c>
      <c r="K280" s="309">
        <v>1069.5</v>
      </c>
      <c r="L280" s="309">
        <v>0</v>
      </c>
      <c r="M280" s="309">
        <v>0</v>
      </c>
      <c r="N280" s="309">
        <v>100</v>
      </c>
      <c r="O280" s="309">
        <v>100</v>
      </c>
      <c r="P280" s="27" t="s">
        <v>79</v>
      </c>
      <c r="Q280" s="172">
        <v>65</v>
      </c>
      <c r="R280" s="172">
        <v>96</v>
      </c>
      <c r="S280" s="172">
        <v>147.6</v>
      </c>
      <c r="T280" s="2"/>
    </row>
    <row r="281" spans="1:20" ht="29.25" customHeight="1" x14ac:dyDescent="0.25">
      <c r="A281" s="262"/>
      <c r="B281" s="273"/>
      <c r="C281" s="266"/>
      <c r="D281" s="311"/>
      <c r="E281" s="311"/>
      <c r="F281" s="311"/>
      <c r="G281" s="311"/>
      <c r="H281" s="311"/>
      <c r="I281" s="311"/>
      <c r="J281" s="311"/>
      <c r="K281" s="311"/>
      <c r="L281" s="311"/>
      <c r="M281" s="311"/>
      <c r="N281" s="311"/>
      <c r="O281" s="311"/>
      <c r="P281" s="27" t="s">
        <v>225</v>
      </c>
      <c r="Q281" s="172">
        <v>65</v>
      </c>
      <c r="R281" s="172">
        <v>87</v>
      </c>
      <c r="S281" s="172">
        <v>134</v>
      </c>
      <c r="T281" s="2"/>
    </row>
    <row r="282" spans="1:20" ht="54" customHeight="1" x14ac:dyDescent="0.25">
      <c r="A282" s="262"/>
      <c r="B282" s="273"/>
      <c r="C282" s="264">
        <v>2018</v>
      </c>
      <c r="D282" s="309">
        <v>1475.2</v>
      </c>
      <c r="E282" s="309">
        <v>1474.93</v>
      </c>
      <c r="F282" s="309">
        <v>0</v>
      </c>
      <c r="G282" s="309">
        <v>0</v>
      </c>
      <c r="H282" s="309">
        <v>0</v>
      </c>
      <c r="I282" s="309">
        <v>0</v>
      </c>
      <c r="J282" s="309">
        <v>1475.2</v>
      </c>
      <c r="K282" s="309">
        <v>1474.93</v>
      </c>
      <c r="L282" s="309">
        <v>0</v>
      </c>
      <c r="M282" s="309">
        <v>0</v>
      </c>
      <c r="N282" s="309">
        <v>100</v>
      </c>
      <c r="O282" s="309">
        <v>99.98</v>
      </c>
      <c r="P282" s="27" t="s">
        <v>79</v>
      </c>
      <c r="Q282" s="211">
        <v>80</v>
      </c>
      <c r="R282" s="211">
        <v>80</v>
      </c>
      <c r="S282" s="211">
        <v>100</v>
      </c>
      <c r="T282" s="2"/>
    </row>
    <row r="283" spans="1:20" ht="29.25" customHeight="1" x14ac:dyDescent="0.25">
      <c r="A283" s="263"/>
      <c r="B283" s="274"/>
      <c r="C283" s="266"/>
      <c r="D283" s="311"/>
      <c r="E283" s="311"/>
      <c r="F283" s="311"/>
      <c r="G283" s="311"/>
      <c r="H283" s="311"/>
      <c r="I283" s="311"/>
      <c r="J283" s="311"/>
      <c r="K283" s="311"/>
      <c r="L283" s="311"/>
      <c r="M283" s="311"/>
      <c r="N283" s="311"/>
      <c r="O283" s="311"/>
      <c r="P283" s="27" t="s">
        <v>225</v>
      </c>
      <c r="Q283" s="211">
        <v>75</v>
      </c>
      <c r="R283" s="211">
        <v>75</v>
      </c>
      <c r="S283" s="211">
        <v>100</v>
      </c>
      <c r="T283" s="2"/>
    </row>
    <row r="284" spans="1:20" ht="81.75" customHeight="1" x14ac:dyDescent="0.25">
      <c r="A284" s="189" t="s">
        <v>569</v>
      </c>
      <c r="B284" s="192" t="s">
        <v>570</v>
      </c>
      <c r="C284" s="191">
        <v>2018</v>
      </c>
      <c r="D284" s="202">
        <v>137</v>
      </c>
      <c r="E284" s="202">
        <v>137</v>
      </c>
      <c r="F284" s="202">
        <v>0</v>
      </c>
      <c r="G284" s="202">
        <v>0</v>
      </c>
      <c r="H284" s="202">
        <v>137</v>
      </c>
      <c r="I284" s="202">
        <v>137</v>
      </c>
      <c r="J284" s="202">
        <v>0</v>
      </c>
      <c r="K284" s="202">
        <v>0</v>
      </c>
      <c r="L284" s="202">
        <v>0</v>
      </c>
      <c r="M284" s="202">
        <v>0</v>
      </c>
      <c r="N284" s="202">
        <v>100</v>
      </c>
      <c r="O284" s="202">
        <v>100</v>
      </c>
      <c r="P284" s="199" t="s">
        <v>22</v>
      </c>
      <c r="Q284" s="199" t="s">
        <v>22</v>
      </c>
      <c r="R284" s="199" t="s">
        <v>22</v>
      </c>
      <c r="S284" s="199" t="s">
        <v>22</v>
      </c>
      <c r="T284" s="2"/>
    </row>
    <row r="285" spans="1:20" ht="25.5" customHeight="1" x14ac:dyDescent="0.25">
      <c r="A285" s="237" t="s">
        <v>80</v>
      </c>
      <c r="B285" s="240" t="s">
        <v>81</v>
      </c>
      <c r="C285" s="16" t="s">
        <v>560</v>
      </c>
      <c r="D285" s="18">
        <f>SUM(D286:D290)</f>
        <v>46098.860000000008</v>
      </c>
      <c r="E285" s="18">
        <f t="shared" ref="E285:M285" si="103">SUM(E286:E290)</f>
        <v>46098.159999999996</v>
      </c>
      <c r="F285" s="18">
        <f t="shared" si="103"/>
        <v>0</v>
      </c>
      <c r="G285" s="18">
        <f t="shared" si="103"/>
        <v>0</v>
      </c>
      <c r="H285" s="18">
        <f t="shared" si="103"/>
        <v>44471.7</v>
      </c>
      <c r="I285" s="18">
        <f t="shared" si="103"/>
        <v>44471.23</v>
      </c>
      <c r="J285" s="18">
        <f t="shared" si="103"/>
        <v>1627.1599999999999</v>
      </c>
      <c r="K285" s="18">
        <f t="shared" si="103"/>
        <v>1626.9299999999998</v>
      </c>
      <c r="L285" s="18">
        <f t="shared" si="103"/>
        <v>0</v>
      </c>
      <c r="M285" s="18">
        <f t="shared" si="103"/>
        <v>0</v>
      </c>
      <c r="N285" s="18">
        <v>100</v>
      </c>
      <c r="O285" s="18">
        <v>100</v>
      </c>
      <c r="P285" s="243" t="s">
        <v>22</v>
      </c>
      <c r="Q285" s="243" t="s">
        <v>22</v>
      </c>
      <c r="R285" s="243" t="s">
        <v>22</v>
      </c>
      <c r="S285" s="243" t="s">
        <v>22</v>
      </c>
      <c r="T285" s="2"/>
    </row>
    <row r="286" spans="1:20" ht="24" customHeight="1" x14ac:dyDescent="0.25">
      <c r="A286" s="238"/>
      <c r="B286" s="241"/>
      <c r="C286" s="16">
        <v>2014</v>
      </c>
      <c r="D286" s="18">
        <f>SUM(D297)</f>
        <v>9152.7999999999993</v>
      </c>
      <c r="E286" s="18">
        <f t="shared" ref="E286:M286" si="104">SUM(E297)</f>
        <v>9152.7999999999993</v>
      </c>
      <c r="F286" s="18">
        <f t="shared" si="104"/>
        <v>0</v>
      </c>
      <c r="G286" s="18">
        <f t="shared" si="104"/>
        <v>0</v>
      </c>
      <c r="H286" s="18">
        <f t="shared" si="104"/>
        <v>8971.7999999999993</v>
      </c>
      <c r="I286" s="18">
        <f t="shared" si="104"/>
        <v>8971.5</v>
      </c>
      <c r="J286" s="18">
        <f t="shared" si="104"/>
        <v>181</v>
      </c>
      <c r="K286" s="18">
        <f t="shared" si="104"/>
        <v>181.3</v>
      </c>
      <c r="L286" s="18">
        <f t="shared" si="104"/>
        <v>0</v>
      </c>
      <c r="M286" s="18">
        <f t="shared" si="104"/>
        <v>0</v>
      </c>
      <c r="N286" s="18">
        <v>100</v>
      </c>
      <c r="O286" s="18">
        <v>100</v>
      </c>
      <c r="P286" s="244"/>
      <c r="Q286" s="244"/>
      <c r="R286" s="244"/>
      <c r="S286" s="244"/>
      <c r="T286" s="2"/>
    </row>
    <row r="287" spans="1:20" ht="22.5" customHeight="1" x14ac:dyDescent="0.25">
      <c r="A287" s="238"/>
      <c r="B287" s="241"/>
      <c r="C287" s="16">
        <v>2015</v>
      </c>
      <c r="D287" s="18">
        <f>SUM(D298)</f>
        <v>9144.1</v>
      </c>
      <c r="E287" s="18">
        <f t="shared" ref="E287:M287" si="105">SUM(E298)</f>
        <v>9143.9</v>
      </c>
      <c r="F287" s="18">
        <f t="shared" si="105"/>
        <v>0</v>
      </c>
      <c r="G287" s="18">
        <f t="shared" si="105"/>
        <v>0</v>
      </c>
      <c r="H287" s="18">
        <f t="shared" si="105"/>
        <v>9015.5</v>
      </c>
      <c r="I287" s="18">
        <f t="shared" si="105"/>
        <v>9015.4</v>
      </c>
      <c r="J287" s="18">
        <f t="shared" si="105"/>
        <v>128.6</v>
      </c>
      <c r="K287" s="18">
        <f t="shared" si="105"/>
        <v>128.5</v>
      </c>
      <c r="L287" s="18">
        <f t="shared" si="105"/>
        <v>0</v>
      </c>
      <c r="M287" s="18">
        <f t="shared" si="105"/>
        <v>0</v>
      </c>
      <c r="N287" s="18">
        <v>100</v>
      </c>
      <c r="O287" s="18">
        <v>100</v>
      </c>
      <c r="P287" s="244"/>
      <c r="Q287" s="244"/>
      <c r="R287" s="244"/>
      <c r="S287" s="244"/>
      <c r="T287" s="2"/>
    </row>
    <row r="288" spans="1:20" ht="22.5" customHeight="1" x14ac:dyDescent="0.25">
      <c r="A288" s="238"/>
      <c r="B288" s="241"/>
      <c r="C288" s="16">
        <v>2016</v>
      </c>
      <c r="D288" s="18">
        <f>SUM(D291+D294+D300)</f>
        <v>9113.7000000000007</v>
      </c>
      <c r="E288" s="18">
        <f t="shared" ref="E288:M288" si="106">SUM(E291+E294+E300)</f>
        <v>9113.48</v>
      </c>
      <c r="F288" s="18">
        <f t="shared" si="106"/>
        <v>0</v>
      </c>
      <c r="G288" s="18">
        <f t="shared" si="106"/>
        <v>0</v>
      </c>
      <c r="H288" s="18">
        <f t="shared" si="106"/>
        <v>8921.2999999999993</v>
      </c>
      <c r="I288" s="18">
        <f t="shared" si="106"/>
        <v>8921.23</v>
      </c>
      <c r="J288" s="18">
        <f t="shared" si="106"/>
        <v>192.4</v>
      </c>
      <c r="K288" s="18">
        <f t="shared" si="106"/>
        <v>192.25</v>
      </c>
      <c r="L288" s="18">
        <f t="shared" si="106"/>
        <v>0</v>
      </c>
      <c r="M288" s="18">
        <f t="shared" si="106"/>
        <v>0</v>
      </c>
      <c r="N288" s="18">
        <v>100</v>
      </c>
      <c r="O288" s="18">
        <v>100</v>
      </c>
      <c r="P288" s="244"/>
      <c r="Q288" s="244"/>
      <c r="R288" s="244"/>
      <c r="S288" s="244"/>
      <c r="T288" s="2"/>
    </row>
    <row r="289" spans="1:20" ht="22.5" customHeight="1" x14ac:dyDescent="0.25">
      <c r="A289" s="238"/>
      <c r="B289" s="241"/>
      <c r="C289" s="16">
        <v>2017</v>
      </c>
      <c r="D289" s="18">
        <f>SUM(D292+D295+D302)</f>
        <v>8414.5</v>
      </c>
      <c r="E289" s="18">
        <f t="shared" ref="E289:M289" si="107">SUM(E292+E295+E302)</f>
        <v>8414.2999999999993</v>
      </c>
      <c r="F289" s="18">
        <f t="shared" si="107"/>
        <v>0</v>
      </c>
      <c r="G289" s="18">
        <f t="shared" si="107"/>
        <v>0</v>
      </c>
      <c r="H289" s="18">
        <f t="shared" si="107"/>
        <v>7856.5</v>
      </c>
      <c r="I289" s="18">
        <f t="shared" si="107"/>
        <v>7856.5</v>
      </c>
      <c r="J289" s="18">
        <f t="shared" si="107"/>
        <v>558</v>
      </c>
      <c r="K289" s="18">
        <f t="shared" si="107"/>
        <v>557.79999999999995</v>
      </c>
      <c r="L289" s="18">
        <f t="shared" si="107"/>
        <v>0</v>
      </c>
      <c r="M289" s="18">
        <f t="shared" si="107"/>
        <v>0</v>
      </c>
      <c r="N289" s="18">
        <v>100</v>
      </c>
      <c r="O289" s="18">
        <v>100</v>
      </c>
      <c r="P289" s="244"/>
      <c r="Q289" s="244"/>
      <c r="R289" s="244"/>
      <c r="S289" s="244"/>
      <c r="T289" s="2"/>
    </row>
    <row r="290" spans="1:20" ht="22.5" customHeight="1" x14ac:dyDescent="0.25">
      <c r="A290" s="239"/>
      <c r="B290" s="242"/>
      <c r="C290" s="16">
        <v>2018</v>
      </c>
      <c r="D290" s="18">
        <f>SUM(D293+D296+D304)</f>
        <v>10273.76</v>
      </c>
      <c r="E290" s="18">
        <f t="shared" ref="E290:M290" si="108">SUM(E293+E296+E304)</f>
        <v>10273.68</v>
      </c>
      <c r="F290" s="18">
        <f t="shared" si="108"/>
        <v>0</v>
      </c>
      <c r="G290" s="18">
        <f t="shared" si="108"/>
        <v>0</v>
      </c>
      <c r="H290" s="18">
        <f t="shared" si="108"/>
        <v>9706.6</v>
      </c>
      <c r="I290" s="18">
        <f t="shared" si="108"/>
        <v>9706.6</v>
      </c>
      <c r="J290" s="18">
        <f t="shared" si="108"/>
        <v>567.16</v>
      </c>
      <c r="K290" s="18">
        <f t="shared" si="108"/>
        <v>567.08000000000004</v>
      </c>
      <c r="L290" s="18">
        <f t="shared" si="108"/>
        <v>0</v>
      </c>
      <c r="M290" s="18">
        <f t="shared" si="108"/>
        <v>0</v>
      </c>
      <c r="N290" s="18">
        <v>100</v>
      </c>
      <c r="O290" s="18">
        <v>100</v>
      </c>
      <c r="P290" s="245"/>
      <c r="Q290" s="245"/>
      <c r="R290" s="245"/>
      <c r="S290" s="245"/>
      <c r="T290" s="2"/>
    </row>
    <row r="291" spans="1:20" ht="22.5" customHeight="1" x14ac:dyDescent="0.25">
      <c r="A291" s="132" t="s">
        <v>423</v>
      </c>
      <c r="B291" s="249" t="s">
        <v>571</v>
      </c>
      <c r="C291" s="117">
        <v>2016</v>
      </c>
      <c r="D291" s="118">
        <v>4624.8</v>
      </c>
      <c r="E291" s="118">
        <v>4624.55</v>
      </c>
      <c r="F291" s="118">
        <v>0</v>
      </c>
      <c r="G291" s="118">
        <v>0</v>
      </c>
      <c r="H291" s="118">
        <v>4432.3999999999996</v>
      </c>
      <c r="I291" s="118">
        <v>4432.3</v>
      </c>
      <c r="J291" s="118">
        <v>192.4</v>
      </c>
      <c r="K291" s="118">
        <v>192.25</v>
      </c>
      <c r="L291" s="118">
        <v>0</v>
      </c>
      <c r="M291" s="118">
        <v>0</v>
      </c>
      <c r="N291" s="118">
        <v>100</v>
      </c>
      <c r="O291" s="118">
        <v>100</v>
      </c>
      <c r="P291" s="249" t="s">
        <v>458</v>
      </c>
      <c r="Q291" s="79">
        <v>100</v>
      </c>
      <c r="R291" s="79">
        <v>100</v>
      </c>
      <c r="S291" s="79">
        <v>100</v>
      </c>
      <c r="T291" s="2"/>
    </row>
    <row r="292" spans="1:20" ht="24.75" customHeight="1" x14ac:dyDescent="0.25">
      <c r="A292" s="171"/>
      <c r="B292" s="250"/>
      <c r="C292" s="117">
        <v>2017</v>
      </c>
      <c r="D292" s="118">
        <v>0</v>
      </c>
      <c r="E292" s="118">
        <v>0</v>
      </c>
      <c r="F292" s="118">
        <v>0</v>
      </c>
      <c r="G292" s="118">
        <v>0</v>
      </c>
      <c r="H292" s="118">
        <v>0</v>
      </c>
      <c r="I292" s="118">
        <v>0</v>
      </c>
      <c r="J292" s="118">
        <v>0</v>
      </c>
      <c r="K292" s="118">
        <v>0</v>
      </c>
      <c r="L292" s="118">
        <v>0</v>
      </c>
      <c r="M292" s="118">
        <v>0</v>
      </c>
      <c r="N292" s="118" t="s">
        <v>358</v>
      </c>
      <c r="O292" s="118" t="s">
        <v>358</v>
      </c>
      <c r="P292" s="250"/>
      <c r="Q292" s="79">
        <v>100</v>
      </c>
      <c r="R292" s="79">
        <v>100</v>
      </c>
      <c r="S292" s="79">
        <v>100</v>
      </c>
      <c r="T292" s="2"/>
    </row>
    <row r="293" spans="1:20" ht="23.25" customHeight="1" x14ac:dyDescent="0.25">
      <c r="A293" s="195"/>
      <c r="B293" s="251"/>
      <c r="C293" s="117">
        <v>2018</v>
      </c>
      <c r="D293" s="118">
        <v>0</v>
      </c>
      <c r="E293" s="118">
        <v>0</v>
      </c>
      <c r="F293" s="118">
        <v>0</v>
      </c>
      <c r="G293" s="118">
        <v>0</v>
      </c>
      <c r="H293" s="118">
        <v>0</v>
      </c>
      <c r="I293" s="118">
        <v>0</v>
      </c>
      <c r="J293" s="118">
        <v>0</v>
      </c>
      <c r="K293" s="118">
        <v>0</v>
      </c>
      <c r="L293" s="118">
        <v>0</v>
      </c>
      <c r="M293" s="118">
        <v>0</v>
      </c>
      <c r="N293" s="118" t="s">
        <v>358</v>
      </c>
      <c r="O293" s="118" t="s">
        <v>358</v>
      </c>
      <c r="P293" s="251"/>
      <c r="Q293" s="79">
        <v>100</v>
      </c>
      <c r="R293" s="79">
        <v>100</v>
      </c>
      <c r="S293" s="79">
        <v>100</v>
      </c>
      <c r="T293" s="2"/>
    </row>
    <row r="294" spans="1:20" ht="33.75" customHeight="1" x14ac:dyDescent="0.25">
      <c r="A294" s="246" t="s">
        <v>459</v>
      </c>
      <c r="B294" s="249" t="s">
        <v>572</v>
      </c>
      <c r="C294" s="117">
        <v>2016</v>
      </c>
      <c r="D294" s="118">
        <v>0</v>
      </c>
      <c r="E294" s="118">
        <v>0</v>
      </c>
      <c r="F294" s="118">
        <v>0</v>
      </c>
      <c r="G294" s="118">
        <v>0</v>
      </c>
      <c r="H294" s="118">
        <v>0</v>
      </c>
      <c r="I294" s="118">
        <v>0</v>
      </c>
      <c r="J294" s="118">
        <v>0</v>
      </c>
      <c r="K294" s="118">
        <v>0</v>
      </c>
      <c r="L294" s="118">
        <v>0</v>
      </c>
      <c r="M294" s="118">
        <v>0</v>
      </c>
      <c r="N294" s="118">
        <v>0</v>
      </c>
      <c r="O294" s="118">
        <v>0</v>
      </c>
      <c r="P294" s="249" t="s">
        <v>460</v>
      </c>
      <c r="Q294" s="79">
        <v>100</v>
      </c>
      <c r="R294" s="79">
        <v>100</v>
      </c>
      <c r="S294" s="79">
        <v>100</v>
      </c>
      <c r="T294" s="2"/>
    </row>
    <row r="295" spans="1:20" ht="41.25" customHeight="1" x14ac:dyDescent="0.25">
      <c r="A295" s="247"/>
      <c r="B295" s="250"/>
      <c r="C295" s="117">
        <v>2017</v>
      </c>
      <c r="D295" s="118">
        <v>0</v>
      </c>
      <c r="E295" s="118">
        <v>0</v>
      </c>
      <c r="F295" s="118">
        <v>0</v>
      </c>
      <c r="G295" s="118">
        <v>0</v>
      </c>
      <c r="H295" s="118">
        <v>0</v>
      </c>
      <c r="I295" s="118">
        <v>0</v>
      </c>
      <c r="J295" s="118">
        <v>0</v>
      </c>
      <c r="K295" s="118">
        <v>0</v>
      </c>
      <c r="L295" s="118">
        <v>0</v>
      </c>
      <c r="M295" s="118">
        <v>0</v>
      </c>
      <c r="N295" s="118">
        <v>0</v>
      </c>
      <c r="O295" s="118">
        <v>0</v>
      </c>
      <c r="P295" s="250"/>
      <c r="Q295" s="79">
        <v>100</v>
      </c>
      <c r="R295" s="79">
        <v>100</v>
      </c>
      <c r="S295" s="79">
        <v>100</v>
      </c>
      <c r="T295" s="2"/>
    </row>
    <row r="296" spans="1:20" ht="42.75" customHeight="1" x14ac:dyDescent="0.25">
      <c r="A296" s="248"/>
      <c r="B296" s="251"/>
      <c r="C296" s="117">
        <v>2018</v>
      </c>
      <c r="D296" s="118">
        <v>0</v>
      </c>
      <c r="E296" s="118">
        <v>0</v>
      </c>
      <c r="F296" s="118">
        <v>0</v>
      </c>
      <c r="G296" s="118">
        <v>0</v>
      </c>
      <c r="H296" s="118">
        <v>0</v>
      </c>
      <c r="I296" s="118">
        <v>0</v>
      </c>
      <c r="J296" s="118">
        <v>0</v>
      </c>
      <c r="K296" s="118">
        <v>0</v>
      </c>
      <c r="L296" s="118">
        <v>0</v>
      </c>
      <c r="M296" s="118">
        <v>0</v>
      </c>
      <c r="N296" s="118">
        <v>0</v>
      </c>
      <c r="O296" s="118">
        <v>0</v>
      </c>
      <c r="P296" s="251"/>
      <c r="Q296" s="79">
        <v>100</v>
      </c>
      <c r="R296" s="79">
        <v>100</v>
      </c>
      <c r="S296" s="79">
        <v>100</v>
      </c>
      <c r="T296" s="2"/>
    </row>
    <row r="297" spans="1:20" ht="29.25" customHeight="1" x14ac:dyDescent="0.25">
      <c r="A297" s="246" t="s">
        <v>461</v>
      </c>
      <c r="B297" s="249" t="s">
        <v>573</v>
      </c>
      <c r="C297" s="117">
        <v>2014</v>
      </c>
      <c r="D297" s="118">
        <v>9152.7999999999993</v>
      </c>
      <c r="E297" s="118">
        <v>9152.7999999999993</v>
      </c>
      <c r="F297" s="118">
        <v>0</v>
      </c>
      <c r="G297" s="118">
        <v>0</v>
      </c>
      <c r="H297" s="118">
        <v>8971.7999999999993</v>
      </c>
      <c r="I297" s="118">
        <v>8971.5</v>
      </c>
      <c r="J297" s="118">
        <v>181</v>
      </c>
      <c r="K297" s="118">
        <v>181.3</v>
      </c>
      <c r="L297" s="118">
        <f>SUM(L318+L325+L331)</f>
        <v>0</v>
      </c>
      <c r="M297" s="118">
        <f>SUM(M318+M325+M331)</f>
        <v>0</v>
      </c>
      <c r="N297" s="118">
        <v>100</v>
      </c>
      <c r="O297" s="118">
        <v>100</v>
      </c>
      <c r="P297" s="88" t="s">
        <v>226</v>
      </c>
      <c r="Q297" s="81">
        <v>100</v>
      </c>
      <c r="R297" s="81">
        <v>100</v>
      </c>
      <c r="S297" s="81">
        <v>100</v>
      </c>
      <c r="T297" s="2"/>
    </row>
    <row r="298" spans="1:20" ht="116.25" customHeight="1" x14ac:dyDescent="0.25">
      <c r="A298" s="247"/>
      <c r="B298" s="250"/>
      <c r="C298" s="249">
        <v>2015</v>
      </c>
      <c r="D298" s="312">
        <v>9144.1</v>
      </c>
      <c r="E298" s="312">
        <v>9143.9</v>
      </c>
      <c r="F298" s="312">
        <v>0</v>
      </c>
      <c r="G298" s="312">
        <v>0</v>
      </c>
      <c r="H298" s="312">
        <v>9015.5</v>
      </c>
      <c r="I298" s="312">
        <v>9015.4</v>
      </c>
      <c r="J298" s="312">
        <v>128.6</v>
      </c>
      <c r="K298" s="312">
        <v>128.5</v>
      </c>
      <c r="L298" s="312">
        <v>0</v>
      </c>
      <c r="M298" s="312">
        <v>0</v>
      </c>
      <c r="N298" s="312">
        <v>100</v>
      </c>
      <c r="O298" s="312">
        <v>100</v>
      </c>
      <c r="P298" s="119" t="s">
        <v>424</v>
      </c>
      <c r="Q298" s="81">
        <v>100</v>
      </c>
      <c r="R298" s="81">
        <v>100</v>
      </c>
      <c r="S298" s="81">
        <v>100</v>
      </c>
      <c r="T298" s="2"/>
    </row>
    <row r="299" spans="1:20" ht="94.5" customHeight="1" x14ac:dyDescent="0.25">
      <c r="A299" s="247"/>
      <c r="B299" s="250"/>
      <c r="C299" s="251"/>
      <c r="D299" s="313"/>
      <c r="E299" s="313"/>
      <c r="F299" s="313"/>
      <c r="G299" s="313"/>
      <c r="H299" s="313"/>
      <c r="I299" s="313"/>
      <c r="J299" s="313"/>
      <c r="K299" s="313"/>
      <c r="L299" s="313"/>
      <c r="M299" s="313"/>
      <c r="N299" s="313"/>
      <c r="O299" s="313"/>
      <c r="P299" s="119" t="s">
        <v>425</v>
      </c>
      <c r="Q299" s="81">
        <v>27</v>
      </c>
      <c r="R299" s="81">
        <v>29</v>
      </c>
      <c r="S299" s="81">
        <v>107.4</v>
      </c>
      <c r="T299" s="2"/>
    </row>
    <row r="300" spans="1:20" ht="118.5" customHeight="1" x14ac:dyDescent="0.25">
      <c r="A300" s="247"/>
      <c r="B300" s="250"/>
      <c r="C300" s="249">
        <v>2016</v>
      </c>
      <c r="D300" s="312">
        <v>4488.8999999999996</v>
      </c>
      <c r="E300" s="312">
        <v>4488.93</v>
      </c>
      <c r="F300" s="312">
        <v>0</v>
      </c>
      <c r="G300" s="312">
        <v>0</v>
      </c>
      <c r="H300" s="312">
        <v>4488.8999999999996</v>
      </c>
      <c r="I300" s="312">
        <v>4488.93</v>
      </c>
      <c r="J300" s="312">
        <v>0</v>
      </c>
      <c r="K300" s="312">
        <v>0</v>
      </c>
      <c r="L300" s="312">
        <v>0</v>
      </c>
      <c r="M300" s="312">
        <v>0</v>
      </c>
      <c r="N300" s="312">
        <v>100</v>
      </c>
      <c r="O300" s="312">
        <v>100</v>
      </c>
      <c r="P300" s="119" t="s">
        <v>424</v>
      </c>
      <c r="Q300" s="81">
        <v>100</v>
      </c>
      <c r="R300" s="81">
        <v>100</v>
      </c>
      <c r="S300" s="81">
        <v>100</v>
      </c>
      <c r="T300" s="2"/>
    </row>
    <row r="301" spans="1:20" ht="90.75" customHeight="1" x14ac:dyDescent="0.25">
      <c r="A301" s="247"/>
      <c r="B301" s="250"/>
      <c r="C301" s="251"/>
      <c r="D301" s="313"/>
      <c r="E301" s="313"/>
      <c r="F301" s="313"/>
      <c r="G301" s="313"/>
      <c r="H301" s="313"/>
      <c r="I301" s="313"/>
      <c r="J301" s="313"/>
      <c r="K301" s="313"/>
      <c r="L301" s="313"/>
      <c r="M301" s="313"/>
      <c r="N301" s="313"/>
      <c r="O301" s="313"/>
      <c r="P301" s="119" t="s">
        <v>425</v>
      </c>
      <c r="Q301" s="81">
        <v>30</v>
      </c>
      <c r="R301" s="81">
        <v>35</v>
      </c>
      <c r="S301" s="81">
        <v>116.7</v>
      </c>
      <c r="T301" s="2"/>
    </row>
    <row r="302" spans="1:20" ht="118.5" customHeight="1" x14ac:dyDescent="0.25">
      <c r="A302" s="247"/>
      <c r="B302" s="250"/>
      <c r="C302" s="249">
        <v>2017</v>
      </c>
      <c r="D302" s="312">
        <v>8414.5</v>
      </c>
      <c r="E302" s="312">
        <v>8414.2999999999993</v>
      </c>
      <c r="F302" s="312">
        <v>0</v>
      </c>
      <c r="G302" s="312">
        <v>0</v>
      </c>
      <c r="H302" s="312">
        <v>7856.5</v>
      </c>
      <c r="I302" s="312">
        <v>7856.5</v>
      </c>
      <c r="J302" s="312">
        <v>558</v>
      </c>
      <c r="K302" s="312">
        <v>557.79999999999995</v>
      </c>
      <c r="L302" s="312">
        <v>0</v>
      </c>
      <c r="M302" s="312">
        <v>0</v>
      </c>
      <c r="N302" s="312">
        <v>100</v>
      </c>
      <c r="O302" s="312">
        <v>100</v>
      </c>
      <c r="P302" s="119" t="s">
        <v>424</v>
      </c>
      <c r="Q302" s="81">
        <v>100</v>
      </c>
      <c r="R302" s="81">
        <v>100</v>
      </c>
      <c r="S302" s="81">
        <v>100</v>
      </c>
      <c r="T302" s="2"/>
    </row>
    <row r="303" spans="1:20" ht="90.75" customHeight="1" x14ac:dyDescent="0.25">
      <c r="A303" s="247"/>
      <c r="B303" s="250"/>
      <c r="C303" s="251"/>
      <c r="D303" s="313"/>
      <c r="E303" s="313"/>
      <c r="F303" s="313"/>
      <c r="G303" s="313"/>
      <c r="H303" s="313"/>
      <c r="I303" s="313"/>
      <c r="J303" s="313"/>
      <c r="K303" s="313"/>
      <c r="L303" s="313"/>
      <c r="M303" s="313"/>
      <c r="N303" s="313"/>
      <c r="O303" s="313"/>
      <c r="P303" s="119" t="s">
        <v>425</v>
      </c>
      <c r="Q303" s="81">
        <v>32</v>
      </c>
      <c r="R303" s="81">
        <v>44</v>
      </c>
      <c r="S303" s="81">
        <v>137.5</v>
      </c>
      <c r="T303" s="2"/>
    </row>
    <row r="304" spans="1:20" ht="117.75" customHeight="1" x14ac:dyDescent="0.25">
      <c r="A304" s="247"/>
      <c r="B304" s="250"/>
      <c r="C304" s="249">
        <v>2018</v>
      </c>
      <c r="D304" s="312">
        <v>10273.76</v>
      </c>
      <c r="E304" s="312">
        <v>10273.68</v>
      </c>
      <c r="F304" s="312">
        <v>0</v>
      </c>
      <c r="G304" s="312">
        <v>0</v>
      </c>
      <c r="H304" s="312">
        <v>9706.6</v>
      </c>
      <c r="I304" s="312">
        <v>9706.6</v>
      </c>
      <c r="J304" s="312">
        <v>567.16</v>
      </c>
      <c r="K304" s="312">
        <v>567.08000000000004</v>
      </c>
      <c r="L304" s="312">
        <v>0</v>
      </c>
      <c r="M304" s="312">
        <v>0</v>
      </c>
      <c r="N304" s="312">
        <v>100</v>
      </c>
      <c r="O304" s="312">
        <v>100</v>
      </c>
      <c r="P304" s="119" t="s">
        <v>424</v>
      </c>
      <c r="Q304" s="81">
        <v>100</v>
      </c>
      <c r="R304" s="81">
        <v>100</v>
      </c>
      <c r="S304" s="81">
        <v>100</v>
      </c>
      <c r="T304" s="2"/>
    </row>
    <row r="305" spans="1:20" ht="90.75" customHeight="1" x14ac:dyDescent="0.25">
      <c r="A305" s="248"/>
      <c r="B305" s="251"/>
      <c r="C305" s="251"/>
      <c r="D305" s="313"/>
      <c r="E305" s="313"/>
      <c r="F305" s="313"/>
      <c r="G305" s="313"/>
      <c r="H305" s="313"/>
      <c r="I305" s="313"/>
      <c r="J305" s="313"/>
      <c r="K305" s="313"/>
      <c r="L305" s="313"/>
      <c r="M305" s="313"/>
      <c r="N305" s="313"/>
      <c r="O305" s="313"/>
      <c r="P305" s="119" t="s">
        <v>425</v>
      </c>
      <c r="Q305" s="81">
        <v>32</v>
      </c>
      <c r="R305" s="81">
        <v>44</v>
      </c>
      <c r="S305" s="81">
        <v>137.5</v>
      </c>
      <c r="T305" s="2"/>
    </row>
    <row r="306" spans="1:20" ht="21" customHeight="1" x14ac:dyDescent="0.25">
      <c r="A306" s="237" t="s">
        <v>82</v>
      </c>
      <c r="B306" s="240" t="s">
        <v>83</v>
      </c>
      <c r="C306" s="17" t="s">
        <v>560</v>
      </c>
      <c r="D306" s="18">
        <f>SUM(D307:D311)</f>
        <v>86047</v>
      </c>
      <c r="E306" s="18">
        <f t="shared" ref="E306:M306" si="109">SUM(E307:E311)</f>
        <v>86043.389999999985</v>
      </c>
      <c r="F306" s="18">
        <f t="shared" si="109"/>
        <v>0</v>
      </c>
      <c r="G306" s="18">
        <f t="shared" si="109"/>
        <v>0</v>
      </c>
      <c r="H306" s="18">
        <f t="shared" si="109"/>
        <v>0</v>
      </c>
      <c r="I306" s="18">
        <f t="shared" si="109"/>
        <v>0</v>
      </c>
      <c r="J306" s="18">
        <f t="shared" si="109"/>
        <v>86047</v>
      </c>
      <c r="K306" s="18">
        <f t="shared" si="109"/>
        <v>86043.389999999985</v>
      </c>
      <c r="L306" s="18">
        <f t="shared" si="109"/>
        <v>0</v>
      </c>
      <c r="M306" s="18">
        <f t="shared" si="109"/>
        <v>0</v>
      </c>
      <c r="N306" s="18">
        <v>100</v>
      </c>
      <c r="O306" s="18">
        <v>100</v>
      </c>
      <c r="P306" s="243" t="s">
        <v>22</v>
      </c>
      <c r="Q306" s="243" t="s">
        <v>22</v>
      </c>
      <c r="R306" s="243" t="s">
        <v>22</v>
      </c>
      <c r="S306" s="243" t="s">
        <v>22</v>
      </c>
      <c r="T306" s="2"/>
    </row>
    <row r="307" spans="1:20" ht="19.5" customHeight="1" x14ac:dyDescent="0.25">
      <c r="A307" s="238"/>
      <c r="B307" s="241"/>
      <c r="C307" s="66">
        <v>2014</v>
      </c>
      <c r="D307" s="76">
        <f>SUM(D312+D318)</f>
        <v>13626</v>
      </c>
      <c r="E307" s="76">
        <f t="shared" ref="E307:M307" si="110">SUM(E312+E318)</f>
        <v>13625.730000000001</v>
      </c>
      <c r="F307" s="76">
        <f t="shared" si="110"/>
        <v>0</v>
      </c>
      <c r="G307" s="76">
        <f t="shared" si="110"/>
        <v>0</v>
      </c>
      <c r="H307" s="76">
        <f t="shared" si="110"/>
        <v>0</v>
      </c>
      <c r="I307" s="76">
        <f t="shared" si="110"/>
        <v>0</v>
      </c>
      <c r="J307" s="76">
        <f t="shared" si="110"/>
        <v>13626</v>
      </c>
      <c r="K307" s="76">
        <f t="shared" si="110"/>
        <v>13625.730000000001</v>
      </c>
      <c r="L307" s="76">
        <f t="shared" si="110"/>
        <v>0</v>
      </c>
      <c r="M307" s="76">
        <f t="shared" si="110"/>
        <v>0</v>
      </c>
      <c r="N307" s="76">
        <v>100</v>
      </c>
      <c r="O307" s="76">
        <v>100</v>
      </c>
      <c r="P307" s="244"/>
      <c r="Q307" s="244"/>
      <c r="R307" s="244"/>
      <c r="S307" s="244"/>
      <c r="T307" s="2"/>
    </row>
    <row r="308" spans="1:20" ht="20.25" customHeight="1" x14ac:dyDescent="0.25">
      <c r="A308" s="238"/>
      <c r="B308" s="241"/>
      <c r="C308" s="66">
        <v>2015</v>
      </c>
      <c r="D308" s="76">
        <f>SUM(D314+D320)</f>
        <v>14980.2</v>
      </c>
      <c r="E308" s="76">
        <f t="shared" ref="E308:M308" si="111">SUM(E314+E320)</f>
        <v>14979.7</v>
      </c>
      <c r="F308" s="76">
        <f t="shared" si="111"/>
        <v>0</v>
      </c>
      <c r="G308" s="76">
        <f t="shared" si="111"/>
        <v>0</v>
      </c>
      <c r="H308" s="76">
        <f t="shared" si="111"/>
        <v>0</v>
      </c>
      <c r="I308" s="76">
        <f t="shared" si="111"/>
        <v>0</v>
      </c>
      <c r="J308" s="76">
        <f t="shared" si="111"/>
        <v>14980.2</v>
      </c>
      <c r="K308" s="76">
        <f t="shared" si="111"/>
        <v>14979.7</v>
      </c>
      <c r="L308" s="76">
        <f t="shared" si="111"/>
        <v>0</v>
      </c>
      <c r="M308" s="76">
        <f t="shared" si="111"/>
        <v>0</v>
      </c>
      <c r="N308" s="76">
        <v>10</v>
      </c>
      <c r="O308" s="76">
        <v>100</v>
      </c>
      <c r="P308" s="244"/>
      <c r="Q308" s="244"/>
      <c r="R308" s="244"/>
      <c r="S308" s="244"/>
      <c r="T308" s="2"/>
    </row>
    <row r="309" spans="1:20" ht="20.25" customHeight="1" x14ac:dyDescent="0.25">
      <c r="A309" s="238"/>
      <c r="B309" s="241"/>
      <c r="C309" s="66">
        <v>2016</v>
      </c>
      <c r="D309" s="76">
        <f>SUM(D315+D322)</f>
        <v>17881.099999999999</v>
      </c>
      <c r="E309" s="76">
        <f t="shared" ref="E309:M309" si="112">SUM(E315+E322)</f>
        <v>17879.579999999998</v>
      </c>
      <c r="F309" s="76">
        <f t="shared" si="112"/>
        <v>0</v>
      </c>
      <c r="G309" s="76">
        <f t="shared" si="112"/>
        <v>0</v>
      </c>
      <c r="H309" s="76">
        <f t="shared" si="112"/>
        <v>0</v>
      </c>
      <c r="I309" s="76">
        <f t="shared" si="112"/>
        <v>0</v>
      </c>
      <c r="J309" s="76">
        <f t="shared" si="112"/>
        <v>17881.099999999999</v>
      </c>
      <c r="K309" s="76">
        <f t="shared" si="112"/>
        <v>17879.579999999998</v>
      </c>
      <c r="L309" s="76">
        <f t="shared" si="112"/>
        <v>0</v>
      </c>
      <c r="M309" s="76">
        <f t="shared" si="112"/>
        <v>0</v>
      </c>
      <c r="N309" s="76">
        <v>100</v>
      </c>
      <c r="O309" s="76">
        <v>100</v>
      </c>
      <c r="P309" s="244"/>
      <c r="Q309" s="244"/>
      <c r="R309" s="244"/>
      <c r="S309" s="244"/>
      <c r="T309" s="2"/>
    </row>
    <row r="310" spans="1:20" ht="20.25" customHeight="1" x14ac:dyDescent="0.25">
      <c r="A310" s="238"/>
      <c r="B310" s="241"/>
      <c r="C310" s="66">
        <v>2017</v>
      </c>
      <c r="D310" s="76">
        <f>SUM(D316+D323)</f>
        <v>19036.599999999999</v>
      </c>
      <c r="E310" s="76">
        <f t="shared" ref="E310:M310" si="113">SUM(E316+E323)</f>
        <v>19035.699999999997</v>
      </c>
      <c r="F310" s="76">
        <f t="shared" si="113"/>
        <v>0</v>
      </c>
      <c r="G310" s="76">
        <f t="shared" si="113"/>
        <v>0</v>
      </c>
      <c r="H310" s="76">
        <f t="shared" si="113"/>
        <v>0</v>
      </c>
      <c r="I310" s="76">
        <f t="shared" si="113"/>
        <v>0</v>
      </c>
      <c r="J310" s="76">
        <f t="shared" si="113"/>
        <v>19036.599999999999</v>
      </c>
      <c r="K310" s="76">
        <f t="shared" si="113"/>
        <v>19035.699999999997</v>
      </c>
      <c r="L310" s="76">
        <f t="shared" si="113"/>
        <v>0</v>
      </c>
      <c r="M310" s="76">
        <f t="shared" si="113"/>
        <v>0</v>
      </c>
      <c r="N310" s="76">
        <v>100</v>
      </c>
      <c r="O310" s="76">
        <v>100</v>
      </c>
      <c r="P310" s="244"/>
      <c r="Q310" s="244"/>
      <c r="R310" s="244"/>
      <c r="S310" s="244"/>
      <c r="T310" s="2"/>
    </row>
    <row r="311" spans="1:20" ht="20.25" customHeight="1" x14ac:dyDescent="0.25">
      <c r="A311" s="239"/>
      <c r="B311" s="242"/>
      <c r="C311" s="66">
        <v>2018</v>
      </c>
      <c r="D311" s="76">
        <f>SUM(D317+D324)</f>
        <v>20523.099999999999</v>
      </c>
      <c r="E311" s="76">
        <f t="shared" ref="E311:M311" si="114">SUM(E317+E324)</f>
        <v>20522.68</v>
      </c>
      <c r="F311" s="76">
        <f t="shared" si="114"/>
        <v>0</v>
      </c>
      <c r="G311" s="76">
        <f t="shared" si="114"/>
        <v>0</v>
      </c>
      <c r="H311" s="76">
        <f t="shared" si="114"/>
        <v>0</v>
      </c>
      <c r="I311" s="76">
        <f t="shared" si="114"/>
        <v>0</v>
      </c>
      <c r="J311" s="76">
        <f t="shared" si="114"/>
        <v>20523.099999999999</v>
      </c>
      <c r="K311" s="76">
        <f t="shared" si="114"/>
        <v>20522.68</v>
      </c>
      <c r="L311" s="76">
        <f t="shared" si="114"/>
        <v>0</v>
      </c>
      <c r="M311" s="76">
        <f t="shared" si="114"/>
        <v>0</v>
      </c>
      <c r="N311" s="76">
        <v>100</v>
      </c>
      <c r="O311" s="76">
        <v>100</v>
      </c>
      <c r="P311" s="245"/>
      <c r="Q311" s="245"/>
      <c r="R311" s="245"/>
      <c r="S311" s="245"/>
      <c r="T311" s="2"/>
    </row>
    <row r="312" spans="1:20" ht="84.75" customHeight="1" x14ac:dyDescent="0.25">
      <c r="A312" s="261" t="s">
        <v>84</v>
      </c>
      <c r="B312" s="272" t="s">
        <v>85</v>
      </c>
      <c r="C312" s="264">
        <v>2014</v>
      </c>
      <c r="D312" s="270">
        <v>10413</v>
      </c>
      <c r="E312" s="270">
        <v>10412.450000000001</v>
      </c>
      <c r="F312" s="270">
        <v>0</v>
      </c>
      <c r="G312" s="270">
        <v>0</v>
      </c>
      <c r="H312" s="270">
        <v>0</v>
      </c>
      <c r="I312" s="270">
        <v>0</v>
      </c>
      <c r="J312" s="270">
        <v>10413</v>
      </c>
      <c r="K312" s="270">
        <v>10412.450000000001</v>
      </c>
      <c r="L312" s="270">
        <v>0</v>
      </c>
      <c r="M312" s="270">
        <v>0</v>
      </c>
      <c r="N312" s="270">
        <v>100</v>
      </c>
      <c r="O312" s="270">
        <v>100</v>
      </c>
      <c r="P312" s="9" t="s">
        <v>227</v>
      </c>
      <c r="Q312" s="6">
        <v>100</v>
      </c>
      <c r="R312" s="6">
        <v>100</v>
      </c>
      <c r="S312" s="6">
        <v>100</v>
      </c>
      <c r="T312" s="2"/>
    </row>
    <row r="313" spans="1:20" ht="112.5" customHeight="1" x14ac:dyDescent="0.25">
      <c r="A313" s="262"/>
      <c r="B313" s="273"/>
      <c r="C313" s="266"/>
      <c r="D313" s="271"/>
      <c r="E313" s="271"/>
      <c r="F313" s="271"/>
      <c r="G313" s="271"/>
      <c r="H313" s="271"/>
      <c r="I313" s="271"/>
      <c r="J313" s="271"/>
      <c r="K313" s="271"/>
      <c r="L313" s="271"/>
      <c r="M313" s="271"/>
      <c r="N313" s="271"/>
      <c r="O313" s="271"/>
      <c r="P313" s="9" t="s">
        <v>228</v>
      </c>
      <c r="Q313" s="6">
        <v>35</v>
      </c>
      <c r="R313" s="6">
        <v>35</v>
      </c>
      <c r="S313" s="6">
        <v>100</v>
      </c>
      <c r="T313" s="2"/>
    </row>
    <row r="314" spans="1:20" ht="17.25" customHeight="1" x14ac:dyDescent="0.25">
      <c r="A314" s="262"/>
      <c r="B314" s="273"/>
      <c r="C314" s="110">
        <v>2015</v>
      </c>
      <c r="D314" s="111">
        <v>11490.7</v>
      </c>
      <c r="E314" s="111">
        <v>11490.7</v>
      </c>
      <c r="F314" s="111">
        <v>0</v>
      </c>
      <c r="G314" s="111">
        <v>0</v>
      </c>
      <c r="H314" s="111">
        <v>0</v>
      </c>
      <c r="I314" s="111">
        <v>0</v>
      </c>
      <c r="J314" s="111">
        <v>11490.7</v>
      </c>
      <c r="K314" s="111">
        <v>11490.7</v>
      </c>
      <c r="L314" s="111">
        <v>0</v>
      </c>
      <c r="M314" s="111">
        <v>0</v>
      </c>
      <c r="N314" s="111">
        <v>100</v>
      </c>
      <c r="O314" s="111">
        <v>100</v>
      </c>
      <c r="P314" s="267" t="s">
        <v>227</v>
      </c>
      <c r="Q314" s="114">
        <v>100</v>
      </c>
      <c r="R314" s="114">
        <v>100</v>
      </c>
      <c r="S314" s="114">
        <v>100</v>
      </c>
      <c r="T314" s="2"/>
    </row>
    <row r="315" spans="1:20" ht="16.5" customHeight="1" x14ac:dyDescent="0.25">
      <c r="A315" s="262"/>
      <c r="B315" s="273"/>
      <c r="C315" s="124">
        <v>2016</v>
      </c>
      <c r="D315" s="134">
        <v>10282</v>
      </c>
      <c r="E315" s="134">
        <v>10281.469999999999</v>
      </c>
      <c r="F315" s="134">
        <v>0</v>
      </c>
      <c r="G315" s="134">
        <v>0</v>
      </c>
      <c r="H315" s="134">
        <v>0</v>
      </c>
      <c r="I315" s="134">
        <v>0</v>
      </c>
      <c r="J315" s="134">
        <v>10282</v>
      </c>
      <c r="K315" s="134">
        <v>10281.469999999999</v>
      </c>
      <c r="L315" s="134">
        <v>0</v>
      </c>
      <c r="M315" s="134">
        <v>0</v>
      </c>
      <c r="N315" s="134">
        <v>100</v>
      </c>
      <c r="O315" s="134">
        <v>100</v>
      </c>
      <c r="P315" s="268"/>
      <c r="Q315" s="145">
        <v>100</v>
      </c>
      <c r="R315" s="145">
        <v>100</v>
      </c>
      <c r="S315" s="145">
        <v>100</v>
      </c>
      <c r="T315" s="2"/>
    </row>
    <row r="316" spans="1:20" ht="18.75" customHeight="1" x14ac:dyDescent="0.25">
      <c r="A316" s="262"/>
      <c r="B316" s="273"/>
      <c r="C316" s="162">
        <v>2017</v>
      </c>
      <c r="D316" s="158">
        <v>10031.9</v>
      </c>
      <c r="E316" s="158">
        <v>10031.4</v>
      </c>
      <c r="F316" s="158">
        <v>0</v>
      </c>
      <c r="G316" s="158">
        <v>0</v>
      </c>
      <c r="H316" s="158">
        <v>0</v>
      </c>
      <c r="I316" s="158">
        <v>0</v>
      </c>
      <c r="J316" s="158">
        <v>10031.9</v>
      </c>
      <c r="K316" s="158">
        <v>10031.4</v>
      </c>
      <c r="L316" s="158">
        <v>0</v>
      </c>
      <c r="M316" s="158">
        <v>0</v>
      </c>
      <c r="N316" s="158">
        <v>100</v>
      </c>
      <c r="O316" s="158">
        <v>100</v>
      </c>
      <c r="P316" s="268"/>
      <c r="Q316" s="172">
        <v>100</v>
      </c>
      <c r="R316" s="172">
        <v>100</v>
      </c>
      <c r="S316" s="172">
        <v>100</v>
      </c>
      <c r="T316" s="2"/>
    </row>
    <row r="317" spans="1:20" ht="22.5" customHeight="1" x14ac:dyDescent="0.25">
      <c r="A317" s="263"/>
      <c r="B317" s="274"/>
      <c r="C317" s="190">
        <v>2018</v>
      </c>
      <c r="D317" s="193">
        <v>11077.73</v>
      </c>
      <c r="E317" s="193">
        <v>11077.67</v>
      </c>
      <c r="F317" s="193">
        <v>0</v>
      </c>
      <c r="G317" s="193">
        <v>0</v>
      </c>
      <c r="H317" s="193">
        <v>0</v>
      </c>
      <c r="I317" s="193">
        <v>0</v>
      </c>
      <c r="J317" s="193">
        <v>11077.73</v>
      </c>
      <c r="K317" s="193">
        <v>11077.67</v>
      </c>
      <c r="L317" s="193">
        <v>0</v>
      </c>
      <c r="M317" s="193">
        <v>0</v>
      </c>
      <c r="N317" s="193">
        <v>100</v>
      </c>
      <c r="O317" s="193">
        <v>100</v>
      </c>
      <c r="P317" s="269"/>
      <c r="Q317" s="211">
        <v>100</v>
      </c>
      <c r="R317" s="211">
        <v>100</v>
      </c>
      <c r="S317" s="211">
        <v>100</v>
      </c>
      <c r="T317" s="2"/>
    </row>
    <row r="318" spans="1:20" ht="116.25" customHeight="1" x14ac:dyDescent="0.25">
      <c r="A318" s="261" t="s">
        <v>86</v>
      </c>
      <c r="B318" s="272" t="s">
        <v>87</v>
      </c>
      <c r="C318" s="264">
        <v>2014</v>
      </c>
      <c r="D318" s="270">
        <v>3213</v>
      </c>
      <c r="E318" s="270">
        <v>3213.28</v>
      </c>
      <c r="F318" s="270">
        <v>0</v>
      </c>
      <c r="G318" s="270">
        <v>0</v>
      </c>
      <c r="H318" s="270">
        <v>0</v>
      </c>
      <c r="I318" s="270">
        <v>0</v>
      </c>
      <c r="J318" s="270">
        <v>3213</v>
      </c>
      <c r="K318" s="270">
        <v>3213.28</v>
      </c>
      <c r="L318" s="270">
        <v>0</v>
      </c>
      <c r="M318" s="270">
        <v>0</v>
      </c>
      <c r="N318" s="270">
        <v>100</v>
      </c>
      <c r="O318" s="270">
        <v>100</v>
      </c>
      <c r="P318" s="9" t="s">
        <v>228</v>
      </c>
      <c r="Q318" s="6">
        <v>35</v>
      </c>
      <c r="R318" s="6">
        <v>35</v>
      </c>
      <c r="S318" s="6">
        <v>100</v>
      </c>
      <c r="T318" s="2"/>
    </row>
    <row r="319" spans="1:20" ht="63" customHeight="1" x14ac:dyDescent="0.25">
      <c r="A319" s="262"/>
      <c r="B319" s="273"/>
      <c r="C319" s="266"/>
      <c r="D319" s="271"/>
      <c r="E319" s="271"/>
      <c r="F319" s="271"/>
      <c r="G319" s="271"/>
      <c r="H319" s="271"/>
      <c r="I319" s="271"/>
      <c r="J319" s="271"/>
      <c r="K319" s="271"/>
      <c r="L319" s="271"/>
      <c r="M319" s="271"/>
      <c r="N319" s="271"/>
      <c r="O319" s="271"/>
      <c r="P319" s="9" t="s">
        <v>229</v>
      </c>
      <c r="Q319" s="6">
        <v>30</v>
      </c>
      <c r="R319" s="6">
        <v>30</v>
      </c>
      <c r="S319" s="6">
        <v>100</v>
      </c>
      <c r="T319" s="2"/>
    </row>
    <row r="320" spans="1:20" ht="112.5" customHeight="1" x14ac:dyDescent="0.25">
      <c r="A320" s="262"/>
      <c r="B320" s="273"/>
      <c r="C320" s="264">
        <v>2015</v>
      </c>
      <c r="D320" s="309">
        <v>3489.5</v>
      </c>
      <c r="E320" s="309">
        <v>3489</v>
      </c>
      <c r="F320" s="309">
        <v>0</v>
      </c>
      <c r="G320" s="309">
        <v>0</v>
      </c>
      <c r="H320" s="309">
        <v>0</v>
      </c>
      <c r="I320" s="309">
        <v>0</v>
      </c>
      <c r="J320" s="309">
        <v>3489.5</v>
      </c>
      <c r="K320" s="309">
        <v>3489</v>
      </c>
      <c r="L320" s="309">
        <v>0</v>
      </c>
      <c r="M320" s="309">
        <v>0</v>
      </c>
      <c r="N320" s="309">
        <v>100</v>
      </c>
      <c r="O320" s="309">
        <v>100</v>
      </c>
      <c r="P320" s="29" t="s">
        <v>228</v>
      </c>
      <c r="Q320" s="114">
        <v>40</v>
      </c>
      <c r="R320" s="114">
        <v>40</v>
      </c>
      <c r="S320" s="114">
        <v>100</v>
      </c>
      <c r="T320" s="2"/>
    </row>
    <row r="321" spans="1:20" ht="63" customHeight="1" x14ac:dyDescent="0.25">
      <c r="A321" s="262"/>
      <c r="B321" s="273"/>
      <c r="C321" s="266"/>
      <c r="D321" s="311"/>
      <c r="E321" s="311"/>
      <c r="F321" s="311"/>
      <c r="G321" s="311"/>
      <c r="H321" s="311"/>
      <c r="I321" s="311"/>
      <c r="J321" s="311"/>
      <c r="K321" s="311"/>
      <c r="L321" s="311"/>
      <c r="M321" s="311"/>
      <c r="N321" s="311"/>
      <c r="O321" s="311"/>
      <c r="P321" s="9" t="s">
        <v>229</v>
      </c>
      <c r="Q321" s="114">
        <v>33</v>
      </c>
      <c r="R321" s="114">
        <v>33</v>
      </c>
      <c r="S321" s="114">
        <v>100</v>
      </c>
      <c r="T321" s="2"/>
    </row>
    <row r="322" spans="1:20" ht="21" customHeight="1" x14ac:dyDescent="0.25">
      <c r="A322" s="262"/>
      <c r="B322" s="273"/>
      <c r="C322" s="124">
        <v>2016</v>
      </c>
      <c r="D322" s="129">
        <v>7599.1</v>
      </c>
      <c r="E322" s="129">
        <v>7598.11</v>
      </c>
      <c r="F322" s="129">
        <v>0</v>
      </c>
      <c r="G322" s="129">
        <v>0</v>
      </c>
      <c r="H322" s="129">
        <v>0</v>
      </c>
      <c r="I322" s="129">
        <v>0</v>
      </c>
      <c r="J322" s="129">
        <v>7599.1</v>
      </c>
      <c r="K322" s="129">
        <v>7598.11</v>
      </c>
      <c r="L322" s="129">
        <v>0</v>
      </c>
      <c r="M322" s="129">
        <v>0</v>
      </c>
      <c r="N322" s="129">
        <v>100</v>
      </c>
      <c r="O322" s="129">
        <v>100</v>
      </c>
      <c r="P322" s="267" t="s">
        <v>229</v>
      </c>
      <c r="Q322" s="137">
        <v>45</v>
      </c>
      <c r="R322" s="137">
        <v>48</v>
      </c>
      <c r="S322" s="137">
        <v>107</v>
      </c>
      <c r="T322" s="2"/>
    </row>
    <row r="323" spans="1:20" ht="19.5" customHeight="1" x14ac:dyDescent="0.25">
      <c r="A323" s="262"/>
      <c r="B323" s="273"/>
      <c r="C323" s="162">
        <v>2017</v>
      </c>
      <c r="D323" s="164">
        <v>9004.7000000000007</v>
      </c>
      <c r="E323" s="164">
        <v>9004.2999999999993</v>
      </c>
      <c r="F323" s="164">
        <v>0</v>
      </c>
      <c r="G323" s="164">
        <v>0</v>
      </c>
      <c r="H323" s="164">
        <v>0</v>
      </c>
      <c r="I323" s="164">
        <v>0</v>
      </c>
      <c r="J323" s="164">
        <v>9004.7000000000007</v>
      </c>
      <c r="K323" s="164">
        <v>9004.2999999999993</v>
      </c>
      <c r="L323" s="164">
        <v>0</v>
      </c>
      <c r="M323" s="164">
        <v>0</v>
      </c>
      <c r="N323" s="164">
        <v>100</v>
      </c>
      <c r="O323" s="164">
        <v>100</v>
      </c>
      <c r="P323" s="268"/>
      <c r="Q323" s="176">
        <v>48</v>
      </c>
      <c r="R323" s="176">
        <v>48</v>
      </c>
      <c r="S323" s="176">
        <v>100</v>
      </c>
      <c r="T323" s="2"/>
    </row>
    <row r="324" spans="1:20" ht="22.5" customHeight="1" x14ac:dyDescent="0.25">
      <c r="A324" s="263"/>
      <c r="B324" s="274"/>
      <c r="C324" s="190">
        <v>2018</v>
      </c>
      <c r="D324" s="201">
        <v>9445.3700000000008</v>
      </c>
      <c r="E324" s="201">
        <v>9445.01</v>
      </c>
      <c r="F324" s="201">
        <v>0</v>
      </c>
      <c r="G324" s="201">
        <v>0</v>
      </c>
      <c r="H324" s="201">
        <v>0</v>
      </c>
      <c r="I324" s="201">
        <v>0</v>
      </c>
      <c r="J324" s="201">
        <v>9445.3700000000008</v>
      </c>
      <c r="K324" s="201">
        <v>9445.01</v>
      </c>
      <c r="L324" s="201">
        <v>0</v>
      </c>
      <c r="M324" s="201">
        <v>0</v>
      </c>
      <c r="N324" s="201">
        <v>100</v>
      </c>
      <c r="O324" s="201">
        <v>100</v>
      </c>
      <c r="P324" s="269"/>
      <c r="Q324" s="188">
        <v>50</v>
      </c>
      <c r="R324" s="188">
        <v>50</v>
      </c>
      <c r="S324" s="188">
        <v>100</v>
      </c>
      <c r="T324" s="2"/>
    </row>
    <row r="325" spans="1:20" ht="23.25" customHeight="1" x14ac:dyDescent="0.25">
      <c r="A325" s="237" t="s">
        <v>88</v>
      </c>
      <c r="B325" s="240" t="s">
        <v>89</v>
      </c>
      <c r="C325" s="17" t="s">
        <v>560</v>
      </c>
      <c r="D325" s="18">
        <f>SUM(D326:D330)</f>
        <v>904719.37</v>
      </c>
      <c r="E325" s="18">
        <f t="shared" ref="E325:M325" si="115">SUM(E326:E330)</f>
        <v>895238.74</v>
      </c>
      <c r="F325" s="18">
        <f t="shared" si="115"/>
        <v>326123</v>
      </c>
      <c r="G325" s="18">
        <f t="shared" si="115"/>
        <v>326122.67</v>
      </c>
      <c r="H325" s="18">
        <f t="shared" si="115"/>
        <v>167352.94</v>
      </c>
      <c r="I325" s="18">
        <f t="shared" si="115"/>
        <v>157874.16</v>
      </c>
      <c r="J325" s="18">
        <f t="shared" si="115"/>
        <v>411243.43000000005</v>
      </c>
      <c r="K325" s="18">
        <f t="shared" si="115"/>
        <v>411241.91</v>
      </c>
      <c r="L325" s="18">
        <f t="shared" si="115"/>
        <v>0</v>
      </c>
      <c r="M325" s="18">
        <f t="shared" si="115"/>
        <v>0</v>
      </c>
      <c r="N325" s="18">
        <v>100</v>
      </c>
      <c r="O325" s="18">
        <v>98.95</v>
      </c>
      <c r="P325" s="243" t="s">
        <v>22</v>
      </c>
      <c r="Q325" s="243" t="s">
        <v>22</v>
      </c>
      <c r="R325" s="243" t="s">
        <v>22</v>
      </c>
      <c r="S325" s="243" t="s">
        <v>22</v>
      </c>
      <c r="T325" s="2"/>
    </row>
    <row r="326" spans="1:20" ht="21" customHeight="1" x14ac:dyDescent="0.25">
      <c r="A326" s="238"/>
      <c r="B326" s="241"/>
      <c r="C326" s="16">
        <v>2014</v>
      </c>
      <c r="D326" s="18">
        <f>SUM(D331+D336)</f>
        <v>96204.7</v>
      </c>
      <c r="E326" s="18">
        <f t="shared" ref="E326:M326" si="116">SUM(E331+E336)</f>
        <v>96203.799999999988</v>
      </c>
      <c r="F326" s="18">
        <f t="shared" si="116"/>
        <v>0</v>
      </c>
      <c r="G326" s="18">
        <f t="shared" si="116"/>
        <v>0</v>
      </c>
      <c r="H326" s="18">
        <f t="shared" si="116"/>
        <v>62935.7</v>
      </c>
      <c r="I326" s="18">
        <f t="shared" si="116"/>
        <v>62935.63</v>
      </c>
      <c r="J326" s="18">
        <f t="shared" si="116"/>
        <v>33269</v>
      </c>
      <c r="K326" s="18">
        <f t="shared" si="116"/>
        <v>33268.17</v>
      </c>
      <c r="L326" s="18">
        <f t="shared" si="116"/>
        <v>0</v>
      </c>
      <c r="M326" s="18">
        <f t="shared" si="116"/>
        <v>0</v>
      </c>
      <c r="N326" s="18">
        <v>100</v>
      </c>
      <c r="O326" s="18">
        <v>100</v>
      </c>
      <c r="P326" s="244"/>
      <c r="Q326" s="244"/>
      <c r="R326" s="244"/>
      <c r="S326" s="244"/>
      <c r="T326" s="2"/>
    </row>
    <row r="327" spans="1:20" ht="21" customHeight="1" x14ac:dyDescent="0.25">
      <c r="A327" s="238"/>
      <c r="B327" s="241"/>
      <c r="C327" s="16">
        <v>2015</v>
      </c>
      <c r="D327" s="18">
        <f>SUM(D332)</f>
        <v>97594.1</v>
      </c>
      <c r="E327" s="18">
        <f t="shared" ref="E327:M327" si="117">SUM(E332)</f>
        <v>97594.1</v>
      </c>
      <c r="F327" s="18">
        <f t="shared" si="117"/>
        <v>21300</v>
      </c>
      <c r="G327" s="18">
        <f t="shared" si="117"/>
        <v>21300</v>
      </c>
      <c r="H327" s="18">
        <f t="shared" si="117"/>
        <v>0</v>
      </c>
      <c r="I327" s="18">
        <f t="shared" si="117"/>
        <v>0</v>
      </c>
      <c r="J327" s="18">
        <f t="shared" si="117"/>
        <v>76294.100000000006</v>
      </c>
      <c r="K327" s="18">
        <f t="shared" si="117"/>
        <v>76294.100000000006</v>
      </c>
      <c r="L327" s="18">
        <f t="shared" si="117"/>
        <v>0</v>
      </c>
      <c r="M327" s="18">
        <f t="shared" si="117"/>
        <v>0</v>
      </c>
      <c r="N327" s="18">
        <v>100</v>
      </c>
      <c r="O327" s="18">
        <v>100</v>
      </c>
      <c r="P327" s="244"/>
      <c r="Q327" s="244"/>
      <c r="R327" s="244"/>
      <c r="S327" s="244"/>
      <c r="T327" s="2"/>
    </row>
    <row r="328" spans="1:20" ht="21" customHeight="1" x14ac:dyDescent="0.25">
      <c r="A328" s="238"/>
      <c r="B328" s="241"/>
      <c r="C328" s="16">
        <v>2016</v>
      </c>
      <c r="D328" s="18">
        <f>SUM(D333+D337)</f>
        <v>545428.19999999995</v>
      </c>
      <c r="E328" s="18">
        <f t="shared" ref="E328:M328" si="118">SUM(E333+E337)</f>
        <v>545427.96</v>
      </c>
      <c r="F328" s="18">
        <f t="shared" si="118"/>
        <v>298323</v>
      </c>
      <c r="G328" s="18">
        <f t="shared" si="118"/>
        <v>298323</v>
      </c>
      <c r="H328" s="18">
        <f t="shared" si="118"/>
        <v>39307</v>
      </c>
      <c r="I328" s="18">
        <f t="shared" si="118"/>
        <v>39307</v>
      </c>
      <c r="J328" s="18">
        <f t="shared" si="118"/>
        <v>207798.2</v>
      </c>
      <c r="K328" s="18">
        <f t="shared" si="118"/>
        <v>207797.96</v>
      </c>
      <c r="L328" s="18">
        <f t="shared" si="118"/>
        <v>0</v>
      </c>
      <c r="M328" s="18">
        <f t="shared" si="118"/>
        <v>0</v>
      </c>
      <c r="N328" s="18">
        <v>100</v>
      </c>
      <c r="O328" s="18">
        <v>100</v>
      </c>
      <c r="P328" s="244"/>
      <c r="Q328" s="244"/>
      <c r="R328" s="244"/>
      <c r="S328" s="244"/>
      <c r="T328" s="2"/>
    </row>
    <row r="329" spans="1:20" ht="21" customHeight="1" x14ac:dyDescent="0.25">
      <c r="A329" s="238"/>
      <c r="B329" s="241"/>
      <c r="C329" s="16">
        <v>2017</v>
      </c>
      <c r="D329" s="18">
        <f>SUM(D334+D338+D339+D340+D342)</f>
        <v>72308.800000000003</v>
      </c>
      <c r="E329" s="18">
        <f t="shared" ref="E329:M329" si="119">SUM(E334+E338+E339+E340+E342)</f>
        <v>72308.5</v>
      </c>
      <c r="F329" s="18">
        <f t="shared" si="119"/>
        <v>0</v>
      </c>
      <c r="G329" s="18">
        <f t="shared" si="119"/>
        <v>0</v>
      </c>
      <c r="H329" s="18">
        <f t="shared" si="119"/>
        <v>12447.7</v>
      </c>
      <c r="I329" s="18">
        <f t="shared" si="119"/>
        <v>12447.7</v>
      </c>
      <c r="J329" s="18">
        <f t="shared" si="119"/>
        <v>59861.100000000006</v>
      </c>
      <c r="K329" s="18">
        <f t="shared" si="119"/>
        <v>59860.799999999996</v>
      </c>
      <c r="L329" s="18">
        <f t="shared" si="119"/>
        <v>0</v>
      </c>
      <c r="M329" s="18">
        <f t="shared" si="119"/>
        <v>0</v>
      </c>
      <c r="N329" s="18">
        <v>100</v>
      </c>
      <c r="O329" s="18">
        <v>100</v>
      </c>
      <c r="P329" s="244"/>
      <c r="Q329" s="244"/>
      <c r="R329" s="244"/>
      <c r="S329" s="244"/>
      <c r="T329" s="2"/>
    </row>
    <row r="330" spans="1:20" ht="21" customHeight="1" x14ac:dyDescent="0.25">
      <c r="A330" s="239"/>
      <c r="B330" s="242"/>
      <c r="C330" s="16">
        <v>2018</v>
      </c>
      <c r="D330" s="18">
        <f>SUM(D335+D341+D343)</f>
        <v>93183.569999999992</v>
      </c>
      <c r="E330" s="18">
        <f t="shared" ref="E330:M330" si="120">SUM(E335+E341+E343)</f>
        <v>83704.37999999999</v>
      </c>
      <c r="F330" s="18">
        <f t="shared" si="120"/>
        <v>6500</v>
      </c>
      <c r="G330" s="18">
        <f t="shared" si="120"/>
        <v>6499.67</v>
      </c>
      <c r="H330" s="18">
        <f t="shared" si="120"/>
        <v>52662.54</v>
      </c>
      <c r="I330" s="18">
        <f t="shared" si="120"/>
        <v>43183.83</v>
      </c>
      <c r="J330" s="18">
        <f t="shared" si="120"/>
        <v>34021.03</v>
      </c>
      <c r="K330" s="18">
        <f t="shared" si="120"/>
        <v>34020.879999999997</v>
      </c>
      <c r="L330" s="18">
        <f t="shared" si="120"/>
        <v>0</v>
      </c>
      <c r="M330" s="18">
        <f t="shared" si="120"/>
        <v>0</v>
      </c>
      <c r="N330" s="18">
        <v>100</v>
      </c>
      <c r="O330" s="18">
        <v>89.83</v>
      </c>
      <c r="P330" s="245"/>
      <c r="Q330" s="245"/>
      <c r="R330" s="245"/>
      <c r="S330" s="245"/>
      <c r="T330" s="2"/>
    </row>
    <row r="331" spans="1:20" ht="49.5" customHeight="1" x14ac:dyDescent="0.25">
      <c r="A331" s="261" t="s">
        <v>90</v>
      </c>
      <c r="B331" s="272" t="s">
        <v>91</v>
      </c>
      <c r="C331" s="8">
        <v>2014</v>
      </c>
      <c r="D331" s="90">
        <v>90720.3</v>
      </c>
      <c r="E331" s="90">
        <v>90719.43</v>
      </c>
      <c r="F331" s="90">
        <v>0</v>
      </c>
      <c r="G331" s="90">
        <v>0</v>
      </c>
      <c r="H331" s="90">
        <v>62935.7</v>
      </c>
      <c r="I331" s="90">
        <v>62935.63</v>
      </c>
      <c r="J331" s="90">
        <v>27784.6</v>
      </c>
      <c r="K331" s="90">
        <v>27783.8</v>
      </c>
      <c r="L331" s="90">
        <v>0</v>
      </c>
      <c r="M331" s="90">
        <v>0</v>
      </c>
      <c r="N331" s="90">
        <v>100</v>
      </c>
      <c r="O331" s="90">
        <v>100</v>
      </c>
      <c r="P331" s="27" t="s">
        <v>92</v>
      </c>
      <c r="Q331" s="6" t="s">
        <v>93</v>
      </c>
      <c r="R331" s="6" t="s">
        <v>93</v>
      </c>
      <c r="S331" s="6">
        <v>100</v>
      </c>
      <c r="T331" s="2"/>
    </row>
    <row r="332" spans="1:20" ht="66.75" customHeight="1" x14ac:dyDescent="0.25">
      <c r="A332" s="262"/>
      <c r="B332" s="273"/>
      <c r="C332" s="8">
        <v>2015</v>
      </c>
      <c r="D332" s="90">
        <v>97594.1</v>
      </c>
      <c r="E332" s="90">
        <v>97594.1</v>
      </c>
      <c r="F332" s="90">
        <v>21300</v>
      </c>
      <c r="G332" s="90">
        <v>21300</v>
      </c>
      <c r="H332" s="90">
        <v>0</v>
      </c>
      <c r="I332" s="90">
        <v>0</v>
      </c>
      <c r="J332" s="90">
        <v>76294.100000000006</v>
      </c>
      <c r="K332" s="90">
        <v>76294.100000000006</v>
      </c>
      <c r="L332" s="90">
        <v>0</v>
      </c>
      <c r="M332" s="90">
        <v>0</v>
      </c>
      <c r="N332" s="90">
        <v>100</v>
      </c>
      <c r="O332" s="90">
        <v>100</v>
      </c>
      <c r="P332" s="27" t="s">
        <v>430</v>
      </c>
      <c r="Q332" s="114">
        <v>1</v>
      </c>
      <c r="R332" s="114">
        <v>1</v>
      </c>
      <c r="S332" s="114">
        <v>100</v>
      </c>
      <c r="T332" s="2"/>
    </row>
    <row r="333" spans="1:20" ht="51.75" customHeight="1" x14ac:dyDescent="0.25">
      <c r="A333" s="262"/>
      <c r="B333" s="273"/>
      <c r="C333" s="8">
        <v>2016</v>
      </c>
      <c r="D333" s="90">
        <v>144388.20000000001</v>
      </c>
      <c r="E333" s="90">
        <v>144388.04</v>
      </c>
      <c r="F333" s="90">
        <v>0</v>
      </c>
      <c r="G333" s="90">
        <v>0</v>
      </c>
      <c r="H333" s="90">
        <v>39307</v>
      </c>
      <c r="I333" s="90">
        <v>39307</v>
      </c>
      <c r="J333" s="90">
        <v>105081.2</v>
      </c>
      <c r="K333" s="90">
        <v>105081.04</v>
      </c>
      <c r="L333" s="90">
        <v>0</v>
      </c>
      <c r="M333" s="90">
        <v>0</v>
      </c>
      <c r="N333" s="90">
        <v>100</v>
      </c>
      <c r="O333" s="90">
        <v>100</v>
      </c>
      <c r="P333" s="27" t="s">
        <v>462</v>
      </c>
      <c r="Q333" s="145">
        <v>1</v>
      </c>
      <c r="R333" s="145">
        <v>1</v>
      </c>
      <c r="S333" s="145">
        <v>100</v>
      </c>
      <c r="T333" s="2"/>
    </row>
    <row r="334" spans="1:20" ht="18" customHeight="1" x14ac:dyDescent="0.25">
      <c r="A334" s="262"/>
      <c r="B334" s="273"/>
      <c r="C334" s="8">
        <v>2017</v>
      </c>
      <c r="D334" s="90">
        <v>0</v>
      </c>
      <c r="E334" s="90">
        <v>0</v>
      </c>
      <c r="F334" s="90">
        <v>0</v>
      </c>
      <c r="G334" s="90">
        <v>0</v>
      </c>
      <c r="H334" s="90">
        <v>0</v>
      </c>
      <c r="I334" s="90">
        <v>0</v>
      </c>
      <c r="J334" s="90">
        <v>0</v>
      </c>
      <c r="K334" s="90">
        <v>0</v>
      </c>
      <c r="L334" s="90">
        <v>0</v>
      </c>
      <c r="M334" s="90">
        <v>0</v>
      </c>
      <c r="N334" s="90" t="s">
        <v>358</v>
      </c>
      <c r="O334" s="90" t="s">
        <v>358</v>
      </c>
      <c r="P334" s="172" t="s">
        <v>22</v>
      </c>
      <c r="Q334" s="172" t="s">
        <v>22</v>
      </c>
      <c r="R334" s="172" t="s">
        <v>22</v>
      </c>
      <c r="S334" s="172" t="s">
        <v>22</v>
      </c>
      <c r="T334" s="2"/>
    </row>
    <row r="335" spans="1:20" ht="41.25" customHeight="1" x14ac:dyDescent="0.25">
      <c r="A335" s="262"/>
      <c r="B335" s="274"/>
      <c r="C335" s="8">
        <v>2018</v>
      </c>
      <c r="D335" s="90">
        <v>8848.15</v>
      </c>
      <c r="E335" s="90">
        <v>8847.81</v>
      </c>
      <c r="F335" s="90">
        <v>6500</v>
      </c>
      <c r="G335" s="90">
        <v>6499.67</v>
      </c>
      <c r="H335" s="90">
        <v>1547</v>
      </c>
      <c r="I335" s="90">
        <v>1547</v>
      </c>
      <c r="J335" s="90">
        <v>801.15</v>
      </c>
      <c r="K335" s="90">
        <v>801.14</v>
      </c>
      <c r="L335" s="90">
        <v>0</v>
      </c>
      <c r="M335" s="90">
        <v>0</v>
      </c>
      <c r="N335" s="90">
        <v>100</v>
      </c>
      <c r="O335" s="90">
        <v>100</v>
      </c>
      <c r="P335" s="8" t="s">
        <v>574</v>
      </c>
      <c r="Q335" s="211">
        <v>1</v>
      </c>
      <c r="R335" s="211">
        <v>1</v>
      </c>
      <c r="S335" s="211">
        <v>100</v>
      </c>
      <c r="T335" s="2"/>
    </row>
    <row r="336" spans="1:20" ht="39" customHeight="1" x14ac:dyDescent="0.25">
      <c r="A336" s="337" t="s">
        <v>94</v>
      </c>
      <c r="B336" s="224" t="s">
        <v>95</v>
      </c>
      <c r="C336" s="8">
        <v>2014</v>
      </c>
      <c r="D336" s="90">
        <v>5484.4</v>
      </c>
      <c r="E336" s="90">
        <v>5484.37</v>
      </c>
      <c r="F336" s="90">
        <v>0</v>
      </c>
      <c r="G336" s="90">
        <v>0</v>
      </c>
      <c r="H336" s="90">
        <v>0</v>
      </c>
      <c r="I336" s="90">
        <v>0</v>
      </c>
      <c r="J336" s="90">
        <v>5484.4</v>
      </c>
      <c r="K336" s="90">
        <v>5484.37</v>
      </c>
      <c r="L336" s="90">
        <v>0</v>
      </c>
      <c r="M336" s="90">
        <v>0</v>
      </c>
      <c r="N336" s="90">
        <v>100</v>
      </c>
      <c r="O336" s="90">
        <v>100</v>
      </c>
      <c r="P336" s="27" t="s">
        <v>230</v>
      </c>
      <c r="Q336" s="6">
        <v>1</v>
      </c>
      <c r="R336" s="6">
        <v>1</v>
      </c>
      <c r="S336" s="6">
        <v>100</v>
      </c>
      <c r="T336" s="2"/>
    </row>
    <row r="337" spans="1:20" ht="21.75" customHeight="1" x14ac:dyDescent="0.25">
      <c r="A337" s="337"/>
      <c r="B337" s="333" t="s">
        <v>575</v>
      </c>
      <c r="C337" s="8">
        <v>2016</v>
      </c>
      <c r="D337" s="90">
        <v>401040</v>
      </c>
      <c r="E337" s="90">
        <v>401039.92</v>
      </c>
      <c r="F337" s="90">
        <v>298323</v>
      </c>
      <c r="G337" s="90">
        <v>298323</v>
      </c>
      <c r="H337" s="90">
        <v>0</v>
      </c>
      <c r="I337" s="90">
        <v>0</v>
      </c>
      <c r="J337" s="90">
        <v>102717</v>
      </c>
      <c r="K337" s="90">
        <v>102716.92</v>
      </c>
      <c r="L337" s="90">
        <v>0</v>
      </c>
      <c r="M337" s="90">
        <v>0</v>
      </c>
      <c r="N337" s="90">
        <v>100</v>
      </c>
      <c r="O337" s="90">
        <v>100</v>
      </c>
      <c r="P337" s="264" t="s">
        <v>463</v>
      </c>
      <c r="Q337" s="261">
        <v>1</v>
      </c>
      <c r="R337" s="261">
        <v>1</v>
      </c>
      <c r="S337" s="261">
        <v>100</v>
      </c>
      <c r="T337" s="2"/>
    </row>
    <row r="338" spans="1:20" ht="22.5" customHeight="1" x14ac:dyDescent="0.25">
      <c r="A338" s="337"/>
      <c r="B338" s="334"/>
      <c r="C338" s="8">
        <v>2017</v>
      </c>
      <c r="D338" s="90">
        <v>17742.5</v>
      </c>
      <c r="E338" s="90">
        <v>17742.400000000001</v>
      </c>
      <c r="F338" s="90">
        <v>0</v>
      </c>
      <c r="G338" s="90">
        <v>0</v>
      </c>
      <c r="H338" s="90">
        <v>12447.7</v>
      </c>
      <c r="I338" s="90">
        <v>12447.7</v>
      </c>
      <c r="J338" s="90">
        <v>5294.8</v>
      </c>
      <c r="K338" s="90">
        <v>5294.7</v>
      </c>
      <c r="L338" s="90">
        <v>0</v>
      </c>
      <c r="M338" s="90">
        <v>0</v>
      </c>
      <c r="N338" s="90">
        <v>100</v>
      </c>
      <c r="O338" s="90">
        <v>100</v>
      </c>
      <c r="P338" s="266"/>
      <c r="Q338" s="263"/>
      <c r="R338" s="263"/>
      <c r="S338" s="263"/>
      <c r="T338" s="2"/>
    </row>
    <row r="339" spans="1:20" ht="15" customHeight="1" x14ac:dyDescent="0.25">
      <c r="A339" s="337"/>
      <c r="B339" s="225" t="s">
        <v>537</v>
      </c>
      <c r="C339" s="8">
        <v>2017</v>
      </c>
      <c r="D339" s="90">
        <v>30935.4</v>
      </c>
      <c r="E339" s="90">
        <v>30935.3</v>
      </c>
      <c r="F339" s="90">
        <v>0</v>
      </c>
      <c r="G339" s="90">
        <v>0</v>
      </c>
      <c r="H339" s="90">
        <v>0</v>
      </c>
      <c r="I339" s="90">
        <v>0</v>
      </c>
      <c r="J339" s="90">
        <v>30935.4</v>
      </c>
      <c r="K339" s="90">
        <v>30935.3</v>
      </c>
      <c r="L339" s="90">
        <v>0</v>
      </c>
      <c r="M339" s="90">
        <v>0</v>
      </c>
      <c r="N339" s="90">
        <v>100</v>
      </c>
      <c r="O339" s="90">
        <v>100</v>
      </c>
      <c r="P339" s="8" t="s">
        <v>537</v>
      </c>
      <c r="Q339" s="176">
        <v>1</v>
      </c>
      <c r="R339" s="176">
        <v>1</v>
      </c>
      <c r="S339" s="176">
        <v>100</v>
      </c>
      <c r="T339" s="2"/>
    </row>
    <row r="340" spans="1:20" ht="18.75" customHeight="1" x14ac:dyDescent="0.25">
      <c r="A340" s="337"/>
      <c r="B340" s="264" t="s">
        <v>577</v>
      </c>
      <c r="C340" s="8">
        <v>2017</v>
      </c>
      <c r="D340" s="90">
        <v>7152.2</v>
      </c>
      <c r="E340" s="90">
        <v>7152.2</v>
      </c>
      <c r="F340" s="90">
        <v>0</v>
      </c>
      <c r="G340" s="90">
        <v>0</v>
      </c>
      <c r="H340" s="90">
        <v>0</v>
      </c>
      <c r="I340" s="90">
        <v>0</v>
      </c>
      <c r="J340" s="90">
        <v>7152.2</v>
      </c>
      <c r="K340" s="90">
        <v>7152.2</v>
      </c>
      <c r="L340" s="90">
        <v>0</v>
      </c>
      <c r="M340" s="90">
        <v>0</v>
      </c>
      <c r="N340" s="90">
        <v>100</v>
      </c>
      <c r="O340" s="90">
        <v>100</v>
      </c>
      <c r="P340" s="8" t="s">
        <v>538</v>
      </c>
      <c r="Q340" s="176">
        <v>1</v>
      </c>
      <c r="R340" s="176">
        <v>1</v>
      </c>
      <c r="S340" s="176">
        <v>100</v>
      </c>
      <c r="T340" s="2"/>
    </row>
    <row r="341" spans="1:20" ht="26.25" customHeight="1" x14ac:dyDescent="0.25">
      <c r="A341" s="337"/>
      <c r="B341" s="266"/>
      <c r="C341" s="8">
        <v>2018</v>
      </c>
      <c r="D341" s="90">
        <v>82400.27</v>
      </c>
      <c r="E341" s="90">
        <v>72921.42</v>
      </c>
      <c r="F341" s="90">
        <v>0</v>
      </c>
      <c r="G341" s="90">
        <v>0</v>
      </c>
      <c r="H341" s="90">
        <v>51115.54</v>
      </c>
      <c r="I341" s="90">
        <v>41636.83</v>
      </c>
      <c r="J341" s="90">
        <v>31284.73</v>
      </c>
      <c r="K341" s="90">
        <v>31284.59</v>
      </c>
      <c r="L341" s="90">
        <v>0</v>
      </c>
      <c r="M341" s="90">
        <v>0</v>
      </c>
      <c r="N341" s="90">
        <v>100</v>
      </c>
      <c r="O341" s="90">
        <v>88.5</v>
      </c>
      <c r="P341" s="190" t="s">
        <v>577</v>
      </c>
      <c r="Q341" s="197">
        <v>1</v>
      </c>
      <c r="R341" s="197">
        <v>1</v>
      </c>
      <c r="S341" s="197">
        <v>100</v>
      </c>
      <c r="T341" s="2"/>
    </row>
    <row r="342" spans="1:20" ht="21" customHeight="1" x14ac:dyDescent="0.25">
      <c r="A342" s="337"/>
      <c r="B342" s="264" t="s">
        <v>539</v>
      </c>
      <c r="C342" s="8">
        <v>2017</v>
      </c>
      <c r="D342" s="90">
        <v>16478.7</v>
      </c>
      <c r="E342" s="90">
        <v>16478.599999999999</v>
      </c>
      <c r="F342" s="90">
        <v>0</v>
      </c>
      <c r="G342" s="90">
        <v>0</v>
      </c>
      <c r="H342" s="90">
        <v>0</v>
      </c>
      <c r="I342" s="90">
        <v>0</v>
      </c>
      <c r="J342" s="90">
        <v>16478.7</v>
      </c>
      <c r="K342" s="90">
        <v>16478.599999999999</v>
      </c>
      <c r="L342" s="90">
        <v>0</v>
      </c>
      <c r="M342" s="90">
        <v>0</v>
      </c>
      <c r="N342" s="90">
        <v>100</v>
      </c>
      <c r="O342" s="90">
        <v>100</v>
      </c>
      <c r="P342" s="264" t="s">
        <v>576</v>
      </c>
      <c r="Q342" s="176">
        <v>1</v>
      </c>
      <c r="R342" s="176">
        <v>1</v>
      </c>
      <c r="S342" s="176">
        <v>100</v>
      </c>
      <c r="T342" s="2"/>
    </row>
    <row r="343" spans="1:20" ht="17.25" customHeight="1" x14ac:dyDescent="0.25">
      <c r="A343" s="337"/>
      <c r="B343" s="266"/>
      <c r="C343" s="8">
        <v>2018</v>
      </c>
      <c r="D343" s="90">
        <v>1935.15</v>
      </c>
      <c r="E343" s="90">
        <v>1935.15</v>
      </c>
      <c r="F343" s="90">
        <v>0</v>
      </c>
      <c r="G343" s="90">
        <v>0</v>
      </c>
      <c r="H343" s="90">
        <v>0</v>
      </c>
      <c r="I343" s="90">
        <v>0</v>
      </c>
      <c r="J343" s="90">
        <v>1935.15</v>
      </c>
      <c r="K343" s="90">
        <v>1935.15</v>
      </c>
      <c r="L343" s="90">
        <v>0</v>
      </c>
      <c r="M343" s="90">
        <v>0</v>
      </c>
      <c r="N343" s="90">
        <v>100</v>
      </c>
      <c r="O343" s="90">
        <v>100</v>
      </c>
      <c r="P343" s="266"/>
      <c r="Q343" s="188" t="s">
        <v>22</v>
      </c>
      <c r="R343" s="188" t="s">
        <v>22</v>
      </c>
      <c r="S343" s="188" t="s">
        <v>22</v>
      </c>
      <c r="T343" s="2"/>
    </row>
    <row r="344" spans="1:20" ht="20.25" customHeight="1" x14ac:dyDescent="0.25">
      <c r="A344" s="237" t="s">
        <v>96</v>
      </c>
      <c r="B344" s="240" t="s">
        <v>97</v>
      </c>
      <c r="C344" s="17" t="s">
        <v>560</v>
      </c>
      <c r="D344" s="18">
        <f>SUM(D345:D349)</f>
        <v>181.4</v>
      </c>
      <c r="E344" s="18">
        <f t="shared" ref="E344:M344" si="121">SUM(E345:E349)</f>
        <v>181.4</v>
      </c>
      <c r="F344" s="18">
        <f t="shared" si="121"/>
        <v>0</v>
      </c>
      <c r="G344" s="18">
        <f t="shared" si="121"/>
        <v>0</v>
      </c>
      <c r="H344" s="18">
        <f t="shared" si="121"/>
        <v>165.6</v>
      </c>
      <c r="I344" s="18">
        <f t="shared" si="121"/>
        <v>165.6</v>
      </c>
      <c r="J344" s="18">
        <f t="shared" si="121"/>
        <v>15.8</v>
      </c>
      <c r="K344" s="18">
        <f t="shared" si="121"/>
        <v>15.8</v>
      </c>
      <c r="L344" s="18">
        <f t="shared" si="121"/>
        <v>0</v>
      </c>
      <c r="M344" s="18">
        <f t="shared" si="121"/>
        <v>0</v>
      </c>
      <c r="N344" s="18">
        <v>100</v>
      </c>
      <c r="O344" s="18">
        <v>100</v>
      </c>
      <c r="P344" s="243" t="s">
        <v>22</v>
      </c>
      <c r="Q344" s="243" t="s">
        <v>22</v>
      </c>
      <c r="R344" s="243" t="s">
        <v>22</v>
      </c>
      <c r="S344" s="243" t="s">
        <v>22</v>
      </c>
      <c r="T344" s="2"/>
    </row>
    <row r="345" spans="1:20" ht="19.5" customHeight="1" x14ac:dyDescent="0.25">
      <c r="A345" s="238"/>
      <c r="B345" s="241"/>
      <c r="C345" s="16">
        <v>2014</v>
      </c>
      <c r="D345" s="18">
        <f>SUM(D350+D355)</f>
        <v>165.6</v>
      </c>
      <c r="E345" s="18">
        <f t="shared" ref="E345:M345" si="122">SUM(E350+E355)</f>
        <v>165.6</v>
      </c>
      <c r="F345" s="18">
        <f t="shared" si="122"/>
        <v>0</v>
      </c>
      <c r="G345" s="18">
        <f t="shared" si="122"/>
        <v>0</v>
      </c>
      <c r="H345" s="18">
        <f t="shared" si="122"/>
        <v>165.6</v>
      </c>
      <c r="I345" s="18">
        <f t="shared" si="122"/>
        <v>165.6</v>
      </c>
      <c r="J345" s="18">
        <f t="shared" si="122"/>
        <v>0</v>
      </c>
      <c r="K345" s="18">
        <f t="shared" si="122"/>
        <v>0</v>
      </c>
      <c r="L345" s="18">
        <f t="shared" si="122"/>
        <v>0</v>
      </c>
      <c r="M345" s="18">
        <f t="shared" si="122"/>
        <v>0</v>
      </c>
      <c r="N345" s="18">
        <v>100</v>
      </c>
      <c r="O345" s="18">
        <v>100</v>
      </c>
      <c r="P345" s="244"/>
      <c r="Q345" s="244"/>
      <c r="R345" s="244"/>
      <c r="S345" s="244"/>
      <c r="T345" s="2"/>
    </row>
    <row r="346" spans="1:20" ht="18.75" customHeight="1" x14ac:dyDescent="0.25">
      <c r="A346" s="238"/>
      <c r="B346" s="241"/>
      <c r="C346" s="16">
        <v>2015</v>
      </c>
      <c r="D346" s="18">
        <f>SUM(D351+D356)</f>
        <v>15.8</v>
      </c>
      <c r="E346" s="18">
        <f t="shared" ref="E346:M346" si="123">SUM(E351+E356)</f>
        <v>15.8</v>
      </c>
      <c r="F346" s="18">
        <f t="shared" si="123"/>
        <v>0</v>
      </c>
      <c r="G346" s="18">
        <f t="shared" si="123"/>
        <v>0</v>
      </c>
      <c r="H346" s="18">
        <f t="shared" si="123"/>
        <v>0</v>
      </c>
      <c r="I346" s="18">
        <f t="shared" si="123"/>
        <v>0</v>
      </c>
      <c r="J346" s="18">
        <f t="shared" si="123"/>
        <v>15.8</v>
      </c>
      <c r="K346" s="18">
        <f t="shared" si="123"/>
        <v>15.8</v>
      </c>
      <c r="L346" s="18">
        <f t="shared" si="123"/>
        <v>0</v>
      </c>
      <c r="M346" s="18">
        <f t="shared" si="123"/>
        <v>0</v>
      </c>
      <c r="N346" s="18">
        <v>100</v>
      </c>
      <c r="O346" s="18">
        <v>100</v>
      </c>
      <c r="P346" s="244"/>
      <c r="Q346" s="244"/>
      <c r="R346" s="244"/>
      <c r="S346" s="244"/>
      <c r="T346" s="2"/>
    </row>
    <row r="347" spans="1:20" ht="18.75" customHeight="1" x14ac:dyDescent="0.25">
      <c r="A347" s="238"/>
      <c r="B347" s="241"/>
      <c r="C347" s="16">
        <v>2016</v>
      </c>
      <c r="D347" s="18">
        <f>SUM(D352+D357+D360+D363)</f>
        <v>0</v>
      </c>
      <c r="E347" s="18">
        <f t="shared" ref="E347:M347" si="124">SUM(E352+E357+E360+E363)</f>
        <v>0</v>
      </c>
      <c r="F347" s="18">
        <f t="shared" si="124"/>
        <v>0</v>
      </c>
      <c r="G347" s="18">
        <f t="shared" si="124"/>
        <v>0</v>
      </c>
      <c r="H347" s="18">
        <f t="shared" si="124"/>
        <v>0</v>
      </c>
      <c r="I347" s="18">
        <f t="shared" si="124"/>
        <v>0</v>
      </c>
      <c r="J347" s="18">
        <f t="shared" si="124"/>
        <v>0</v>
      </c>
      <c r="K347" s="18">
        <f t="shared" si="124"/>
        <v>0</v>
      </c>
      <c r="L347" s="18">
        <f t="shared" si="124"/>
        <v>0</v>
      </c>
      <c r="M347" s="18">
        <f t="shared" si="124"/>
        <v>0</v>
      </c>
      <c r="N347" s="18">
        <v>100</v>
      </c>
      <c r="O347" s="18">
        <v>100</v>
      </c>
      <c r="P347" s="244"/>
      <c r="Q347" s="244"/>
      <c r="R347" s="244"/>
      <c r="S347" s="244"/>
      <c r="T347" s="2"/>
    </row>
    <row r="348" spans="1:20" ht="18.75" customHeight="1" x14ac:dyDescent="0.25">
      <c r="A348" s="238"/>
      <c r="B348" s="241"/>
      <c r="C348" s="16">
        <v>2017</v>
      </c>
      <c r="D348" s="18">
        <f>SUM(D353+D358+D361+D364)</f>
        <v>0</v>
      </c>
      <c r="E348" s="18">
        <f t="shared" ref="E348:M348" si="125">SUM(E353+E358+E361+E364)</f>
        <v>0</v>
      </c>
      <c r="F348" s="18">
        <f t="shared" si="125"/>
        <v>0</v>
      </c>
      <c r="G348" s="18">
        <f t="shared" si="125"/>
        <v>0</v>
      </c>
      <c r="H348" s="18">
        <f t="shared" si="125"/>
        <v>0</v>
      </c>
      <c r="I348" s="18">
        <f t="shared" si="125"/>
        <v>0</v>
      </c>
      <c r="J348" s="18">
        <f t="shared" si="125"/>
        <v>0</v>
      </c>
      <c r="K348" s="18">
        <f t="shared" si="125"/>
        <v>0</v>
      </c>
      <c r="L348" s="18">
        <f t="shared" si="125"/>
        <v>0</v>
      </c>
      <c r="M348" s="18">
        <f t="shared" si="125"/>
        <v>0</v>
      </c>
      <c r="N348" s="18">
        <v>0</v>
      </c>
      <c r="O348" s="18">
        <v>0</v>
      </c>
      <c r="P348" s="244"/>
      <c r="Q348" s="244"/>
      <c r="R348" s="244"/>
      <c r="S348" s="244"/>
      <c r="T348" s="2"/>
    </row>
    <row r="349" spans="1:20" ht="18.75" customHeight="1" x14ac:dyDescent="0.25">
      <c r="A349" s="239"/>
      <c r="B349" s="242"/>
      <c r="C349" s="16">
        <v>2018</v>
      </c>
      <c r="D349" s="18">
        <f>SUM(D354+D359+D362+D365)</f>
        <v>0</v>
      </c>
      <c r="E349" s="18">
        <f t="shared" ref="E349:M349" si="126">SUM(E354+E359+E362+E365)</f>
        <v>0</v>
      </c>
      <c r="F349" s="18">
        <f t="shared" si="126"/>
        <v>0</v>
      </c>
      <c r="G349" s="18">
        <f t="shared" si="126"/>
        <v>0</v>
      </c>
      <c r="H349" s="18">
        <f t="shared" si="126"/>
        <v>0</v>
      </c>
      <c r="I349" s="18">
        <f t="shared" si="126"/>
        <v>0</v>
      </c>
      <c r="J349" s="18">
        <f t="shared" si="126"/>
        <v>0</v>
      </c>
      <c r="K349" s="18">
        <f t="shared" si="126"/>
        <v>0</v>
      </c>
      <c r="L349" s="18">
        <f t="shared" si="126"/>
        <v>0</v>
      </c>
      <c r="M349" s="18">
        <f t="shared" si="126"/>
        <v>0</v>
      </c>
      <c r="N349" s="18">
        <v>0</v>
      </c>
      <c r="O349" s="18">
        <v>0</v>
      </c>
      <c r="P349" s="245"/>
      <c r="Q349" s="245"/>
      <c r="R349" s="245"/>
      <c r="S349" s="245"/>
      <c r="T349" s="2"/>
    </row>
    <row r="350" spans="1:20" ht="18" customHeight="1" x14ac:dyDescent="0.25">
      <c r="A350" s="261" t="s">
        <v>98</v>
      </c>
      <c r="B350" s="272" t="s">
        <v>99</v>
      </c>
      <c r="C350" s="8">
        <v>2014</v>
      </c>
      <c r="D350" s="90">
        <v>145</v>
      </c>
      <c r="E350" s="90">
        <v>145</v>
      </c>
      <c r="F350" s="90">
        <v>0</v>
      </c>
      <c r="G350" s="90">
        <v>0</v>
      </c>
      <c r="H350" s="90">
        <v>145</v>
      </c>
      <c r="I350" s="90">
        <v>145</v>
      </c>
      <c r="J350" s="90">
        <v>0</v>
      </c>
      <c r="K350" s="90">
        <v>0</v>
      </c>
      <c r="L350" s="90">
        <v>0</v>
      </c>
      <c r="M350" s="90">
        <v>0</v>
      </c>
      <c r="N350" s="90">
        <v>100</v>
      </c>
      <c r="O350" s="90">
        <v>100</v>
      </c>
      <c r="P350" s="264" t="s">
        <v>231</v>
      </c>
      <c r="Q350" s="6">
        <v>30</v>
      </c>
      <c r="R350" s="6">
        <v>30</v>
      </c>
      <c r="S350" s="6">
        <v>100</v>
      </c>
      <c r="T350" s="2"/>
    </row>
    <row r="351" spans="1:20" ht="18.75" customHeight="1" x14ac:dyDescent="0.25">
      <c r="A351" s="262"/>
      <c r="B351" s="273"/>
      <c r="C351" s="23">
        <v>2015</v>
      </c>
      <c r="D351" s="24">
        <v>15.8</v>
      </c>
      <c r="E351" s="24">
        <v>15.8</v>
      </c>
      <c r="F351" s="24">
        <v>0</v>
      </c>
      <c r="G351" s="24">
        <v>0</v>
      </c>
      <c r="H351" s="24">
        <v>0</v>
      </c>
      <c r="I351" s="24">
        <v>0</v>
      </c>
      <c r="J351" s="24">
        <v>15.8</v>
      </c>
      <c r="K351" s="24">
        <v>15.8</v>
      </c>
      <c r="L351" s="24">
        <v>0</v>
      </c>
      <c r="M351" s="24">
        <v>0</v>
      </c>
      <c r="N351" s="24">
        <v>100</v>
      </c>
      <c r="O351" s="24">
        <v>100</v>
      </c>
      <c r="P351" s="265"/>
      <c r="Q351" s="114">
        <v>33</v>
      </c>
      <c r="R351" s="114">
        <v>33</v>
      </c>
      <c r="S351" s="114">
        <v>100</v>
      </c>
      <c r="T351" s="2"/>
    </row>
    <row r="352" spans="1:20" ht="21.75" customHeight="1" x14ac:dyDescent="0.25">
      <c r="A352" s="262"/>
      <c r="B352" s="273"/>
      <c r="C352" s="23">
        <v>2016</v>
      </c>
      <c r="D352" s="24">
        <v>0</v>
      </c>
      <c r="E352" s="24">
        <v>0</v>
      </c>
      <c r="F352" s="24">
        <v>0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65"/>
      <c r="Q352" s="145">
        <v>36</v>
      </c>
      <c r="R352" s="145">
        <v>79</v>
      </c>
      <c r="S352" s="145">
        <v>219.4</v>
      </c>
      <c r="T352" s="2"/>
    </row>
    <row r="353" spans="1:20" ht="19.5" customHeight="1" x14ac:dyDescent="0.25">
      <c r="A353" s="262"/>
      <c r="B353" s="273"/>
      <c r="C353" s="23">
        <v>2017</v>
      </c>
      <c r="D353" s="24">
        <v>0</v>
      </c>
      <c r="E353" s="24">
        <v>0</v>
      </c>
      <c r="F353" s="24">
        <v>0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65"/>
      <c r="Q353" s="172">
        <v>38</v>
      </c>
      <c r="R353" s="172">
        <v>84</v>
      </c>
      <c r="S353" s="172">
        <v>221</v>
      </c>
      <c r="T353" s="2"/>
    </row>
    <row r="354" spans="1:20" ht="19.5" customHeight="1" x14ac:dyDescent="0.25">
      <c r="A354" s="263"/>
      <c r="B354" s="274"/>
      <c r="C354" s="23">
        <v>2018</v>
      </c>
      <c r="D354" s="24">
        <v>0</v>
      </c>
      <c r="E354" s="24">
        <v>0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66"/>
      <c r="Q354" s="211">
        <v>38</v>
      </c>
      <c r="R354" s="211">
        <v>84</v>
      </c>
      <c r="S354" s="211">
        <v>221</v>
      </c>
      <c r="T354" s="2"/>
    </row>
    <row r="355" spans="1:20" ht="20.25" customHeight="1" x14ac:dyDescent="0.25">
      <c r="A355" s="261" t="s">
        <v>100</v>
      </c>
      <c r="B355" s="272" t="s">
        <v>101</v>
      </c>
      <c r="C355" s="8">
        <v>2014</v>
      </c>
      <c r="D355" s="90">
        <v>20.6</v>
      </c>
      <c r="E355" s="90">
        <v>20.6</v>
      </c>
      <c r="F355" s="90">
        <v>0</v>
      </c>
      <c r="G355" s="90">
        <v>0</v>
      </c>
      <c r="H355" s="90">
        <v>20.6</v>
      </c>
      <c r="I355" s="90">
        <v>20.6</v>
      </c>
      <c r="J355" s="90">
        <v>0</v>
      </c>
      <c r="K355" s="90">
        <v>0</v>
      </c>
      <c r="L355" s="90">
        <v>0</v>
      </c>
      <c r="M355" s="90">
        <v>0</v>
      </c>
      <c r="N355" s="90">
        <v>100</v>
      </c>
      <c r="O355" s="90">
        <v>100</v>
      </c>
      <c r="P355" s="264" t="s">
        <v>232</v>
      </c>
      <c r="Q355" s="6">
        <v>20</v>
      </c>
      <c r="R355" s="6">
        <v>20</v>
      </c>
      <c r="S355" s="6">
        <v>100</v>
      </c>
      <c r="T355" s="2"/>
    </row>
    <row r="356" spans="1:20" ht="23.25" customHeight="1" x14ac:dyDescent="0.25">
      <c r="A356" s="262"/>
      <c r="B356" s="273"/>
      <c r="C356" s="8">
        <v>2015</v>
      </c>
      <c r="D356" s="90">
        <v>0</v>
      </c>
      <c r="E356" s="90">
        <v>0</v>
      </c>
      <c r="F356" s="90">
        <v>0</v>
      </c>
      <c r="G356" s="90">
        <v>0</v>
      </c>
      <c r="H356" s="90">
        <v>0</v>
      </c>
      <c r="I356" s="90">
        <v>0</v>
      </c>
      <c r="J356" s="90">
        <v>0</v>
      </c>
      <c r="K356" s="90">
        <v>0</v>
      </c>
      <c r="L356" s="90">
        <v>0</v>
      </c>
      <c r="M356" s="90">
        <v>0</v>
      </c>
      <c r="N356" s="90">
        <v>0</v>
      </c>
      <c r="O356" s="90">
        <v>0</v>
      </c>
      <c r="P356" s="265"/>
      <c r="Q356" s="114">
        <v>20</v>
      </c>
      <c r="R356" s="114">
        <v>232</v>
      </c>
      <c r="S356" s="114" t="s">
        <v>426</v>
      </c>
      <c r="T356" s="2"/>
    </row>
    <row r="357" spans="1:20" ht="18.75" customHeight="1" x14ac:dyDescent="0.25">
      <c r="A357" s="262"/>
      <c r="B357" s="273"/>
      <c r="C357" s="8">
        <v>2016</v>
      </c>
      <c r="D357" s="90">
        <v>0</v>
      </c>
      <c r="E357" s="90">
        <v>0</v>
      </c>
      <c r="F357" s="90">
        <v>0</v>
      </c>
      <c r="G357" s="90">
        <v>0</v>
      </c>
      <c r="H357" s="90">
        <v>0</v>
      </c>
      <c r="I357" s="90">
        <v>0</v>
      </c>
      <c r="J357" s="90">
        <v>0</v>
      </c>
      <c r="K357" s="90">
        <v>0</v>
      </c>
      <c r="L357" s="90">
        <v>0</v>
      </c>
      <c r="M357" s="90">
        <v>0</v>
      </c>
      <c r="N357" s="90">
        <v>0</v>
      </c>
      <c r="O357" s="90">
        <v>0</v>
      </c>
      <c r="P357" s="265"/>
      <c r="Q357" s="141">
        <v>20</v>
      </c>
      <c r="R357" s="141">
        <v>40</v>
      </c>
      <c r="S357" s="141">
        <v>200</v>
      </c>
      <c r="T357" s="2"/>
    </row>
    <row r="358" spans="1:20" ht="18.75" customHeight="1" x14ac:dyDescent="0.25">
      <c r="A358" s="262"/>
      <c r="B358" s="273"/>
      <c r="C358" s="8">
        <v>2017</v>
      </c>
      <c r="D358" s="90">
        <v>0</v>
      </c>
      <c r="E358" s="90">
        <v>0</v>
      </c>
      <c r="F358" s="90">
        <v>0</v>
      </c>
      <c r="G358" s="90">
        <v>0</v>
      </c>
      <c r="H358" s="90">
        <v>0</v>
      </c>
      <c r="I358" s="90">
        <v>0</v>
      </c>
      <c r="J358" s="90">
        <v>0</v>
      </c>
      <c r="K358" s="90">
        <v>0</v>
      </c>
      <c r="L358" s="90">
        <v>0</v>
      </c>
      <c r="M358" s="90">
        <v>0</v>
      </c>
      <c r="N358" s="90">
        <v>0</v>
      </c>
      <c r="O358" s="90">
        <v>0</v>
      </c>
      <c r="P358" s="265"/>
      <c r="Q358" s="169">
        <v>23</v>
      </c>
      <c r="R358" s="169">
        <v>300</v>
      </c>
      <c r="S358" s="172" t="s">
        <v>540</v>
      </c>
      <c r="T358" s="2"/>
    </row>
    <row r="359" spans="1:20" ht="18.75" customHeight="1" x14ac:dyDescent="0.25">
      <c r="A359" s="263"/>
      <c r="B359" s="274"/>
      <c r="C359" s="8">
        <v>2018</v>
      </c>
      <c r="D359" s="90">
        <v>0</v>
      </c>
      <c r="E359" s="90">
        <v>0</v>
      </c>
      <c r="F359" s="90">
        <v>0</v>
      </c>
      <c r="G359" s="90">
        <v>0</v>
      </c>
      <c r="H359" s="90">
        <v>0</v>
      </c>
      <c r="I359" s="90">
        <v>0</v>
      </c>
      <c r="J359" s="90">
        <v>0</v>
      </c>
      <c r="K359" s="90">
        <v>0</v>
      </c>
      <c r="L359" s="90">
        <v>0</v>
      </c>
      <c r="M359" s="90">
        <v>0</v>
      </c>
      <c r="N359" s="90">
        <v>0</v>
      </c>
      <c r="O359" s="90">
        <v>0</v>
      </c>
      <c r="P359" s="266"/>
      <c r="Q359" s="199">
        <v>25</v>
      </c>
      <c r="R359" s="199">
        <v>380</v>
      </c>
      <c r="S359" s="211" t="s">
        <v>578</v>
      </c>
      <c r="T359" s="2"/>
    </row>
    <row r="360" spans="1:20" ht="18" customHeight="1" x14ac:dyDescent="0.25">
      <c r="A360" s="261" t="s">
        <v>464</v>
      </c>
      <c r="B360" s="272" t="s">
        <v>465</v>
      </c>
      <c r="C360" s="8">
        <v>2016</v>
      </c>
      <c r="D360" s="90">
        <v>0</v>
      </c>
      <c r="E360" s="90">
        <v>0</v>
      </c>
      <c r="F360" s="90">
        <v>0</v>
      </c>
      <c r="G360" s="90">
        <v>0</v>
      </c>
      <c r="H360" s="90">
        <v>0</v>
      </c>
      <c r="I360" s="90">
        <v>0</v>
      </c>
      <c r="J360" s="90">
        <v>0</v>
      </c>
      <c r="K360" s="90">
        <v>0</v>
      </c>
      <c r="L360" s="90">
        <v>0</v>
      </c>
      <c r="M360" s="90">
        <v>0</v>
      </c>
      <c r="N360" s="90">
        <v>0</v>
      </c>
      <c r="O360" s="90">
        <v>0</v>
      </c>
      <c r="P360" s="264" t="s">
        <v>466</v>
      </c>
      <c r="Q360" s="141">
        <v>39</v>
      </c>
      <c r="R360" s="141">
        <v>58</v>
      </c>
      <c r="S360" s="141">
        <v>148.69999999999999</v>
      </c>
      <c r="T360" s="2"/>
    </row>
    <row r="361" spans="1:20" ht="18.75" customHeight="1" x14ac:dyDescent="0.25">
      <c r="A361" s="262"/>
      <c r="B361" s="273"/>
      <c r="C361" s="8">
        <v>2017</v>
      </c>
      <c r="D361" s="90">
        <v>0</v>
      </c>
      <c r="E361" s="90">
        <v>0</v>
      </c>
      <c r="F361" s="90">
        <v>0</v>
      </c>
      <c r="G361" s="90">
        <v>0</v>
      </c>
      <c r="H361" s="90">
        <v>0</v>
      </c>
      <c r="I361" s="90">
        <v>0</v>
      </c>
      <c r="J361" s="90">
        <v>0</v>
      </c>
      <c r="K361" s="90">
        <v>0</v>
      </c>
      <c r="L361" s="90">
        <v>0</v>
      </c>
      <c r="M361" s="90">
        <v>0</v>
      </c>
      <c r="N361" s="90">
        <v>0</v>
      </c>
      <c r="O361" s="90">
        <v>0</v>
      </c>
      <c r="P361" s="265"/>
      <c r="Q361" s="169">
        <v>40</v>
      </c>
      <c r="R361" s="169">
        <v>62</v>
      </c>
      <c r="S361" s="169">
        <v>155</v>
      </c>
      <c r="T361" s="2"/>
    </row>
    <row r="362" spans="1:20" ht="42" customHeight="1" x14ac:dyDescent="0.25">
      <c r="A362" s="263"/>
      <c r="B362" s="274"/>
      <c r="C362" s="8">
        <v>2018</v>
      </c>
      <c r="D362" s="90">
        <v>0</v>
      </c>
      <c r="E362" s="90">
        <v>0</v>
      </c>
      <c r="F362" s="90">
        <v>0</v>
      </c>
      <c r="G362" s="90">
        <v>0</v>
      </c>
      <c r="H362" s="90">
        <v>0</v>
      </c>
      <c r="I362" s="90">
        <v>0</v>
      </c>
      <c r="J362" s="90">
        <v>0</v>
      </c>
      <c r="K362" s="90">
        <v>0</v>
      </c>
      <c r="L362" s="90">
        <v>0</v>
      </c>
      <c r="M362" s="90">
        <v>0</v>
      </c>
      <c r="N362" s="90">
        <v>0</v>
      </c>
      <c r="O362" s="90">
        <v>0</v>
      </c>
      <c r="P362" s="266"/>
      <c r="Q362" s="199">
        <v>43</v>
      </c>
      <c r="R362" s="199">
        <v>56</v>
      </c>
      <c r="S362" s="199">
        <v>130.19999999999999</v>
      </c>
      <c r="T362" s="2"/>
    </row>
    <row r="363" spans="1:20" ht="27" customHeight="1" x14ac:dyDescent="0.25">
      <c r="A363" s="261" t="s">
        <v>467</v>
      </c>
      <c r="B363" s="272" t="s">
        <v>468</v>
      </c>
      <c r="C363" s="8">
        <v>2016</v>
      </c>
      <c r="D363" s="90">
        <v>0</v>
      </c>
      <c r="E363" s="90">
        <v>0</v>
      </c>
      <c r="F363" s="90">
        <v>0</v>
      </c>
      <c r="G363" s="90">
        <v>0</v>
      </c>
      <c r="H363" s="90">
        <v>0</v>
      </c>
      <c r="I363" s="90">
        <v>0</v>
      </c>
      <c r="J363" s="90">
        <v>0</v>
      </c>
      <c r="K363" s="90">
        <v>0</v>
      </c>
      <c r="L363" s="90">
        <v>0</v>
      </c>
      <c r="M363" s="90">
        <v>0</v>
      </c>
      <c r="N363" s="90">
        <v>0</v>
      </c>
      <c r="O363" s="90">
        <v>0</v>
      </c>
      <c r="P363" s="264" t="s">
        <v>469</v>
      </c>
      <c r="Q363" s="141">
        <v>60</v>
      </c>
      <c r="R363" s="141">
        <v>60</v>
      </c>
      <c r="S363" s="141">
        <v>100</v>
      </c>
      <c r="T363" s="2"/>
    </row>
    <row r="364" spans="1:20" ht="22.5" customHeight="1" x14ac:dyDescent="0.25">
      <c r="A364" s="262"/>
      <c r="B364" s="273"/>
      <c r="C364" s="8">
        <v>2017</v>
      </c>
      <c r="D364" s="90">
        <v>0</v>
      </c>
      <c r="E364" s="90">
        <v>0</v>
      </c>
      <c r="F364" s="90">
        <v>0</v>
      </c>
      <c r="G364" s="90">
        <v>0</v>
      </c>
      <c r="H364" s="90">
        <v>0</v>
      </c>
      <c r="I364" s="90">
        <v>0</v>
      </c>
      <c r="J364" s="90">
        <v>0</v>
      </c>
      <c r="K364" s="90">
        <v>0</v>
      </c>
      <c r="L364" s="90">
        <v>0</v>
      </c>
      <c r="M364" s="90">
        <v>0</v>
      </c>
      <c r="N364" s="90">
        <v>0</v>
      </c>
      <c r="O364" s="90">
        <v>0</v>
      </c>
      <c r="P364" s="265"/>
      <c r="Q364" s="169">
        <v>65</v>
      </c>
      <c r="R364" s="169">
        <v>65</v>
      </c>
      <c r="S364" s="169">
        <v>100</v>
      </c>
      <c r="T364" s="2"/>
    </row>
    <row r="365" spans="1:20" ht="29.25" customHeight="1" x14ac:dyDescent="0.25">
      <c r="A365" s="263"/>
      <c r="B365" s="274"/>
      <c r="C365" s="8">
        <v>2018</v>
      </c>
      <c r="D365" s="90">
        <v>0</v>
      </c>
      <c r="E365" s="90">
        <v>0</v>
      </c>
      <c r="F365" s="90">
        <v>0</v>
      </c>
      <c r="G365" s="90">
        <v>0</v>
      </c>
      <c r="H365" s="90">
        <v>0</v>
      </c>
      <c r="I365" s="90">
        <v>0</v>
      </c>
      <c r="J365" s="90">
        <v>0</v>
      </c>
      <c r="K365" s="90">
        <v>0</v>
      </c>
      <c r="L365" s="90">
        <v>0</v>
      </c>
      <c r="M365" s="90">
        <v>0</v>
      </c>
      <c r="N365" s="90">
        <v>0</v>
      </c>
      <c r="O365" s="90">
        <v>0</v>
      </c>
      <c r="P365" s="266"/>
      <c r="Q365" s="199">
        <v>65</v>
      </c>
      <c r="R365" s="199">
        <v>75</v>
      </c>
      <c r="S365" s="199">
        <v>115.4</v>
      </c>
      <c r="T365" s="2"/>
    </row>
    <row r="366" spans="1:20" ht="24.75" customHeight="1" x14ac:dyDescent="0.25">
      <c r="A366" s="237" t="s">
        <v>102</v>
      </c>
      <c r="B366" s="240" t="s">
        <v>103</v>
      </c>
      <c r="C366" s="17" t="s">
        <v>560</v>
      </c>
      <c r="D366" s="18">
        <f>SUM(D367:D371)</f>
        <v>205223.50000000003</v>
      </c>
      <c r="E366" s="18">
        <f t="shared" ref="E366:M366" si="127">SUM(E367:E371)</f>
        <v>203786.38</v>
      </c>
      <c r="F366" s="18">
        <f t="shared" si="127"/>
        <v>1979.9</v>
      </c>
      <c r="G366" s="18">
        <f t="shared" si="127"/>
        <v>1979.3300000000002</v>
      </c>
      <c r="H366" s="18">
        <f t="shared" si="127"/>
        <v>203243.60000000003</v>
      </c>
      <c r="I366" s="18">
        <f t="shared" si="127"/>
        <v>201807.05000000002</v>
      </c>
      <c r="J366" s="18">
        <f t="shared" si="127"/>
        <v>0</v>
      </c>
      <c r="K366" s="18">
        <f t="shared" si="127"/>
        <v>0</v>
      </c>
      <c r="L366" s="18">
        <f t="shared" si="127"/>
        <v>0</v>
      </c>
      <c r="M366" s="18">
        <f t="shared" si="127"/>
        <v>0</v>
      </c>
      <c r="N366" s="18">
        <v>100</v>
      </c>
      <c r="O366" s="18">
        <v>99.3</v>
      </c>
      <c r="P366" s="243" t="s">
        <v>22</v>
      </c>
      <c r="Q366" s="243" t="s">
        <v>22</v>
      </c>
      <c r="R366" s="243" t="s">
        <v>22</v>
      </c>
      <c r="S366" s="243" t="s">
        <v>22</v>
      </c>
      <c r="T366" s="2"/>
    </row>
    <row r="367" spans="1:20" ht="18.75" customHeight="1" x14ac:dyDescent="0.25">
      <c r="A367" s="238"/>
      <c r="B367" s="241"/>
      <c r="C367" s="16">
        <v>2014</v>
      </c>
      <c r="D367" s="18">
        <f>SUM(D372+D377+D382+D387+D392+D397+D402)</f>
        <v>43289.9</v>
      </c>
      <c r="E367" s="18">
        <f t="shared" ref="E367:M367" si="128">SUM(E372+E377+E382+E387+E392+E397+E402)</f>
        <v>42351.76</v>
      </c>
      <c r="F367" s="18">
        <f t="shared" si="128"/>
        <v>0</v>
      </c>
      <c r="G367" s="18">
        <f t="shared" si="128"/>
        <v>0</v>
      </c>
      <c r="H367" s="18">
        <f t="shared" si="128"/>
        <v>43289.9</v>
      </c>
      <c r="I367" s="18">
        <f t="shared" si="128"/>
        <v>42351.76</v>
      </c>
      <c r="J367" s="18">
        <f t="shared" si="128"/>
        <v>0</v>
      </c>
      <c r="K367" s="18">
        <f t="shared" si="128"/>
        <v>0</v>
      </c>
      <c r="L367" s="18">
        <f t="shared" si="128"/>
        <v>0</v>
      </c>
      <c r="M367" s="18">
        <f t="shared" si="128"/>
        <v>0</v>
      </c>
      <c r="N367" s="18">
        <v>100</v>
      </c>
      <c r="O367" s="18">
        <v>97.83</v>
      </c>
      <c r="P367" s="244"/>
      <c r="Q367" s="244"/>
      <c r="R367" s="244"/>
      <c r="S367" s="244"/>
      <c r="T367" s="2"/>
    </row>
    <row r="368" spans="1:20" ht="19.5" customHeight="1" x14ac:dyDescent="0.25">
      <c r="A368" s="238"/>
      <c r="B368" s="241"/>
      <c r="C368" s="16">
        <v>2015</v>
      </c>
      <c r="D368" s="18">
        <f>SUM(D373+D378+D383+D388+D393+D398+D403+D407+D411)</f>
        <v>48601.3</v>
      </c>
      <c r="E368" s="18">
        <f t="shared" ref="E368:M368" si="129">SUM(E373+E378+E383+E388+E393+E398+E403+E407+E411)</f>
        <v>48600.899999999994</v>
      </c>
      <c r="F368" s="18">
        <f t="shared" si="129"/>
        <v>0</v>
      </c>
      <c r="G368" s="18">
        <f t="shared" si="129"/>
        <v>0</v>
      </c>
      <c r="H368" s="18">
        <f t="shared" si="129"/>
        <v>48601.3</v>
      </c>
      <c r="I368" s="18">
        <f t="shared" si="129"/>
        <v>48600.899999999994</v>
      </c>
      <c r="J368" s="18">
        <f t="shared" si="129"/>
        <v>0</v>
      </c>
      <c r="K368" s="18">
        <f t="shared" si="129"/>
        <v>0</v>
      </c>
      <c r="L368" s="18">
        <f t="shared" si="129"/>
        <v>0</v>
      </c>
      <c r="M368" s="18">
        <f t="shared" si="129"/>
        <v>0</v>
      </c>
      <c r="N368" s="18">
        <v>100</v>
      </c>
      <c r="O368" s="18">
        <v>100</v>
      </c>
      <c r="P368" s="244"/>
      <c r="Q368" s="244"/>
      <c r="R368" s="244"/>
      <c r="S368" s="244"/>
      <c r="T368" s="2"/>
    </row>
    <row r="369" spans="1:20" ht="19.5" customHeight="1" x14ac:dyDescent="0.25">
      <c r="A369" s="238"/>
      <c r="B369" s="241"/>
      <c r="C369" s="16">
        <v>2016</v>
      </c>
      <c r="D369" s="18">
        <f>SUM(D374+D379+D384+D389+D394+D399+D404+D408+D412)</f>
        <v>43287.4</v>
      </c>
      <c r="E369" s="18">
        <f t="shared" ref="E369:M369" si="130">SUM(E374+E379+E384+E389+E394+E399+E404+E408+E412)</f>
        <v>43190.45</v>
      </c>
      <c r="F369" s="18">
        <f t="shared" si="130"/>
        <v>1007.8</v>
      </c>
      <c r="G369" s="18">
        <f t="shared" si="130"/>
        <v>1007.77</v>
      </c>
      <c r="H369" s="18">
        <f t="shared" si="130"/>
        <v>42279.6</v>
      </c>
      <c r="I369" s="18">
        <f t="shared" si="130"/>
        <v>42182.679999999993</v>
      </c>
      <c r="J369" s="18">
        <f t="shared" si="130"/>
        <v>0</v>
      </c>
      <c r="K369" s="18">
        <f t="shared" si="130"/>
        <v>0</v>
      </c>
      <c r="L369" s="18">
        <f t="shared" si="130"/>
        <v>0</v>
      </c>
      <c r="M369" s="18">
        <f t="shared" si="130"/>
        <v>0</v>
      </c>
      <c r="N369" s="18">
        <v>100</v>
      </c>
      <c r="O369" s="18">
        <v>99.8</v>
      </c>
      <c r="P369" s="244"/>
      <c r="Q369" s="244"/>
      <c r="R369" s="244"/>
      <c r="S369" s="244"/>
      <c r="T369" s="2"/>
    </row>
    <row r="370" spans="1:20" ht="19.5" customHeight="1" x14ac:dyDescent="0.25">
      <c r="A370" s="238"/>
      <c r="B370" s="241"/>
      <c r="C370" s="16">
        <v>2017</v>
      </c>
      <c r="D370" s="18">
        <f>SUM(D375+D380+D385+D390+D395+D400+D405+D409+D413)</f>
        <v>35161.200000000004</v>
      </c>
      <c r="E370" s="18">
        <f t="shared" ref="E370:M370" si="131">SUM(E375+E380+E385+E390+E395+E400+E405+E409+E413)</f>
        <v>34760.200000000004</v>
      </c>
      <c r="F370" s="18">
        <f t="shared" si="131"/>
        <v>553.5</v>
      </c>
      <c r="G370" s="18">
        <f t="shared" si="131"/>
        <v>553.4</v>
      </c>
      <c r="H370" s="18">
        <f t="shared" si="131"/>
        <v>34607.700000000004</v>
      </c>
      <c r="I370" s="18">
        <f t="shared" si="131"/>
        <v>34206.800000000003</v>
      </c>
      <c r="J370" s="18">
        <f t="shared" si="131"/>
        <v>0</v>
      </c>
      <c r="K370" s="18">
        <f t="shared" si="131"/>
        <v>0</v>
      </c>
      <c r="L370" s="18">
        <f t="shared" si="131"/>
        <v>0</v>
      </c>
      <c r="M370" s="18">
        <f t="shared" si="131"/>
        <v>0</v>
      </c>
      <c r="N370" s="18">
        <v>100</v>
      </c>
      <c r="O370" s="18">
        <v>98.86</v>
      </c>
      <c r="P370" s="244"/>
      <c r="Q370" s="244"/>
      <c r="R370" s="244"/>
      <c r="S370" s="244"/>
      <c r="T370" s="2"/>
    </row>
    <row r="371" spans="1:20" ht="19.5" customHeight="1" x14ac:dyDescent="0.25">
      <c r="A371" s="239"/>
      <c r="B371" s="242"/>
      <c r="C371" s="16">
        <v>2018</v>
      </c>
      <c r="D371" s="18">
        <f>SUM(D376+D381+D386+D391+D396+D401+D406+D410+D414)</f>
        <v>34883.700000000004</v>
      </c>
      <c r="E371" s="18">
        <f t="shared" ref="E371:M371" si="132">SUM(E376+E381+E386+E391+E396+E401+E406+E410+E414)</f>
        <v>34883.07</v>
      </c>
      <c r="F371" s="18">
        <f t="shared" si="132"/>
        <v>418.6</v>
      </c>
      <c r="G371" s="18">
        <f t="shared" si="132"/>
        <v>418.16</v>
      </c>
      <c r="H371" s="18">
        <f t="shared" si="132"/>
        <v>34465.1</v>
      </c>
      <c r="I371" s="18">
        <f t="shared" si="132"/>
        <v>34464.909999999996</v>
      </c>
      <c r="J371" s="18">
        <f t="shared" si="132"/>
        <v>0</v>
      </c>
      <c r="K371" s="18">
        <f t="shared" si="132"/>
        <v>0</v>
      </c>
      <c r="L371" s="18">
        <f t="shared" si="132"/>
        <v>0</v>
      </c>
      <c r="M371" s="18">
        <f t="shared" si="132"/>
        <v>0</v>
      </c>
      <c r="N371" s="18">
        <v>100</v>
      </c>
      <c r="O371" s="18">
        <v>100</v>
      </c>
      <c r="P371" s="245"/>
      <c r="Q371" s="245"/>
      <c r="R371" s="245"/>
      <c r="S371" s="245"/>
      <c r="T371" s="2"/>
    </row>
    <row r="372" spans="1:20" ht="19.5" customHeight="1" x14ac:dyDescent="0.25">
      <c r="A372" s="261" t="s">
        <v>104</v>
      </c>
      <c r="B372" s="272" t="s">
        <v>105</v>
      </c>
      <c r="C372" s="8">
        <v>2014</v>
      </c>
      <c r="D372" s="90">
        <v>754.6</v>
      </c>
      <c r="E372" s="90">
        <v>596.14</v>
      </c>
      <c r="F372" s="90">
        <v>0</v>
      </c>
      <c r="G372" s="90">
        <v>0</v>
      </c>
      <c r="H372" s="90">
        <v>754.6</v>
      </c>
      <c r="I372" s="90">
        <v>596.14</v>
      </c>
      <c r="J372" s="90">
        <v>0</v>
      </c>
      <c r="K372" s="90">
        <v>0</v>
      </c>
      <c r="L372" s="90">
        <v>0</v>
      </c>
      <c r="M372" s="90">
        <v>0</v>
      </c>
      <c r="N372" s="90">
        <v>100</v>
      </c>
      <c r="O372" s="90">
        <v>79</v>
      </c>
      <c r="P372" s="264" t="s">
        <v>106</v>
      </c>
      <c r="Q372" s="6">
        <v>100</v>
      </c>
      <c r="R372" s="6">
        <v>79</v>
      </c>
      <c r="S372" s="6">
        <v>79</v>
      </c>
      <c r="T372" s="2"/>
    </row>
    <row r="373" spans="1:20" ht="18" customHeight="1" x14ac:dyDescent="0.25">
      <c r="A373" s="262"/>
      <c r="B373" s="273"/>
      <c r="C373" s="8">
        <v>2015</v>
      </c>
      <c r="D373" s="90">
        <v>1057.8</v>
      </c>
      <c r="E373" s="90">
        <v>1057.8</v>
      </c>
      <c r="F373" s="90">
        <v>0</v>
      </c>
      <c r="G373" s="90">
        <v>0</v>
      </c>
      <c r="H373" s="90">
        <v>1057.8</v>
      </c>
      <c r="I373" s="90">
        <v>1057.8</v>
      </c>
      <c r="J373" s="90">
        <v>0</v>
      </c>
      <c r="K373" s="90">
        <v>0</v>
      </c>
      <c r="L373" s="90">
        <v>0</v>
      </c>
      <c r="M373" s="90">
        <v>0</v>
      </c>
      <c r="N373" s="90">
        <v>100</v>
      </c>
      <c r="O373" s="90">
        <v>100</v>
      </c>
      <c r="P373" s="265"/>
      <c r="Q373" s="114">
        <v>100</v>
      </c>
      <c r="R373" s="114">
        <v>100</v>
      </c>
      <c r="S373" s="114">
        <v>100</v>
      </c>
      <c r="T373" s="2"/>
    </row>
    <row r="374" spans="1:20" ht="19.5" customHeight="1" x14ac:dyDescent="0.25">
      <c r="A374" s="262"/>
      <c r="B374" s="273"/>
      <c r="C374" s="8">
        <v>2016</v>
      </c>
      <c r="D374" s="90">
        <v>1007.8</v>
      </c>
      <c r="E374" s="90">
        <v>1007.77</v>
      </c>
      <c r="F374" s="90">
        <v>1007.8</v>
      </c>
      <c r="G374" s="90">
        <v>1007.77</v>
      </c>
      <c r="H374" s="90">
        <v>0</v>
      </c>
      <c r="I374" s="90">
        <v>0</v>
      </c>
      <c r="J374" s="90">
        <v>0</v>
      </c>
      <c r="K374" s="90">
        <v>0</v>
      </c>
      <c r="L374" s="90">
        <v>0</v>
      </c>
      <c r="M374" s="90">
        <v>0</v>
      </c>
      <c r="N374" s="90">
        <v>100</v>
      </c>
      <c r="O374" s="90">
        <v>100</v>
      </c>
      <c r="P374" s="265"/>
      <c r="Q374" s="145">
        <v>100</v>
      </c>
      <c r="R374" s="145">
        <v>100</v>
      </c>
      <c r="S374" s="145">
        <v>100</v>
      </c>
      <c r="T374" s="2"/>
    </row>
    <row r="375" spans="1:20" ht="21.75" customHeight="1" x14ac:dyDescent="0.25">
      <c r="A375" s="262"/>
      <c r="B375" s="273"/>
      <c r="C375" s="8">
        <v>2017</v>
      </c>
      <c r="D375" s="90">
        <v>553.5</v>
      </c>
      <c r="E375" s="90">
        <v>553.4</v>
      </c>
      <c r="F375" s="90">
        <v>553.5</v>
      </c>
      <c r="G375" s="90">
        <v>553.4</v>
      </c>
      <c r="H375" s="90">
        <v>0</v>
      </c>
      <c r="I375" s="90">
        <v>0</v>
      </c>
      <c r="J375" s="90">
        <v>0</v>
      </c>
      <c r="K375" s="90">
        <v>0</v>
      </c>
      <c r="L375" s="90">
        <v>0</v>
      </c>
      <c r="M375" s="90">
        <v>0</v>
      </c>
      <c r="N375" s="90">
        <v>100</v>
      </c>
      <c r="O375" s="90">
        <v>100</v>
      </c>
      <c r="P375" s="265"/>
      <c r="Q375" s="172">
        <v>100</v>
      </c>
      <c r="R375" s="172">
        <v>100</v>
      </c>
      <c r="S375" s="172">
        <v>100</v>
      </c>
      <c r="T375" s="2"/>
    </row>
    <row r="376" spans="1:20" ht="21.75" customHeight="1" x14ac:dyDescent="0.25">
      <c r="A376" s="263"/>
      <c r="B376" s="274"/>
      <c r="C376" s="8">
        <v>2018</v>
      </c>
      <c r="D376" s="90">
        <v>418.6</v>
      </c>
      <c r="E376" s="90">
        <v>418.16</v>
      </c>
      <c r="F376" s="90">
        <v>418.6</v>
      </c>
      <c r="G376" s="90">
        <v>418.16</v>
      </c>
      <c r="H376" s="90">
        <v>0</v>
      </c>
      <c r="I376" s="90">
        <v>0</v>
      </c>
      <c r="J376" s="90">
        <v>0</v>
      </c>
      <c r="K376" s="90">
        <v>0</v>
      </c>
      <c r="L376" s="90">
        <v>0</v>
      </c>
      <c r="M376" s="90">
        <v>0</v>
      </c>
      <c r="N376" s="90">
        <v>100</v>
      </c>
      <c r="O376" s="90">
        <v>99.89</v>
      </c>
      <c r="P376" s="266"/>
      <c r="Q376" s="211">
        <v>100</v>
      </c>
      <c r="R376" s="211">
        <v>100</v>
      </c>
      <c r="S376" s="211">
        <v>100</v>
      </c>
      <c r="T376" s="2"/>
    </row>
    <row r="377" spans="1:20" ht="21" customHeight="1" x14ac:dyDescent="0.25">
      <c r="A377" s="261" t="s">
        <v>107</v>
      </c>
      <c r="B377" s="272" t="s">
        <v>108</v>
      </c>
      <c r="C377" s="8">
        <v>2014</v>
      </c>
      <c r="D377" s="90">
        <v>9496.4</v>
      </c>
      <c r="E377" s="90">
        <v>9343.1</v>
      </c>
      <c r="F377" s="90">
        <v>0</v>
      </c>
      <c r="G377" s="90">
        <v>0</v>
      </c>
      <c r="H377" s="90">
        <v>9496.4</v>
      </c>
      <c r="I377" s="90">
        <v>9343.1</v>
      </c>
      <c r="J377" s="90">
        <v>0</v>
      </c>
      <c r="K377" s="90">
        <v>0</v>
      </c>
      <c r="L377" s="90">
        <v>0</v>
      </c>
      <c r="M377" s="90">
        <v>0</v>
      </c>
      <c r="N377" s="90">
        <v>100</v>
      </c>
      <c r="O377" s="90">
        <v>98.39</v>
      </c>
      <c r="P377" s="264" t="s">
        <v>109</v>
      </c>
      <c r="Q377" s="6">
        <v>100</v>
      </c>
      <c r="R377" s="6">
        <v>98.39</v>
      </c>
      <c r="S377" s="6">
        <v>98.39</v>
      </c>
      <c r="T377" s="2"/>
    </row>
    <row r="378" spans="1:20" ht="18.75" customHeight="1" x14ac:dyDescent="0.25">
      <c r="A378" s="262"/>
      <c r="B378" s="273"/>
      <c r="C378" s="8">
        <v>2015</v>
      </c>
      <c r="D378" s="90">
        <v>0</v>
      </c>
      <c r="E378" s="90">
        <v>0</v>
      </c>
      <c r="F378" s="90">
        <v>0</v>
      </c>
      <c r="G378" s="90">
        <v>0</v>
      </c>
      <c r="H378" s="90">
        <v>0</v>
      </c>
      <c r="I378" s="90">
        <v>0</v>
      </c>
      <c r="J378" s="90">
        <v>0</v>
      </c>
      <c r="K378" s="90">
        <v>0</v>
      </c>
      <c r="L378" s="90">
        <v>0</v>
      </c>
      <c r="M378" s="90">
        <v>0</v>
      </c>
      <c r="N378" s="90">
        <v>0</v>
      </c>
      <c r="O378" s="90">
        <v>0</v>
      </c>
      <c r="P378" s="265"/>
      <c r="Q378" s="114">
        <v>100</v>
      </c>
      <c r="R378" s="114">
        <v>0</v>
      </c>
      <c r="S378" s="226" t="s">
        <v>427</v>
      </c>
      <c r="T378" s="2"/>
    </row>
    <row r="379" spans="1:20" ht="22.5" customHeight="1" x14ac:dyDescent="0.25">
      <c r="A379" s="262"/>
      <c r="B379" s="273"/>
      <c r="C379" s="8">
        <v>2016</v>
      </c>
      <c r="D379" s="90">
        <v>0</v>
      </c>
      <c r="E379" s="90">
        <v>0</v>
      </c>
      <c r="F379" s="90">
        <v>0</v>
      </c>
      <c r="G379" s="90">
        <v>0</v>
      </c>
      <c r="H379" s="90">
        <v>0</v>
      </c>
      <c r="I379" s="90">
        <v>0</v>
      </c>
      <c r="J379" s="90">
        <v>0</v>
      </c>
      <c r="K379" s="90">
        <v>0</v>
      </c>
      <c r="L379" s="90">
        <v>0</v>
      </c>
      <c r="M379" s="90">
        <v>0</v>
      </c>
      <c r="N379" s="90">
        <v>0</v>
      </c>
      <c r="O379" s="90">
        <v>0</v>
      </c>
      <c r="P379" s="265"/>
      <c r="Q379" s="145">
        <v>100</v>
      </c>
      <c r="R379" s="145">
        <v>0</v>
      </c>
      <c r="S379" s="226" t="s">
        <v>427</v>
      </c>
      <c r="T379" s="2"/>
    </row>
    <row r="380" spans="1:20" ht="20.25" customHeight="1" x14ac:dyDescent="0.25">
      <c r="A380" s="262"/>
      <c r="B380" s="273"/>
      <c r="C380" s="8">
        <v>2017</v>
      </c>
      <c r="D380" s="90">
        <v>0</v>
      </c>
      <c r="E380" s="90">
        <v>0</v>
      </c>
      <c r="F380" s="90">
        <v>0</v>
      </c>
      <c r="G380" s="90">
        <v>0</v>
      </c>
      <c r="H380" s="90">
        <v>0</v>
      </c>
      <c r="I380" s="90">
        <v>0</v>
      </c>
      <c r="J380" s="90">
        <v>0</v>
      </c>
      <c r="K380" s="90">
        <v>0</v>
      </c>
      <c r="L380" s="90">
        <v>0</v>
      </c>
      <c r="M380" s="90">
        <v>0</v>
      </c>
      <c r="N380" s="90">
        <v>0</v>
      </c>
      <c r="O380" s="90">
        <v>0</v>
      </c>
      <c r="P380" s="265"/>
      <c r="Q380" s="172">
        <v>100</v>
      </c>
      <c r="R380" s="172">
        <v>0</v>
      </c>
      <c r="S380" s="226" t="s">
        <v>427</v>
      </c>
      <c r="T380" s="2"/>
    </row>
    <row r="381" spans="1:20" ht="22.5" customHeight="1" x14ac:dyDescent="0.25">
      <c r="A381" s="263"/>
      <c r="B381" s="274"/>
      <c r="C381" s="8">
        <v>2018</v>
      </c>
      <c r="D381" s="90">
        <v>0</v>
      </c>
      <c r="E381" s="90">
        <v>0</v>
      </c>
      <c r="F381" s="90">
        <v>0</v>
      </c>
      <c r="G381" s="90">
        <v>0</v>
      </c>
      <c r="H381" s="90">
        <v>0</v>
      </c>
      <c r="I381" s="90">
        <v>0</v>
      </c>
      <c r="J381" s="90">
        <v>0</v>
      </c>
      <c r="K381" s="90">
        <v>0</v>
      </c>
      <c r="L381" s="90">
        <v>0</v>
      </c>
      <c r="M381" s="90">
        <v>0</v>
      </c>
      <c r="N381" s="90">
        <v>0</v>
      </c>
      <c r="O381" s="90">
        <v>0</v>
      </c>
      <c r="P381" s="266"/>
      <c r="Q381" s="211">
        <v>100</v>
      </c>
      <c r="R381" s="211">
        <v>0</v>
      </c>
      <c r="S381" s="226" t="s">
        <v>427</v>
      </c>
      <c r="T381" s="2"/>
    </row>
    <row r="382" spans="1:20" ht="21" customHeight="1" x14ac:dyDescent="0.25">
      <c r="A382" s="261" t="s">
        <v>110</v>
      </c>
      <c r="B382" s="264" t="s">
        <v>111</v>
      </c>
      <c r="C382" s="8">
        <v>2014</v>
      </c>
      <c r="D382" s="90">
        <v>5402.6</v>
      </c>
      <c r="E382" s="90">
        <v>5378.12</v>
      </c>
      <c r="F382" s="90">
        <v>0</v>
      </c>
      <c r="G382" s="90">
        <v>0</v>
      </c>
      <c r="H382" s="90">
        <v>5402.6</v>
      </c>
      <c r="I382" s="90">
        <v>5378.12</v>
      </c>
      <c r="J382" s="90">
        <v>0</v>
      </c>
      <c r="K382" s="90">
        <v>0</v>
      </c>
      <c r="L382" s="90">
        <v>0</v>
      </c>
      <c r="M382" s="90">
        <v>0</v>
      </c>
      <c r="N382" s="90">
        <v>100</v>
      </c>
      <c r="O382" s="90">
        <v>99.55</v>
      </c>
      <c r="P382" s="264" t="s">
        <v>112</v>
      </c>
      <c r="Q382" s="6">
        <v>100</v>
      </c>
      <c r="R382" s="6">
        <v>99.55</v>
      </c>
      <c r="S382" s="6">
        <v>99.55</v>
      </c>
      <c r="T382" s="2"/>
    </row>
    <row r="383" spans="1:20" ht="18.75" customHeight="1" x14ac:dyDescent="0.25">
      <c r="A383" s="262"/>
      <c r="B383" s="265"/>
      <c r="C383" s="8">
        <v>2015</v>
      </c>
      <c r="D383" s="90">
        <v>6066.5</v>
      </c>
      <c r="E383" s="90">
        <v>6066.5</v>
      </c>
      <c r="F383" s="90">
        <v>0</v>
      </c>
      <c r="G383" s="90">
        <v>0</v>
      </c>
      <c r="H383" s="90">
        <v>6066.5</v>
      </c>
      <c r="I383" s="90">
        <v>6066.5</v>
      </c>
      <c r="J383" s="90">
        <v>0</v>
      </c>
      <c r="K383" s="90">
        <v>0</v>
      </c>
      <c r="L383" s="90">
        <v>0</v>
      </c>
      <c r="M383" s="90">
        <v>0</v>
      </c>
      <c r="N383" s="90">
        <v>100</v>
      </c>
      <c r="O383" s="90">
        <v>100</v>
      </c>
      <c r="P383" s="265"/>
      <c r="Q383" s="114">
        <v>100</v>
      </c>
      <c r="R383" s="114">
        <v>100</v>
      </c>
      <c r="S383" s="114">
        <v>100</v>
      </c>
      <c r="T383" s="2"/>
    </row>
    <row r="384" spans="1:20" ht="18.75" customHeight="1" x14ac:dyDescent="0.25">
      <c r="A384" s="262"/>
      <c r="B384" s="265"/>
      <c r="C384" s="8">
        <v>2016</v>
      </c>
      <c r="D384" s="90">
        <v>6710</v>
      </c>
      <c r="E384" s="90">
        <v>6706.02</v>
      </c>
      <c r="F384" s="90">
        <v>0</v>
      </c>
      <c r="G384" s="90">
        <v>0</v>
      </c>
      <c r="H384" s="90">
        <v>6710</v>
      </c>
      <c r="I384" s="90">
        <v>6706.02</v>
      </c>
      <c r="J384" s="90">
        <v>0</v>
      </c>
      <c r="K384" s="90">
        <v>0</v>
      </c>
      <c r="L384" s="90">
        <v>0</v>
      </c>
      <c r="M384" s="90">
        <v>0</v>
      </c>
      <c r="N384" s="90">
        <v>100</v>
      </c>
      <c r="O384" s="90">
        <v>100</v>
      </c>
      <c r="P384" s="265"/>
      <c r="Q384" s="145">
        <v>100</v>
      </c>
      <c r="R384" s="145">
        <v>100</v>
      </c>
      <c r="S384" s="145">
        <v>100</v>
      </c>
      <c r="T384" s="2"/>
    </row>
    <row r="385" spans="1:20" ht="20.25" customHeight="1" x14ac:dyDescent="0.25">
      <c r="A385" s="262"/>
      <c r="B385" s="265"/>
      <c r="C385" s="8">
        <v>2017</v>
      </c>
      <c r="D385" s="90">
        <v>6310.6</v>
      </c>
      <c r="E385" s="90">
        <v>6279.4</v>
      </c>
      <c r="F385" s="90">
        <v>0</v>
      </c>
      <c r="G385" s="90">
        <v>0</v>
      </c>
      <c r="H385" s="90">
        <v>6310.6</v>
      </c>
      <c r="I385" s="90">
        <v>6279.4</v>
      </c>
      <c r="J385" s="90">
        <v>0</v>
      </c>
      <c r="K385" s="90">
        <v>0</v>
      </c>
      <c r="L385" s="90">
        <v>0</v>
      </c>
      <c r="M385" s="90">
        <v>0</v>
      </c>
      <c r="N385" s="90">
        <v>100</v>
      </c>
      <c r="O385" s="90">
        <v>99.5</v>
      </c>
      <c r="P385" s="265"/>
      <c r="Q385" s="172">
        <v>100</v>
      </c>
      <c r="R385" s="172">
        <v>99.5</v>
      </c>
      <c r="S385" s="172">
        <v>99.5</v>
      </c>
      <c r="T385" s="2"/>
    </row>
    <row r="386" spans="1:20" ht="20.25" customHeight="1" x14ac:dyDescent="0.25">
      <c r="A386" s="263"/>
      <c r="B386" s="266"/>
      <c r="C386" s="8">
        <v>2018</v>
      </c>
      <c r="D386" s="90">
        <v>6675.6</v>
      </c>
      <c r="E386" s="90">
        <v>6675.54</v>
      </c>
      <c r="F386" s="90">
        <v>0</v>
      </c>
      <c r="G386" s="90">
        <v>0</v>
      </c>
      <c r="H386" s="90">
        <v>6675.6</v>
      </c>
      <c r="I386" s="90">
        <v>6675.54</v>
      </c>
      <c r="J386" s="90">
        <v>0</v>
      </c>
      <c r="K386" s="90">
        <v>0</v>
      </c>
      <c r="L386" s="90">
        <v>0</v>
      </c>
      <c r="M386" s="90">
        <v>0</v>
      </c>
      <c r="N386" s="90">
        <v>100</v>
      </c>
      <c r="O386" s="90">
        <v>100</v>
      </c>
      <c r="P386" s="266"/>
      <c r="Q386" s="211">
        <v>100</v>
      </c>
      <c r="R386" s="211">
        <v>100</v>
      </c>
      <c r="S386" s="211">
        <v>100</v>
      </c>
      <c r="T386" s="2"/>
    </row>
    <row r="387" spans="1:20" ht="16.5" customHeight="1" x14ac:dyDescent="0.25">
      <c r="A387" s="261" t="s">
        <v>113</v>
      </c>
      <c r="B387" s="264" t="s">
        <v>114</v>
      </c>
      <c r="C387" s="8">
        <v>2014</v>
      </c>
      <c r="D387" s="90">
        <v>5780.5</v>
      </c>
      <c r="E387" s="90">
        <v>5655.88</v>
      </c>
      <c r="F387" s="90">
        <v>0</v>
      </c>
      <c r="G387" s="90">
        <v>0</v>
      </c>
      <c r="H387" s="90">
        <v>5780.5</v>
      </c>
      <c r="I387" s="90">
        <v>5655.88</v>
      </c>
      <c r="J387" s="90">
        <v>0</v>
      </c>
      <c r="K387" s="90">
        <v>0</v>
      </c>
      <c r="L387" s="90">
        <v>0</v>
      </c>
      <c r="M387" s="90">
        <v>0</v>
      </c>
      <c r="N387" s="90">
        <v>100</v>
      </c>
      <c r="O387" s="90">
        <v>97.84</v>
      </c>
      <c r="P387" s="264" t="s">
        <v>115</v>
      </c>
      <c r="Q387" s="112">
        <v>100</v>
      </c>
      <c r="R387" s="112">
        <v>97.84</v>
      </c>
      <c r="S387" s="6">
        <v>97.84</v>
      </c>
      <c r="T387" s="2"/>
    </row>
    <row r="388" spans="1:20" ht="22.5" customHeight="1" x14ac:dyDescent="0.25">
      <c r="A388" s="262"/>
      <c r="B388" s="265"/>
      <c r="C388" s="8">
        <v>2015</v>
      </c>
      <c r="D388" s="90">
        <v>0</v>
      </c>
      <c r="E388" s="90">
        <v>0</v>
      </c>
      <c r="F388" s="90">
        <v>0</v>
      </c>
      <c r="G388" s="90">
        <v>0</v>
      </c>
      <c r="H388" s="90">
        <v>0</v>
      </c>
      <c r="I388" s="90">
        <v>0</v>
      </c>
      <c r="J388" s="90">
        <v>0</v>
      </c>
      <c r="K388" s="90">
        <v>0</v>
      </c>
      <c r="L388" s="90">
        <v>0</v>
      </c>
      <c r="M388" s="90">
        <v>0</v>
      </c>
      <c r="N388" s="90">
        <v>0</v>
      </c>
      <c r="O388" s="90">
        <v>0</v>
      </c>
      <c r="P388" s="265"/>
      <c r="Q388" s="112">
        <v>100</v>
      </c>
      <c r="R388" s="112">
        <v>0</v>
      </c>
      <c r="S388" s="226" t="s">
        <v>427</v>
      </c>
      <c r="T388" s="2"/>
    </row>
    <row r="389" spans="1:20" ht="23.25" customHeight="1" x14ac:dyDescent="0.25">
      <c r="A389" s="262"/>
      <c r="B389" s="265"/>
      <c r="C389" s="8">
        <v>2016</v>
      </c>
      <c r="D389" s="90">
        <v>0</v>
      </c>
      <c r="E389" s="90">
        <v>0</v>
      </c>
      <c r="F389" s="90">
        <v>0</v>
      </c>
      <c r="G389" s="90">
        <v>0</v>
      </c>
      <c r="H389" s="90">
        <v>0</v>
      </c>
      <c r="I389" s="90">
        <v>0</v>
      </c>
      <c r="J389" s="90">
        <v>0</v>
      </c>
      <c r="K389" s="90">
        <v>0</v>
      </c>
      <c r="L389" s="90">
        <v>0</v>
      </c>
      <c r="M389" s="90">
        <v>0</v>
      </c>
      <c r="N389" s="90">
        <v>0</v>
      </c>
      <c r="O389" s="90">
        <v>0</v>
      </c>
      <c r="P389" s="265"/>
      <c r="Q389" s="137">
        <v>100</v>
      </c>
      <c r="R389" s="137">
        <v>0</v>
      </c>
      <c r="S389" s="226" t="s">
        <v>427</v>
      </c>
      <c r="T389" s="2"/>
    </row>
    <row r="390" spans="1:20" ht="21.75" customHeight="1" x14ac:dyDescent="0.25">
      <c r="A390" s="262"/>
      <c r="B390" s="265"/>
      <c r="C390" s="8">
        <v>2017</v>
      </c>
      <c r="D390" s="90">
        <v>0</v>
      </c>
      <c r="E390" s="90">
        <v>0</v>
      </c>
      <c r="F390" s="90">
        <v>0</v>
      </c>
      <c r="G390" s="90">
        <v>0</v>
      </c>
      <c r="H390" s="90">
        <v>0</v>
      </c>
      <c r="I390" s="90">
        <v>0</v>
      </c>
      <c r="J390" s="90">
        <v>0</v>
      </c>
      <c r="K390" s="90">
        <v>0</v>
      </c>
      <c r="L390" s="90">
        <v>0</v>
      </c>
      <c r="M390" s="90">
        <v>0</v>
      </c>
      <c r="N390" s="90">
        <v>0</v>
      </c>
      <c r="O390" s="90">
        <v>0</v>
      </c>
      <c r="P390" s="265"/>
      <c r="Q390" s="176">
        <v>100</v>
      </c>
      <c r="R390" s="176">
        <v>0</v>
      </c>
      <c r="S390" s="226" t="s">
        <v>427</v>
      </c>
      <c r="T390" s="2"/>
    </row>
    <row r="391" spans="1:20" ht="21.75" customHeight="1" x14ac:dyDescent="0.25">
      <c r="A391" s="263"/>
      <c r="B391" s="266"/>
      <c r="C391" s="8">
        <v>2018</v>
      </c>
      <c r="D391" s="90">
        <v>0</v>
      </c>
      <c r="E391" s="90">
        <v>0</v>
      </c>
      <c r="F391" s="90">
        <v>0</v>
      </c>
      <c r="G391" s="90">
        <v>0</v>
      </c>
      <c r="H391" s="90">
        <v>0</v>
      </c>
      <c r="I391" s="90">
        <v>0</v>
      </c>
      <c r="J391" s="90">
        <v>0</v>
      </c>
      <c r="K391" s="90">
        <v>0</v>
      </c>
      <c r="L391" s="90">
        <v>0</v>
      </c>
      <c r="M391" s="90">
        <v>0</v>
      </c>
      <c r="N391" s="90">
        <v>0</v>
      </c>
      <c r="O391" s="90">
        <v>0</v>
      </c>
      <c r="P391" s="266"/>
      <c r="Q391" s="197">
        <v>100</v>
      </c>
      <c r="R391" s="197">
        <v>0</v>
      </c>
      <c r="S391" s="226" t="s">
        <v>427</v>
      </c>
      <c r="T391" s="2"/>
    </row>
    <row r="392" spans="1:20" ht="17.25" customHeight="1" x14ac:dyDescent="0.25">
      <c r="A392" s="261" t="s">
        <v>116</v>
      </c>
      <c r="B392" s="264" t="s">
        <v>117</v>
      </c>
      <c r="C392" s="8">
        <v>2014</v>
      </c>
      <c r="D392" s="90">
        <v>19044</v>
      </c>
      <c r="E392" s="90">
        <v>18906.919999999998</v>
      </c>
      <c r="F392" s="90">
        <v>0</v>
      </c>
      <c r="G392" s="90">
        <v>0</v>
      </c>
      <c r="H392" s="90">
        <v>19044</v>
      </c>
      <c r="I392" s="90">
        <v>18906.919999999998</v>
      </c>
      <c r="J392" s="90">
        <v>0</v>
      </c>
      <c r="K392" s="90">
        <v>0</v>
      </c>
      <c r="L392" s="90">
        <v>0</v>
      </c>
      <c r="M392" s="90">
        <v>0</v>
      </c>
      <c r="N392" s="90">
        <v>100</v>
      </c>
      <c r="O392" s="90">
        <v>99.28</v>
      </c>
      <c r="P392" s="264" t="s">
        <v>118</v>
      </c>
      <c r="Q392" s="6">
        <v>100</v>
      </c>
      <c r="R392" s="6">
        <v>99.28</v>
      </c>
      <c r="S392" s="6">
        <v>99.28</v>
      </c>
      <c r="T392" s="2"/>
    </row>
    <row r="393" spans="1:20" ht="20.25" customHeight="1" x14ac:dyDescent="0.25">
      <c r="A393" s="262"/>
      <c r="B393" s="265"/>
      <c r="C393" s="8">
        <v>2015</v>
      </c>
      <c r="D393" s="90">
        <v>6637.3</v>
      </c>
      <c r="E393" s="90">
        <v>6637.3</v>
      </c>
      <c r="F393" s="90">
        <v>0</v>
      </c>
      <c r="G393" s="90">
        <v>0</v>
      </c>
      <c r="H393" s="90">
        <v>6637.3</v>
      </c>
      <c r="I393" s="90">
        <v>6637.3</v>
      </c>
      <c r="J393" s="90">
        <v>0</v>
      </c>
      <c r="K393" s="90">
        <v>0</v>
      </c>
      <c r="L393" s="90">
        <v>0</v>
      </c>
      <c r="M393" s="90">
        <v>0</v>
      </c>
      <c r="N393" s="90">
        <v>100</v>
      </c>
      <c r="O393" s="90">
        <v>100</v>
      </c>
      <c r="P393" s="265"/>
      <c r="Q393" s="114">
        <v>100</v>
      </c>
      <c r="R393" s="114">
        <v>100</v>
      </c>
      <c r="S393" s="114">
        <v>100</v>
      </c>
      <c r="T393" s="2"/>
    </row>
    <row r="394" spans="1:20" ht="18.75" customHeight="1" x14ac:dyDescent="0.25">
      <c r="A394" s="262"/>
      <c r="B394" s="265"/>
      <c r="C394" s="8">
        <v>2016</v>
      </c>
      <c r="D394" s="90">
        <v>7179.2</v>
      </c>
      <c r="E394" s="90">
        <v>7149.69</v>
      </c>
      <c r="F394" s="90">
        <v>0</v>
      </c>
      <c r="G394" s="90">
        <v>0</v>
      </c>
      <c r="H394" s="90">
        <v>7179.2</v>
      </c>
      <c r="I394" s="90">
        <v>7149.69</v>
      </c>
      <c r="J394" s="90">
        <v>0</v>
      </c>
      <c r="K394" s="90">
        <v>0</v>
      </c>
      <c r="L394" s="90">
        <v>0</v>
      </c>
      <c r="M394" s="90">
        <v>0</v>
      </c>
      <c r="N394" s="90">
        <v>100</v>
      </c>
      <c r="O394" s="90">
        <v>99.6</v>
      </c>
      <c r="P394" s="265"/>
      <c r="Q394" s="145">
        <v>100</v>
      </c>
      <c r="R394" s="145">
        <v>100</v>
      </c>
      <c r="S394" s="145">
        <v>100</v>
      </c>
      <c r="T394" s="2"/>
    </row>
    <row r="395" spans="1:20" ht="19.5" customHeight="1" x14ac:dyDescent="0.25">
      <c r="A395" s="262"/>
      <c r="B395" s="265"/>
      <c r="C395" s="8">
        <v>2017</v>
      </c>
      <c r="D395" s="90">
        <v>6731.1</v>
      </c>
      <c r="E395" s="90">
        <v>6721.9</v>
      </c>
      <c r="F395" s="90">
        <v>0</v>
      </c>
      <c r="G395" s="90">
        <v>0</v>
      </c>
      <c r="H395" s="90">
        <v>6731.1</v>
      </c>
      <c r="I395" s="90">
        <v>6721.9</v>
      </c>
      <c r="J395" s="90">
        <v>0</v>
      </c>
      <c r="K395" s="90">
        <v>0</v>
      </c>
      <c r="L395" s="90">
        <v>0</v>
      </c>
      <c r="M395" s="90">
        <v>0</v>
      </c>
      <c r="N395" s="90">
        <v>100</v>
      </c>
      <c r="O395" s="90">
        <v>99.86</v>
      </c>
      <c r="P395" s="265"/>
      <c r="Q395" s="172">
        <v>100</v>
      </c>
      <c r="R395" s="172">
        <v>99.86</v>
      </c>
      <c r="S395" s="172">
        <v>99.86</v>
      </c>
      <c r="T395" s="2"/>
    </row>
    <row r="396" spans="1:20" ht="19.5" customHeight="1" x14ac:dyDescent="0.25">
      <c r="A396" s="263"/>
      <c r="B396" s="266"/>
      <c r="C396" s="8">
        <v>2018</v>
      </c>
      <c r="D396" s="90">
        <v>7224.5</v>
      </c>
      <c r="E396" s="90">
        <v>7224.44</v>
      </c>
      <c r="F396" s="90">
        <v>0</v>
      </c>
      <c r="G396" s="90">
        <v>0</v>
      </c>
      <c r="H396" s="90">
        <v>7224.5</v>
      </c>
      <c r="I396" s="90">
        <v>7224.44</v>
      </c>
      <c r="J396" s="90">
        <v>0</v>
      </c>
      <c r="K396" s="90">
        <v>0</v>
      </c>
      <c r="L396" s="90">
        <v>0</v>
      </c>
      <c r="M396" s="90">
        <v>0</v>
      </c>
      <c r="N396" s="90">
        <v>100</v>
      </c>
      <c r="O396" s="90">
        <v>100</v>
      </c>
      <c r="P396" s="266"/>
      <c r="Q396" s="211">
        <v>100</v>
      </c>
      <c r="R396" s="211">
        <v>100</v>
      </c>
      <c r="S396" s="211">
        <v>100</v>
      </c>
      <c r="T396" s="2"/>
    </row>
    <row r="397" spans="1:20" ht="19.5" customHeight="1" x14ac:dyDescent="0.25">
      <c r="A397" s="261" t="s">
        <v>119</v>
      </c>
      <c r="B397" s="264" t="s">
        <v>120</v>
      </c>
      <c r="C397" s="8">
        <v>2014</v>
      </c>
      <c r="D397" s="90">
        <v>116.8</v>
      </c>
      <c r="E397" s="90">
        <v>91.6</v>
      </c>
      <c r="F397" s="90">
        <v>0</v>
      </c>
      <c r="G397" s="90">
        <v>0</v>
      </c>
      <c r="H397" s="90">
        <v>116.8</v>
      </c>
      <c r="I397" s="90">
        <v>91.6</v>
      </c>
      <c r="J397" s="90">
        <v>0</v>
      </c>
      <c r="K397" s="90">
        <v>0</v>
      </c>
      <c r="L397" s="90">
        <v>0</v>
      </c>
      <c r="M397" s="90">
        <v>0</v>
      </c>
      <c r="N397" s="90">
        <v>100</v>
      </c>
      <c r="O397" s="90">
        <v>78.42</v>
      </c>
      <c r="P397" s="264" t="s">
        <v>121</v>
      </c>
      <c r="Q397" s="6">
        <v>100</v>
      </c>
      <c r="R397" s="6">
        <v>78.42</v>
      </c>
      <c r="S397" s="6">
        <v>78.42</v>
      </c>
      <c r="T397" s="2"/>
    </row>
    <row r="398" spans="1:20" ht="18.75" customHeight="1" x14ac:dyDescent="0.25">
      <c r="A398" s="262"/>
      <c r="B398" s="265"/>
      <c r="C398" s="8">
        <v>2015</v>
      </c>
      <c r="D398" s="90">
        <v>139.9</v>
      </c>
      <c r="E398" s="90">
        <v>139.9</v>
      </c>
      <c r="F398" s="90">
        <v>0</v>
      </c>
      <c r="G398" s="90">
        <v>0</v>
      </c>
      <c r="H398" s="90">
        <v>139.9</v>
      </c>
      <c r="I398" s="90">
        <v>139.9</v>
      </c>
      <c r="J398" s="90">
        <v>0</v>
      </c>
      <c r="K398" s="90">
        <v>0</v>
      </c>
      <c r="L398" s="90">
        <v>0</v>
      </c>
      <c r="M398" s="90">
        <v>0</v>
      </c>
      <c r="N398" s="90">
        <v>100</v>
      </c>
      <c r="O398" s="90">
        <v>100</v>
      </c>
      <c r="P398" s="265"/>
      <c r="Q398" s="114">
        <v>100</v>
      </c>
      <c r="R398" s="114">
        <v>100</v>
      </c>
      <c r="S398" s="114">
        <v>100</v>
      </c>
      <c r="T398" s="2"/>
    </row>
    <row r="399" spans="1:20" ht="18.75" customHeight="1" x14ac:dyDescent="0.25">
      <c r="A399" s="262"/>
      <c r="B399" s="265"/>
      <c r="C399" s="8">
        <v>2016</v>
      </c>
      <c r="D399" s="90">
        <v>115.3</v>
      </c>
      <c r="E399" s="90">
        <v>106.34</v>
      </c>
      <c r="F399" s="90">
        <v>0</v>
      </c>
      <c r="G399" s="90">
        <v>0</v>
      </c>
      <c r="H399" s="90">
        <v>115.3</v>
      </c>
      <c r="I399" s="90">
        <v>106.34</v>
      </c>
      <c r="J399" s="90">
        <v>0</v>
      </c>
      <c r="K399" s="90">
        <v>0</v>
      </c>
      <c r="L399" s="90">
        <v>0</v>
      </c>
      <c r="M399" s="90">
        <v>0</v>
      </c>
      <c r="N399" s="90">
        <v>100</v>
      </c>
      <c r="O399" s="90">
        <v>92.2</v>
      </c>
      <c r="P399" s="265"/>
      <c r="Q399" s="145">
        <v>100</v>
      </c>
      <c r="R399" s="145">
        <v>100</v>
      </c>
      <c r="S399" s="145">
        <v>100</v>
      </c>
      <c r="T399" s="2"/>
    </row>
    <row r="400" spans="1:20" ht="19.5" customHeight="1" x14ac:dyDescent="0.25">
      <c r="A400" s="262"/>
      <c r="B400" s="265"/>
      <c r="C400" s="8">
        <v>2017</v>
      </c>
      <c r="D400" s="90">
        <v>8.9</v>
      </c>
      <c r="E400" s="90">
        <v>8.9</v>
      </c>
      <c r="F400" s="90">
        <v>0</v>
      </c>
      <c r="G400" s="90">
        <v>0</v>
      </c>
      <c r="H400" s="90">
        <v>8.9</v>
      </c>
      <c r="I400" s="90">
        <v>8.9</v>
      </c>
      <c r="J400" s="90">
        <v>0</v>
      </c>
      <c r="K400" s="90">
        <v>0</v>
      </c>
      <c r="L400" s="90">
        <v>0</v>
      </c>
      <c r="M400" s="90">
        <v>0</v>
      </c>
      <c r="N400" s="90">
        <v>100</v>
      </c>
      <c r="O400" s="90">
        <v>100</v>
      </c>
      <c r="P400" s="265"/>
      <c r="Q400" s="172">
        <v>100</v>
      </c>
      <c r="R400" s="172">
        <v>100</v>
      </c>
      <c r="S400" s="172">
        <v>100</v>
      </c>
      <c r="T400" s="2"/>
    </row>
    <row r="401" spans="1:20" ht="19.5" customHeight="1" x14ac:dyDescent="0.25">
      <c r="A401" s="263"/>
      <c r="B401" s="266"/>
      <c r="C401" s="8">
        <v>2018</v>
      </c>
      <c r="D401" s="90">
        <v>0</v>
      </c>
      <c r="E401" s="90">
        <v>0</v>
      </c>
      <c r="F401" s="90">
        <v>0</v>
      </c>
      <c r="G401" s="90">
        <v>0</v>
      </c>
      <c r="H401" s="90">
        <v>0</v>
      </c>
      <c r="I401" s="90">
        <v>0</v>
      </c>
      <c r="J401" s="90">
        <v>0</v>
      </c>
      <c r="K401" s="90">
        <v>0</v>
      </c>
      <c r="L401" s="90">
        <v>0</v>
      </c>
      <c r="M401" s="90">
        <v>0</v>
      </c>
      <c r="N401" s="90">
        <v>0</v>
      </c>
      <c r="O401" s="90">
        <v>0</v>
      </c>
      <c r="P401" s="266"/>
      <c r="Q401" s="211">
        <v>100</v>
      </c>
      <c r="R401" s="211">
        <v>100</v>
      </c>
      <c r="S401" s="211">
        <v>100</v>
      </c>
      <c r="T401" s="2"/>
    </row>
    <row r="402" spans="1:20" ht="21" customHeight="1" x14ac:dyDescent="0.25">
      <c r="A402" s="261" t="s">
        <v>122</v>
      </c>
      <c r="B402" s="264" t="s">
        <v>123</v>
      </c>
      <c r="C402" s="8">
        <v>2014</v>
      </c>
      <c r="D402" s="90">
        <v>2695</v>
      </c>
      <c r="E402" s="90">
        <v>2380</v>
      </c>
      <c r="F402" s="90">
        <v>0</v>
      </c>
      <c r="G402" s="90">
        <v>0</v>
      </c>
      <c r="H402" s="90">
        <v>2695</v>
      </c>
      <c r="I402" s="90">
        <v>2380</v>
      </c>
      <c r="J402" s="90">
        <v>0</v>
      </c>
      <c r="K402" s="90">
        <v>0</v>
      </c>
      <c r="L402" s="90">
        <v>0</v>
      </c>
      <c r="M402" s="90">
        <v>0</v>
      </c>
      <c r="N402" s="90">
        <v>100</v>
      </c>
      <c r="O402" s="90">
        <v>88.31</v>
      </c>
      <c r="P402" s="264" t="s">
        <v>124</v>
      </c>
      <c r="Q402" s="6">
        <v>100</v>
      </c>
      <c r="R402" s="6">
        <v>88.31</v>
      </c>
      <c r="S402" s="6">
        <v>88.31</v>
      </c>
      <c r="T402" s="2"/>
    </row>
    <row r="403" spans="1:20" ht="18" customHeight="1" x14ac:dyDescent="0.25">
      <c r="A403" s="262"/>
      <c r="B403" s="265"/>
      <c r="C403" s="8">
        <v>2015</v>
      </c>
      <c r="D403" s="93">
        <v>2956.3</v>
      </c>
      <c r="E403" s="93">
        <v>2956.3</v>
      </c>
      <c r="F403" s="93">
        <v>0</v>
      </c>
      <c r="G403" s="93">
        <v>0</v>
      </c>
      <c r="H403" s="93">
        <v>2956.3</v>
      </c>
      <c r="I403" s="93">
        <v>2956.3</v>
      </c>
      <c r="J403" s="93">
        <v>0</v>
      </c>
      <c r="K403" s="93">
        <v>0</v>
      </c>
      <c r="L403" s="93">
        <v>0</v>
      </c>
      <c r="M403" s="93">
        <v>0</v>
      </c>
      <c r="N403" s="93">
        <v>100</v>
      </c>
      <c r="O403" s="93">
        <v>100</v>
      </c>
      <c r="P403" s="265"/>
      <c r="Q403" s="113">
        <v>100</v>
      </c>
      <c r="R403" s="113">
        <v>100</v>
      </c>
      <c r="S403" s="113">
        <v>100</v>
      </c>
      <c r="T403" s="2"/>
    </row>
    <row r="404" spans="1:20" ht="21" customHeight="1" x14ac:dyDescent="0.25">
      <c r="A404" s="262"/>
      <c r="B404" s="265"/>
      <c r="C404" s="8">
        <v>2016</v>
      </c>
      <c r="D404" s="93">
        <v>3212.5</v>
      </c>
      <c r="E404" s="93">
        <v>3212.48</v>
      </c>
      <c r="F404" s="93">
        <v>0</v>
      </c>
      <c r="G404" s="93">
        <v>0</v>
      </c>
      <c r="H404" s="93">
        <v>3212.5</v>
      </c>
      <c r="I404" s="93">
        <v>3212.48</v>
      </c>
      <c r="J404" s="93">
        <v>0</v>
      </c>
      <c r="K404" s="93">
        <v>0</v>
      </c>
      <c r="L404" s="93">
        <v>0</v>
      </c>
      <c r="M404" s="93">
        <v>0</v>
      </c>
      <c r="N404" s="93">
        <v>100</v>
      </c>
      <c r="O404" s="93">
        <v>100</v>
      </c>
      <c r="P404" s="265"/>
      <c r="Q404" s="141">
        <v>100</v>
      </c>
      <c r="R404" s="141">
        <v>100</v>
      </c>
      <c r="S404" s="141">
        <v>100</v>
      </c>
      <c r="T404" s="2"/>
    </row>
    <row r="405" spans="1:20" ht="19.5" customHeight="1" x14ac:dyDescent="0.25">
      <c r="A405" s="262"/>
      <c r="B405" s="265"/>
      <c r="C405" s="8">
        <v>2017</v>
      </c>
      <c r="D405" s="93">
        <v>110.8</v>
      </c>
      <c r="E405" s="93">
        <v>110.8</v>
      </c>
      <c r="F405" s="93">
        <v>0</v>
      </c>
      <c r="G405" s="93">
        <v>0</v>
      </c>
      <c r="H405" s="93">
        <v>110.8</v>
      </c>
      <c r="I405" s="93">
        <v>110.8</v>
      </c>
      <c r="J405" s="93">
        <v>0</v>
      </c>
      <c r="K405" s="93">
        <v>0</v>
      </c>
      <c r="L405" s="93">
        <v>0</v>
      </c>
      <c r="M405" s="93">
        <v>0</v>
      </c>
      <c r="N405" s="93">
        <v>100</v>
      </c>
      <c r="O405" s="93">
        <v>100</v>
      </c>
      <c r="P405" s="265"/>
      <c r="Q405" s="160">
        <v>100</v>
      </c>
      <c r="R405" s="160">
        <v>100</v>
      </c>
      <c r="S405" s="160">
        <v>100</v>
      </c>
      <c r="T405" s="2"/>
    </row>
    <row r="406" spans="1:20" ht="51.75" customHeight="1" x14ac:dyDescent="0.25">
      <c r="A406" s="263"/>
      <c r="B406" s="266"/>
      <c r="C406" s="8">
        <v>2018</v>
      </c>
      <c r="D406" s="93">
        <v>0</v>
      </c>
      <c r="E406" s="93">
        <v>0</v>
      </c>
      <c r="F406" s="93">
        <v>0</v>
      </c>
      <c r="G406" s="93">
        <v>0</v>
      </c>
      <c r="H406" s="93">
        <v>0</v>
      </c>
      <c r="I406" s="93">
        <v>0</v>
      </c>
      <c r="J406" s="93">
        <v>0</v>
      </c>
      <c r="K406" s="93">
        <v>0</v>
      </c>
      <c r="L406" s="93">
        <v>0</v>
      </c>
      <c r="M406" s="93">
        <v>0</v>
      </c>
      <c r="N406" s="93">
        <v>0</v>
      </c>
      <c r="O406" s="93">
        <v>0</v>
      </c>
      <c r="P406" s="266"/>
      <c r="Q406" s="188">
        <v>0</v>
      </c>
      <c r="R406" s="188">
        <v>0</v>
      </c>
      <c r="S406" s="188">
        <v>0</v>
      </c>
      <c r="T406" s="2"/>
    </row>
    <row r="407" spans="1:20" ht="22.5" customHeight="1" x14ac:dyDescent="0.25">
      <c r="A407" s="261" t="s">
        <v>428</v>
      </c>
      <c r="B407" s="264" t="s">
        <v>429</v>
      </c>
      <c r="C407" s="8">
        <v>2015</v>
      </c>
      <c r="D407" s="90">
        <v>20703.5</v>
      </c>
      <c r="E407" s="90">
        <v>20703.099999999999</v>
      </c>
      <c r="F407" s="90">
        <v>0</v>
      </c>
      <c r="G407" s="90">
        <v>0</v>
      </c>
      <c r="H407" s="90">
        <v>20703.5</v>
      </c>
      <c r="I407" s="90">
        <v>20703.099999999999</v>
      </c>
      <c r="J407" s="90">
        <v>0</v>
      </c>
      <c r="K407" s="90">
        <v>0</v>
      </c>
      <c r="L407" s="90">
        <v>0</v>
      </c>
      <c r="M407" s="90">
        <v>0</v>
      </c>
      <c r="N407" s="93">
        <v>100</v>
      </c>
      <c r="O407" s="93">
        <v>100</v>
      </c>
      <c r="P407" s="264" t="s">
        <v>118</v>
      </c>
      <c r="Q407" s="145">
        <v>100</v>
      </c>
      <c r="R407" s="145">
        <v>100</v>
      </c>
      <c r="S407" s="145">
        <v>100</v>
      </c>
      <c r="T407" s="2"/>
    </row>
    <row r="408" spans="1:20" ht="21" customHeight="1" x14ac:dyDescent="0.25">
      <c r="A408" s="262"/>
      <c r="B408" s="265"/>
      <c r="C408" s="8">
        <v>2016</v>
      </c>
      <c r="D408" s="90">
        <v>20665</v>
      </c>
      <c r="E408" s="90">
        <v>20657.7</v>
      </c>
      <c r="F408" s="90">
        <v>0</v>
      </c>
      <c r="G408" s="90">
        <v>0</v>
      </c>
      <c r="H408" s="90">
        <v>20665</v>
      </c>
      <c r="I408" s="90">
        <v>20657.7</v>
      </c>
      <c r="J408" s="90">
        <v>0</v>
      </c>
      <c r="K408" s="90">
        <v>0</v>
      </c>
      <c r="L408" s="90">
        <v>0</v>
      </c>
      <c r="M408" s="90">
        <v>0</v>
      </c>
      <c r="N408" s="93">
        <v>100</v>
      </c>
      <c r="O408" s="93">
        <v>100</v>
      </c>
      <c r="P408" s="265"/>
      <c r="Q408" s="145">
        <v>100</v>
      </c>
      <c r="R408" s="145">
        <v>100</v>
      </c>
      <c r="S408" s="145">
        <v>100</v>
      </c>
      <c r="T408" s="2"/>
    </row>
    <row r="409" spans="1:20" ht="21.75" customHeight="1" x14ac:dyDescent="0.25">
      <c r="A409" s="262"/>
      <c r="B409" s="265"/>
      <c r="C409" s="8">
        <v>2017</v>
      </c>
      <c r="D409" s="90">
        <v>19668</v>
      </c>
      <c r="E409" s="90">
        <v>19667.900000000001</v>
      </c>
      <c r="F409" s="90">
        <v>0</v>
      </c>
      <c r="G409" s="90">
        <v>0</v>
      </c>
      <c r="H409" s="90">
        <v>19668</v>
      </c>
      <c r="I409" s="90">
        <v>19667.900000000001</v>
      </c>
      <c r="J409" s="90">
        <v>0</v>
      </c>
      <c r="K409" s="90">
        <v>0</v>
      </c>
      <c r="L409" s="90">
        <v>0</v>
      </c>
      <c r="M409" s="90">
        <v>0</v>
      </c>
      <c r="N409" s="93">
        <v>100</v>
      </c>
      <c r="O409" s="93">
        <v>100</v>
      </c>
      <c r="P409" s="265"/>
      <c r="Q409" s="172">
        <v>100</v>
      </c>
      <c r="R409" s="172">
        <v>100</v>
      </c>
      <c r="S409" s="172">
        <v>100</v>
      </c>
      <c r="T409" s="2"/>
    </row>
    <row r="410" spans="1:20" ht="21.75" customHeight="1" x14ac:dyDescent="0.25">
      <c r="A410" s="263"/>
      <c r="B410" s="266"/>
      <c r="C410" s="8">
        <v>2018</v>
      </c>
      <c r="D410" s="90">
        <v>19494.400000000001</v>
      </c>
      <c r="E410" s="90">
        <v>19494.330000000002</v>
      </c>
      <c r="F410" s="90">
        <v>0</v>
      </c>
      <c r="G410" s="90">
        <v>0</v>
      </c>
      <c r="H410" s="90">
        <v>19494.400000000001</v>
      </c>
      <c r="I410" s="90">
        <v>19494.330000000002</v>
      </c>
      <c r="J410" s="90">
        <v>0</v>
      </c>
      <c r="K410" s="90">
        <v>0</v>
      </c>
      <c r="L410" s="90">
        <v>0</v>
      </c>
      <c r="M410" s="90">
        <v>0</v>
      </c>
      <c r="N410" s="93">
        <v>100</v>
      </c>
      <c r="O410" s="93">
        <v>100</v>
      </c>
      <c r="P410" s="266"/>
      <c r="Q410" s="200">
        <v>100</v>
      </c>
      <c r="R410" s="200">
        <v>100</v>
      </c>
      <c r="S410" s="200">
        <v>100</v>
      </c>
      <c r="T410" s="2"/>
    </row>
    <row r="411" spans="1:20" ht="24" customHeight="1" x14ac:dyDescent="0.25">
      <c r="A411" s="261" t="s">
        <v>431</v>
      </c>
      <c r="B411" s="264" t="s">
        <v>432</v>
      </c>
      <c r="C411" s="8">
        <v>2015</v>
      </c>
      <c r="D411" s="90">
        <v>11040</v>
      </c>
      <c r="E411" s="90">
        <v>11040</v>
      </c>
      <c r="F411" s="90">
        <v>0</v>
      </c>
      <c r="G411" s="90">
        <v>0</v>
      </c>
      <c r="H411" s="90">
        <v>11040</v>
      </c>
      <c r="I411" s="90">
        <v>11040</v>
      </c>
      <c r="J411" s="90">
        <v>0</v>
      </c>
      <c r="K411" s="90">
        <v>0</v>
      </c>
      <c r="L411" s="90">
        <v>0</v>
      </c>
      <c r="M411" s="90">
        <v>0</v>
      </c>
      <c r="N411" s="93">
        <v>100</v>
      </c>
      <c r="O411" s="93">
        <v>100</v>
      </c>
      <c r="P411" s="264" t="s">
        <v>470</v>
      </c>
      <c r="Q411" s="143">
        <v>100</v>
      </c>
      <c r="R411" s="143">
        <v>100</v>
      </c>
      <c r="S411" s="143">
        <v>100</v>
      </c>
      <c r="T411" s="2"/>
    </row>
    <row r="412" spans="1:20" ht="26.25" customHeight="1" x14ac:dyDescent="0.25">
      <c r="A412" s="262"/>
      <c r="B412" s="265"/>
      <c r="C412" s="8">
        <v>2016</v>
      </c>
      <c r="D412" s="90">
        <v>4397.6000000000004</v>
      </c>
      <c r="E412" s="90">
        <v>4350.45</v>
      </c>
      <c r="F412" s="90">
        <v>0</v>
      </c>
      <c r="G412" s="90">
        <v>0</v>
      </c>
      <c r="H412" s="90">
        <v>4397.6000000000004</v>
      </c>
      <c r="I412" s="90">
        <v>4350.45</v>
      </c>
      <c r="J412" s="90">
        <v>0</v>
      </c>
      <c r="K412" s="90">
        <v>0</v>
      </c>
      <c r="L412" s="90">
        <v>0</v>
      </c>
      <c r="M412" s="90">
        <v>0</v>
      </c>
      <c r="N412" s="93">
        <v>100</v>
      </c>
      <c r="O412" s="93">
        <v>98.9</v>
      </c>
      <c r="P412" s="265"/>
      <c r="Q412" s="143">
        <v>100</v>
      </c>
      <c r="R412" s="143">
        <v>100</v>
      </c>
      <c r="S412" s="143">
        <v>100</v>
      </c>
      <c r="T412" s="2"/>
    </row>
    <row r="413" spans="1:20" ht="22.5" customHeight="1" x14ac:dyDescent="0.25">
      <c r="A413" s="262"/>
      <c r="B413" s="265"/>
      <c r="C413" s="8">
        <v>2017</v>
      </c>
      <c r="D413" s="90">
        <v>1778.3</v>
      </c>
      <c r="E413" s="90">
        <v>1417.9</v>
      </c>
      <c r="F413" s="90">
        <v>0</v>
      </c>
      <c r="G413" s="90">
        <v>0</v>
      </c>
      <c r="H413" s="90">
        <v>1778.3</v>
      </c>
      <c r="I413" s="90">
        <v>1417.9</v>
      </c>
      <c r="J413" s="90">
        <v>0</v>
      </c>
      <c r="K413" s="90">
        <v>0</v>
      </c>
      <c r="L413" s="90">
        <v>0</v>
      </c>
      <c r="M413" s="90">
        <v>0</v>
      </c>
      <c r="N413" s="93">
        <v>100</v>
      </c>
      <c r="O413" s="93">
        <v>79.73</v>
      </c>
      <c r="P413" s="265"/>
      <c r="Q413" s="197">
        <v>100</v>
      </c>
      <c r="R413" s="197">
        <v>80</v>
      </c>
      <c r="S413" s="197">
        <v>80</v>
      </c>
      <c r="T413" s="2"/>
    </row>
    <row r="414" spans="1:20" ht="46.5" customHeight="1" x14ac:dyDescent="0.25">
      <c r="A414" s="263"/>
      <c r="B414" s="266"/>
      <c r="C414" s="8">
        <v>2018</v>
      </c>
      <c r="D414" s="90">
        <v>1070.5999999999999</v>
      </c>
      <c r="E414" s="90">
        <v>1070.5999999999999</v>
      </c>
      <c r="F414" s="90">
        <v>0</v>
      </c>
      <c r="G414" s="90">
        <v>0</v>
      </c>
      <c r="H414" s="90">
        <v>1070.5999999999999</v>
      </c>
      <c r="I414" s="90">
        <v>1070.5999999999999</v>
      </c>
      <c r="J414" s="90">
        <v>0</v>
      </c>
      <c r="K414" s="90">
        <v>0</v>
      </c>
      <c r="L414" s="90">
        <v>0</v>
      </c>
      <c r="M414" s="90">
        <v>0</v>
      </c>
      <c r="N414" s="93">
        <v>100</v>
      </c>
      <c r="O414" s="93">
        <v>100</v>
      </c>
      <c r="P414" s="266"/>
      <c r="Q414" s="189">
        <v>100</v>
      </c>
      <c r="R414" s="189">
        <v>100</v>
      </c>
      <c r="S414" s="189">
        <v>100</v>
      </c>
      <c r="T414" s="2"/>
    </row>
    <row r="415" spans="1:20" ht="20.25" customHeight="1" x14ac:dyDescent="0.25">
      <c r="A415" s="252" t="s">
        <v>125</v>
      </c>
      <c r="B415" s="255" t="s">
        <v>126</v>
      </c>
      <c r="C415" s="13" t="s">
        <v>560</v>
      </c>
      <c r="D415" s="14">
        <f>SUM(D416:D420)</f>
        <v>57378.400000000001</v>
      </c>
      <c r="E415" s="14">
        <f t="shared" ref="E415:M415" si="133">SUM(E416:E420)</f>
        <v>57887.420000000006</v>
      </c>
      <c r="F415" s="14">
        <f t="shared" si="133"/>
        <v>0</v>
      </c>
      <c r="G415" s="14">
        <f t="shared" si="133"/>
        <v>0</v>
      </c>
      <c r="H415" s="14">
        <f t="shared" si="133"/>
        <v>0</v>
      </c>
      <c r="I415" s="14">
        <f t="shared" si="133"/>
        <v>0</v>
      </c>
      <c r="J415" s="14">
        <f t="shared" si="133"/>
        <v>57378.400000000001</v>
      </c>
      <c r="K415" s="14">
        <f t="shared" si="133"/>
        <v>57887.420000000006</v>
      </c>
      <c r="L415" s="14">
        <f t="shared" si="133"/>
        <v>0</v>
      </c>
      <c r="M415" s="14">
        <f t="shared" si="133"/>
        <v>0</v>
      </c>
      <c r="N415" s="14">
        <v>100</v>
      </c>
      <c r="O415" s="14">
        <v>100.89</v>
      </c>
      <c r="P415" s="258" t="s">
        <v>22</v>
      </c>
      <c r="Q415" s="258" t="s">
        <v>22</v>
      </c>
      <c r="R415" s="258" t="s">
        <v>22</v>
      </c>
      <c r="S415" s="258" t="s">
        <v>22</v>
      </c>
      <c r="T415" s="2"/>
    </row>
    <row r="416" spans="1:20" ht="18.75" customHeight="1" x14ac:dyDescent="0.25">
      <c r="A416" s="253"/>
      <c r="B416" s="256"/>
      <c r="C416" s="12">
        <v>2014</v>
      </c>
      <c r="D416" s="14">
        <f t="shared" ref="D416:M416" si="134">SUM(D421:D425)</f>
        <v>9348</v>
      </c>
      <c r="E416" s="14">
        <f t="shared" si="134"/>
        <v>9347.1</v>
      </c>
      <c r="F416" s="14">
        <f t="shared" si="134"/>
        <v>0</v>
      </c>
      <c r="G416" s="14">
        <f t="shared" si="134"/>
        <v>0</v>
      </c>
      <c r="H416" s="14">
        <f t="shared" si="134"/>
        <v>0</v>
      </c>
      <c r="I416" s="14">
        <f t="shared" si="134"/>
        <v>0</v>
      </c>
      <c r="J416" s="14">
        <f t="shared" si="134"/>
        <v>9348</v>
      </c>
      <c r="K416" s="14">
        <f t="shared" si="134"/>
        <v>9347.1</v>
      </c>
      <c r="L416" s="14">
        <f t="shared" si="134"/>
        <v>0</v>
      </c>
      <c r="M416" s="14">
        <f t="shared" si="134"/>
        <v>0</v>
      </c>
      <c r="N416" s="14">
        <v>100</v>
      </c>
      <c r="O416" s="14">
        <v>99.99</v>
      </c>
      <c r="P416" s="259"/>
      <c r="Q416" s="259"/>
      <c r="R416" s="259"/>
      <c r="S416" s="259"/>
      <c r="T416" s="2"/>
    </row>
    <row r="417" spans="1:20" ht="19.5" customHeight="1" x14ac:dyDescent="0.25">
      <c r="A417" s="253"/>
      <c r="B417" s="256"/>
      <c r="C417" s="12">
        <v>2015</v>
      </c>
      <c r="D417" s="14">
        <f>SUM(D426:D430)</f>
        <v>10159</v>
      </c>
      <c r="E417" s="14">
        <f t="shared" ref="E417:M417" si="135">SUM(E426:E430)</f>
        <v>10668.92</v>
      </c>
      <c r="F417" s="14">
        <f t="shared" si="135"/>
        <v>0</v>
      </c>
      <c r="G417" s="14">
        <f t="shared" si="135"/>
        <v>0</v>
      </c>
      <c r="H417" s="14">
        <f t="shared" si="135"/>
        <v>0</v>
      </c>
      <c r="I417" s="14">
        <f t="shared" si="135"/>
        <v>0</v>
      </c>
      <c r="J417" s="14">
        <f t="shared" si="135"/>
        <v>10159</v>
      </c>
      <c r="K417" s="14">
        <f t="shared" si="135"/>
        <v>10668.92</v>
      </c>
      <c r="L417" s="14">
        <f t="shared" si="135"/>
        <v>0</v>
      </c>
      <c r="M417" s="14">
        <f t="shared" si="135"/>
        <v>0</v>
      </c>
      <c r="N417" s="14">
        <v>100</v>
      </c>
      <c r="O417" s="14">
        <v>105.02</v>
      </c>
      <c r="P417" s="259"/>
      <c r="Q417" s="259"/>
      <c r="R417" s="259"/>
      <c r="S417" s="259"/>
      <c r="T417" s="2"/>
    </row>
    <row r="418" spans="1:20" ht="19.5" customHeight="1" x14ac:dyDescent="0.25">
      <c r="A418" s="253"/>
      <c r="B418" s="256"/>
      <c r="C418" s="12">
        <v>2016</v>
      </c>
      <c r="D418" s="14">
        <f>SUM(D431:D435)</f>
        <v>13535.6</v>
      </c>
      <c r="E418" s="14">
        <f t="shared" ref="E418:M418" si="136">SUM(E431:E435)</f>
        <v>13535.6</v>
      </c>
      <c r="F418" s="14">
        <f t="shared" si="136"/>
        <v>0</v>
      </c>
      <c r="G418" s="14">
        <f t="shared" si="136"/>
        <v>0</v>
      </c>
      <c r="H418" s="14">
        <f t="shared" si="136"/>
        <v>0</v>
      </c>
      <c r="I418" s="14">
        <f t="shared" si="136"/>
        <v>0</v>
      </c>
      <c r="J418" s="14">
        <f t="shared" si="136"/>
        <v>13535.6</v>
      </c>
      <c r="K418" s="14">
        <f t="shared" si="136"/>
        <v>13535.6</v>
      </c>
      <c r="L418" s="14">
        <f t="shared" si="136"/>
        <v>0</v>
      </c>
      <c r="M418" s="14">
        <f t="shared" si="136"/>
        <v>0</v>
      </c>
      <c r="N418" s="14">
        <v>100</v>
      </c>
      <c r="O418" s="14">
        <v>100</v>
      </c>
      <c r="P418" s="259"/>
      <c r="Q418" s="259"/>
      <c r="R418" s="259"/>
      <c r="S418" s="259"/>
      <c r="T418" s="2"/>
    </row>
    <row r="419" spans="1:20" ht="19.5" customHeight="1" x14ac:dyDescent="0.25">
      <c r="A419" s="253"/>
      <c r="B419" s="256"/>
      <c r="C419" s="12">
        <v>2017</v>
      </c>
      <c r="D419" s="14">
        <f>SUM(D436:D440)</f>
        <v>9995.4</v>
      </c>
      <c r="E419" s="14">
        <f t="shared" ref="E419:M419" si="137">SUM(E436:E440)</f>
        <v>9995.4</v>
      </c>
      <c r="F419" s="14">
        <f t="shared" si="137"/>
        <v>0</v>
      </c>
      <c r="G419" s="14">
        <f t="shared" si="137"/>
        <v>0</v>
      </c>
      <c r="H419" s="14">
        <f t="shared" si="137"/>
        <v>0</v>
      </c>
      <c r="I419" s="14">
        <f t="shared" si="137"/>
        <v>0</v>
      </c>
      <c r="J419" s="14">
        <f t="shared" si="137"/>
        <v>9995.4</v>
      </c>
      <c r="K419" s="14">
        <f t="shared" si="137"/>
        <v>9995.4</v>
      </c>
      <c r="L419" s="14">
        <f t="shared" si="137"/>
        <v>0</v>
      </c>
      <c r="M419" s="14">
        <f t="shared" si="137"/>
        <v>0</v>
      </c>
      <c r="N419" s="14">
        <v>100</v>
      </c>
      <c r="O419" s="14">
        <v>100</v>
      </c>
      <c r="P419" s="259"/>
      <c r="Q419" s="259"/>
      <c r="R419" s="259"/>
      <c r="S419" s="259"/>
      <c r="T419" s="2"/>
    </row>
    <row r="420" spans="1:20" ht="19.5" customHeight="1" x14ac:dyDescent="0.25">
      <c r="A420" s="254"/>
      <c r="B420" s="257"/>
      <c r="C420" s="12">
        <v>2018</v>
      </c>
      <c r="D420" s="14">
        <f>SUM(D441+D442+D443+D444+D445)</f>
        <v>14340.4</v>
      </c>
      <c r="E420" s="14">
        <f t="shared" ref="E420:M420" si="138">SUM(E441+E442+E443+E444+E445)</f>
        <v>14340.4</v>
      </c>
      <c r="F420" s="14">
        <f t="shared" si="138"/>
        <v>0</v>
      </c>
      <c r="G420" s="14">
        <f t="shared" si="138"/>
        <v>0</v>
      </c>
      <c r="H420" s="14">
        <f t="shared" si="138"/>
        <v>0</v>
      </c>
      <c r="I420" s="14">
        <f t="shared" si="138"/>
        <v>0</v>
      </c>
      <c r="J420" s="14">
        <f t="shared" si="138"/>
        <v>14340.4</v>
      </c>
      <c r="K420" s="14">
        <f t="shared" si="138"/>
        <v>14340.4</v>
      </c>
      <c r="L420" s="14">
        <f t="shared" si="138"/>
        <v>0</v>
      </c>
      <c r="M420" s="14">
        <f t="shared" si="138"/>
        <v>0</v>
      </c>
      <c r="N420" s="14">
        <v>100</v>
      </c>
      <c r="O420" s="14">
        <v>100</v>
      </c>
      <c r="P420" s="260"/>
      <c r="Q420" s="260"/>
      <c r="R420" s="260"/>
      <c r="S420" s="260"/>
      <c r="T420" s="2"/>
    </row>
    <row r="421" spans="1:20" ht="28.5" customHeight="1" x14ac:dyDescent="0.25">
      <c r="A421" s="160" t="s">
        <v>127</v>
      </c>
      <c r="B421" s="173" t="s">
        <v>128</v>
      </c>
      <c r="C421" s="23">
        <v>2014</v>
      </c>
      <c r="D421" s="24">
        <v>4751.5</v>
      </c>
      <c r="E421" s="24">
        <v>4751.08</v>
      </c>
      <c r="F421" s="24">
        <v>0</v>
      </c>
      <c r="G421" s="24">
        <v>0</v>
      </c>
      <c r="H421" s="24">
        <v>0</v>
      </c>
      <c r="I421" s="24">
        <v>0</v>
      </c>
      <c r="J421" s="24">
        <v>4751.5</v>
      </c>
      <c r="K421" s="24">
        <v>4751.08</v>
      </c>
      <c r="L421" s="24">
        <v>0</v>
      </c>
      <c r="M421" s="24">
        <v>0</v>
      </c>
      <c r="N421" s="24">
        <v>100</v>
      </c>
      <c r="O421" s="24">
        <v>99.99</v>
      </c>
      <c r="P421" s="264" t="s">
        <v>137</v>
      </c>
      <c r="Q421" s="261" t="s">
        <v>138</v>
      </c>
      <c r="R421" s="261" t="s">
        <v>138</v>
      </c>
      <c r="S421" s="261" t="s">
        <v>138</v>
      </c>
      <c r="T421" s="2"/>
    </row>
    <row r="422" spans="1:20" ht="39" customHeight="1" x14ac:dyDescent="0.25">
      <c r="A422" s="6" t="s">
        <v>129</v>
      </c>
      <c r="B422" s="22" t="s">
        <v>130</v>
      </c>
      <c r="C422" s="23">
        <v>2014</v>
      </c>
      <c r="D422" s="24">
        <v>187</v>
      </c>
      <c r="E422" s="24">
        <v>186.77</v>
      </c>
      <c r="F422" s="24">
        <v>0</v>
      </c>
      <c r="G422" s="24">
        <v>0</v>
      </c>
      <c r="H422" s="24">
        <v>0</v>
      </c>
      <c r="I422" s="24">
        <v>0</v>
      </c>
      <c r="J422" s="24">
        <v>187</v>
      </c>
      <c r="K422" s="24">
        <v>186.77</v>
      </c>
      <c r="L422" s="24">
        <v>0</v>
      </c>
      <c r="M422" s="24">
        <v>0</v>
      </c>
      <c r="N422" s="24">
        <v>100</v>
      </c>
      <c r="O422" s="24">
        <v>99.88</v>
      </c>
      <c r="P422" s="265"/>
      <c r="Q422" s="262"/>
      <c r="R422" s="262"/>
      <c r="S422" s="262"/>
      <c r="T422" s="2"/>
    </row>
    <row r="423" spans="1:20" ht="39" customHeight="1" x14ac:dyDescent="0.25">
      <c r="A423" s="6" t="s">
        <v>131</v>
      </c>
      <c r="B423" s="22" t="s">
        <v>132</v>
      </c>
      <c r="C423" s="23">
        <v>2014</v>
      </c>
      <c r="D423" s="24">
        <v>1765.5</v>
      </c>
      <c r="E423" s="24">
        <v>1765.25</v>
      </c>
      <c r="F423" s="24">
        <v>0</v>
      </c>
      <c r="G423" s="24">
        <v>0</v>
      </c>
      <c r="H423" s="24">
        <v>0</v>
      </c>
      <c r="I423" s="24">
        <v>0</v>
      </c>
      <c r="J423" s="24">
        <v>1765.5</v>
      </c>
      <c r="K423" s="24">
        <v>1765.25</v>
      </c>
      <c r="L423" s="24">
        <v>0</v>
      </c>
      <c r="M423" s="24">
        <v>0</v>
      </c>
      <c r="N423" s="24">
        <v>100</v>
      </c>
      <c r="O423" s="24">
        <v>99.99</v>
      </c>
      <c r="P423" s="265"/>
      <c r="Q423" s="262"/>
      <c r="R423" s="262"/>
      <c r="S423" s="262"/>
      <c r="T423" s="2"/>
    </row>
    <row r="424" spans="1:20" ht="39" customHeight="1" x14ac:dyDescent="0.25">
      <c r="A424" s="6" t="s">
        <v>133</v>
      </c>
      <c r="B424" s="22" t="s">
        <v>134</v>
      </c>
      <c r="C424" s="23">
        <v>2014</v>
      </c>
      <c r="D424" s="24">
        <v>2500</v>
      </c>
      <c r="E424" s="24">
        <v>2500</v>
      </c>
      <c r="F424" s="24">
        <v>0</v>
      </c>
      <c r="G424" s="24">
        <v>0</v>
      </c>
      <c r="H424" s="24">
        <v>0</v>
      </c>
      <c r="I424" s="24">
        <v>0</v>
      </c>
      <c r="J424" s="24">
        <v>2500</v>
      </c>
      <c r="K424" s="24">
        <v>2500</v>
      </c>
      <c r="L424" s="24">
        <v>0</v>
      </c>
      <c r="M424" s="24">
        <v>0</v>
      </c>
      <c r="N424" s="24">
        <v>100</v>
      </c>
      <c r="O424" s="24">
        <v>100</v>
      </c>
      <c r="P424" s="265"/>
      <c r="Q424" s="262"/>
      <c r="R424" s="262"/>
      <c r="S424" s="262"/>
      <c r="T424" s="2"/>
    </row>
    <row r="425" spans="1:20" ht="41.25" customHeight="1" x14ac:dyDescent="0.25">
      <c r="A425" s="6" t="s">
        <v>135</v>
      </c>
      <c r="B425" s="22" t="s">
        <v>136</v>
      </c>
      <c r="C425" s="23">
        <v>2014</v>
      </c>
      <c r="D425" s="24">
        <v>144</v>
      </c>
      <c r="E425" s="24">
        <v>144</v>
      </c>
      <c r="F425" s="24">
        <v>0</v>
      </c>
      <c r="G425" s="24">
        <v>0</v>
      </c>
      <c r="H425" s="24">
        <v>0</v>
      </c>
      <c r="I425" s="24">
        <v>0</v>
      </c>
      <c r="J425" s="24">
        <v>144</v>
      </c>
      <c r="K425" s="24">
        <v>144</v>
      </c>
      <c r="L425" s="24">
        <v>0</v>
      </c>
      <c r="M425" s="24">
        <v>0</v>
      </c>
      <c r="N425" s="24">
        <v>100</v>
      </c>
      <c r="O425" s="24">
        <v>100</v>
      </c>
      <c r="P425" s="266"/>
      <c r="Q425" s="263"/>
      <c r="R425" s="263"/>
      <c r="S425" s="263"/>
      <c r="T425" s="2"/>
    </row>
    <row r="426" spans="1:20" ht="30" customHeight="1" x14ac:dyDescent="0.25">
      <c r="A426" s="54" t="s">
        <v>127</v>
      </c>
      <c r="B426" s="22" t="s">
        <v>128</v>
      </c>
      <c r="C426" s="68">
        <v>2015</v>
      </c>
      <c r="D426" s="69">
        <v>4935</v>
      </c>
      <c r="E426" s="69">
        <v>5601.79</v>
      </c>
      <c r="F426" s="69">
        <v>0</v>
      </c>
      <c r="G426" s="69">
        <v>0</v>
      </c>
      <c r="H426" s="69">
        <v>0</v>
      </c>
      <c r="I426" s="69">
        <v>0</v>
      </c>
      <c r="J426" s="69">
        <v>4935</v>
      </c>
      <c r="K426" s="69">
        <v>5601.79</v>
      </c>
      <c r="L426" s="69">
        <v>0</v>
      </c>
      <c r="M426" s="69">
        <v>0</v>
      </c>
      <c r="N426" s="69">
        <v>100</v>
      </c>
      <c r="O426" s="69">
        <v>113.5</v>
      </c>
      <c r="P426" s="264" t="s">
        <v>137</v>
      </c>
      <c r="Q426" s="261" t="s">
        <v>359</v>
      </c>
      <c r="R426" s="261" t="s">
        <v>360</v>
      </c>
      <c r="S426" s="261" t="s">
        <v>361</v>
      </c>
      <c r="T426" s="2"/>
    </row>
    <row r="427" spans="1:20" ht="41.25" customHeight="1" x14ac:dyDescent="0.25">
      <c r="A427" s="54" t="s">
        <v>129</v>
      </c>
      <c r="B427" s="22" t="s">
        <v>130</v>
      </c>
      <c r="C427" s="68">
        <v>2015</v>
      </c>
      <c r="D427" s="69">
        <v>850</v>
      </c>
      <c r="E427" s="69">
        <v>240.42</v>
      </c>
      <c r="F427" s="69">
        <v>0</v>
      </c>
      <c r="G427" s="69">
        <v>0</v>
      </c>
      <c r="H427" s="69">
        <v>0</v>
      </c>
      <c r="I427" s="69">
        <v>0</v>
      </c>
      <c r="J427" s="69">
        <v>850</v>
      </c>
      <c r="K427" s="69">
        <v>240.42</v>
      </c>
      <c r="L427" s="69">
        <v>0</v>
      </c>
      <c r="M427" s="69">
        <v>0</v>
      </c>
      <c r="N427" s="69">
        <v>100</v>
      </c>
      <c r="O427" s="69">
        <v>28.3</v>
      </c>
      <c r="P427" s="265"/>
      <c r="Q427" s="262"/>
      <c r="R427" s="262"/>
      <c r="S427" s="262"/>
      <c r="T427" s="2"/>
    </row>
    <row r="428" spans="1:20" ht="41.25" customHeight="1" x14ac:dyDescent="0.25">
      <c r="A428" s="54" t="s">
        <v>131</v>
      </c>
      <c r="B428" s="22" t="s">
        <v>132</v>
      </c>
      <c r="C428" s="68">
        <v>2015</v>
      </c>
      <c r="D428" s="69">
        <v>1730</v>
      </c>
      <c r="E428" s="69">
        <v>1932.71</v>
      </c>
      <c r="F428" s="69">
        <v>0</v>
      </c>
      <c r="G428" s="69">
        <v>0</v>
      </c>
      <c r="H428" s="69">
        <v>0</v>
      </c>
      <c r="I428" s="69">
        <v>0</v>
      </c>
      <c r="J428" s="69">
        <v>1730</v>
      </c>
      <c r="K428" s="69">
        <v>1932.71</v>
      </c>
      <c r="L428" s="69">
        <v>0</v>
      </c>
      <c r="M428" s="69">
        <v>0</v>
      </c>
      <c r="N428" s="69">
        <v>100</v>
      </c>
      <c r="O428" s="69">
        <v>111.72</v>
      </c>
      <c r="P428" s="265"/>
      <c r="Q428" s="262"/>
      <c r="R428" s="262"/>
      <c r="S428" s="262"/>
      <c r="T428" s="2"/>
    </row>
    <row r="429" spans="1:20" ht="41.25" customHeight="1" x14ac:dyDescent="0.25">
      <c r="A429" s="54" t="s">
        <v>133</v>
      </c>
      <c r="B429" s="22" t="s">
        <v>134</v>
      </c>
      <c r="C429" s="68">
        <v>2015</v>
      </c>
      <c r="D429" s="69">
        <v>2500</v>
      </c>
      <c r="E429" s="69">
        <v>2750</v>
      </c>
      <c r="F429" s="69">
        <v>0</v>
      </c>
      <c r="G429" s="69">
        <v>0</v>
      </c>
      <c r="H429" s="69">
        <v>0</v>
      </c>
      <c r="I429" s="69">
        <v>0</v>
      </c>
      <c r="J429" s="69">
        <v>2500</v>
      </c>
      <c r="K429" s="69">
        <v>2750</v>
      </c>
      <c r="L429" s="69">
        <v>0</v>
      </c>
      <c r="M429" s="69">
        <v>0</v>
      </c>
      <c r="N429" s="69">
        <v>100</v>
      </c>
      <c r="O429" s="69">
        <v>110</v>
      </c>
      <c r="P429" s="265"/>
      <c r="Q429" s="262"/>
      <c r="R429" s="262"/>
      <c r="S429" s="262"/>
      <c r="T429" s="2"/>
    </row>
    <row r="430" spans="1:20" ht="41.25" customHeight="1" x14ac:dyDescent="0.25">
      <c r="A430" s="54" t="s">
        <v>135</v>
      </c>
      <c r="B430" s="22" t="s">
        <v>136</v>
      </c>
      <c r="C430" s="68">
        <v>2015</v>
      </c>
      <c r="D430" s="69">
        <v>144</v>
      </c>
      <c r="E430" s="69">
        <v>144</v>
      </c>
      <c r="F430" s="69">
        <v>0</v>
      </c>
      <c r="G430" s="69">
        <v>0</v>
      </c>
      <c r="H430" s="69">
        <v>0</v>
      </c>
      <c r="I430" s="69">
        <v>0</v>
      </c>
      <c r="J430" s="69">
        <v>144</v>
      </c>
      <c r="K430" s="69">
        <v>144</v>
      </c>
      <c r="L430" s="69">
        <v>0</v>
      </c>
      <c r="M430" s="69">
        <v>0</v>
      </c>
      <c r="N430" s="69">
        <v>100</v>
      </c>
      <c r="O430" s="69">
        <v>100</v>
      </c>
      <c r="P430" s="266"/>
      <c r="Q430" s="263"/>
      <c r="R430" s="263"/>
      <c r="S430" s="263"/>
      <c r="T430" s="2"/>
    </row>
    <row r="431" spans="1:20" ht="31.5" customHeight="1" x14ac:dyDescent="0.25">
      <c r="A431" s="145" t="s">
        <v>127</v>
      </c>
      <c r="B431" s="22" t="s">
        <v>128</v>
      </c>
      <c r="C431" s="68">
        <v>2016</v>
      </c>
      <c r="D431" s="69">
        <v>8574.6</v>
      </c>
      <c r="E431" s="69">
        <v>8574.6</v>
      </c>
      <c r="F431" s="69">
        <v>0</v>
      </c>
      <c r="G431" s="69">
        <v>0</v>
      </c>
      <c r="H431" s="69">
        <v>0</v>
      </c>
      <c r="I431" s="69">
        <v>0</v>
      </c>
      <c r="J431" s="69">
        <v>8574.6</v>
      </c>
      <c r="K431" s="69">
        <v>8574.6</v>
      </c>
      <c r="L431" s="69">
        <v>0</v>
      </c>
      <c r="M431" s="69">
        <v>0</v>
      </c>
      <c r="N431" s="69">
        <v>100</v>
      </c>
      <c r="O431" s="69">
        <v>100</v>
      </c>
      <c r="P431" s="264" t="s">
        <v>137</v>
      </c>
      <c r="Q431" s="261" t="s">
        <v>471</v>
      </c>
      <c r="R431" s="261" t="s">
        <v>471</v>
      </c>
      <c r="S431" s="261" t="s">
        <v>472</v>
      </c>
      <c r="T431" s="2"/>
    </row>
    <row r="432" spans="1:20" ht="41.25" customHeight="1" x14ac:dyDescent="0.25">
      <c r="A432" s="145" t="s">
        <v>129</v>
      </c>
      <c r="B432" s="22" t="s">
        <v>130</v>
      </c>
      <c r="C432" s="68">
        <v>2016</v>
      </c>
      <c r="D432" s="69">
        <v>581</v>
      </c>
      <c r="E432" s="69">
        <v>581</v>
      </c>
      <c r="F432" s="69">
        <v>0</v>
      </c>
      <c r="G432" s="69">
        <v>0</v>
      </c>
      <c r="H432" s="69">
        <v>0</v>
      </c>
      <c r="I432" s="69">
        <v>0</v>
      </c>
      <c r="J432" s="69">
        <v>581</v>
      </c>
      <c r="K432" s="69">
        <v>581</v>
      </c>
      <c r="L432" s="69">
        <v>0</v>
      </c>
      <c r="M432" s="69">
        <v>0</v>
      </c>
      <c r="N432" s="69">
        <v>100</v>
      </c>
      <c r="O432" s="69">
        <v>100</v>
      </c>
      <c r="P432" s="265"/>
      <c r="Q432" s="262"/>
      <c r="R432" s="262"/>
      <c r="S432" s="262"/>
      <c r="T432" s="2"/>
    </row>
    <row r="433" spans="1:20" ht="41.25" customHeight="1" x14ac:dyDescent="0.25">
      <c r="A433" s="145" t="s">
        <v>131</v>
      </c>
      <c r="B433" s="22" t="s">
        <v>132</v>
      </c>
      <c r="C433" s="68">
        <v>2016</v>
      </c>
      <c r="D433" s="69">
        <v>1736</v>
      </c>
      <c r="E433" s="69">
        <v>1736</v>
      </c>
      <c r="F433" s="69">
        <v>0</v>
      </c>
      <c r="G433" s="69">
        <v>0</v>
      </c>
      <c r="H433" s="69">
        <v>0</v>
      </c>
      <c r="I433" s="69">
        <v>0</v>
      </c>
      <c r="J433" s="69">
        <v>1736</v>
      </c>
      <c r="K433" s="69">
        <v>1736</v>
      </c>
      <c r="L433" s="69">
        <v>0</v>
      </c>
      <c r="M433" s="69">
        <v>0</v>
      </c>
      <c r="N433" s="69">
        <v>100</v>
      </c>
      <c r="O433" s="69">
        <v>100</v>
      </c>
      <c r="P433" s="265"/>
      <c r="Q433" s="262"/>
      <c r="R433" s="262"/>
      <c r="S433" s="262"/>
      <c r="T433" s="2"/>
    </row>
    <row r="434" spans="1:20" ht="41.25" customHeight="1" x14ac:dyDescent="0.25">
      <c r="A434" s="145" t="s">
        <v>133</v>
      </c>
      <c r="B434" s="22" t="s">
        <v>134</v>
      </c>
      <c r="C434" s="68">
        <v>2016</v>
      </c>
      <c r="D434" s="69">
        <v>2500</v>
      </c>
      <c r="E434" s="69">
        <v>2500</v>
      </c>
      <c r="F434" s="69">
        <v>0</v>
      </c>
      <c r="G434" s="69">
        <v>0</v>
      </c>
      <c r="H434" s="69">
        <v>0</v>
      </c>
      <c r="I434" s="69">
        <v>0</v>
      </c>
      <c r="J434" s="69">
        <v>2500</v>
      </c>
      <c r="K434" s="69">
        <v>2500</v>
      </c>
      <c r="L434" s="69">
        <v>0</v>
      </c>
      <c r="M434" s="69">
        <v>0</v>
      </c>
      <c r="N434" s="69">
        <v>100</v>
      </c>
      <c r="O434" s="69">
        <v>100</v>
      </c>
      <c r="P434" s="265"/>
      <c r="Q434" s="262"/>
      <c r="R434" s="262"/>
      <c r="S434" s="262"/>
      <c r="T434" s="2"/>
    </row>
    <row r="435" spans="1:20" ht="41.25" customHeight="1" x14ac:dyDescent="0.25">
      <c r="A435" s="145" t="s">
        <v>135</v>
      </c>
      <c r="B435" s="22" t="s">
        <v>136</v>
      </c>
      <c r="C435" s="68">
        <v>2016</v>
      </c>
      <c r="D435" s="69">
        <v>144</v>
      </c>
      <c r="E435" s="69">
        <v>144</v>
      </c>
      <c r="F435" s="69">
        <v>0</v>
      </c>
      <c r="G435" s="69">
        <v>0</v>
      </c>
      <c r="H435" s="69">
        <v>0</v>
      </c>
      <c r="I435" s="69">
        <v>0</v>
      </c>
      <c r="J435" s="69">
        <v>144</v>
      </c>
      <c r="K435" s="69">
        <v>144</v>
      </c>
      <c r="L435" s="69">
        <v>0</v>
      </c>
      <c r="M435" s="69">
        <v>0</v>
      </c>
      <c r="N435" s="69">
        <v>100</v>
      </c>
      <c r="O435" s="69">
        <v>100</v>
      </c>
      <c r="P435" s="266"/>
      <c r="Q435" s="263"/>
      <c r="R435" s="263"/>
      <c r="S435" s="263"/>
      <c r="T435" s="2"/>
    </row>
    <row r="436" spans="1:20" ht="41.25" customHeight="1" x14ac:dyDescent="0.25">
      <c r="A436" s="172" t="s">
        <v>127</v>
      </c>
      <c r="B436" s="22" t="s">
        <v>128</v>
      </c>
      <c r="C436" s="68">
        <v>2017</v>
      </c>
      <c r="D436" s="69">
        <v>5839.1</v>
      </c>
      <c r="E436" s="69">
        <v>5839.1</v>
      </c>
      <c r="F436" s="69">
        <v>0</v>
      </c>
      <c r="G436" s="69">
        <v>0</v>
      </c>
      <c r="H436" s="69">
        <v>0</v>
      </c>
      <c r="I436" s="69">
        <v>0</v>
      </c>
      <c r="J436" s="69">
        <v>5839.1</v>
      </c>
      <c r="K436" s="69">
        <v>5839.1</v>
      </c>
      <c r="L436" s="69">
        <v>0</v>
      </c>
      <c r="M436" s="69">
        <v>0</v>
      </c>
      <c r="N436" s="69">
        <v>100</v>
      </c>
      <c r="O436" s="69">
        <v>100</v>
      </c>
      <c r="P436" s="264" t="s">
        <v>137</v>
      </c>
      <c r="Q436" s="261" t="s">
        <v>541</v>
      </c>
      <c r="R436" s="261" t="s">
        <v>541</v>
      </c>
      <c r="S436" s="261" t="s">
        <v>472</v>
      </c>
      <c r="T436" s="2"/>
    </row>
    <row r="437" spans="1:20" ht="41.25" customHeight="1" x14ac:dyDescent="0.25">
      <c r="A437" s="172" t="s">
        <v>129</v>
      </c>
      <c r="B437" s="22" t="s">
        <v>130</v>
      </c>
      <c r="C437" s="68">
        <v>2017</v>
      </c>
      <c r="D437" s="69">
        <v>464.7</v>
      </c>
      <c r="E437" s="69">
        <v>464.7</v>
      </c>
      <c r="F437" s="69">
        <v>0</v>
      </c>
      <c r="G437" s="69">
        <v>0</v>
      </c>
      <c r="H437" s="69">
        <v>0</v>
      </c>
      <c r="I437" s="69">
        <v>0</v>
      </c>
      <c r="J437" s="69">
        <v>464.7</v>
      </c>
      <c r="K437" s="69">
        <v>464.7</v>
      </c>
      <c r="L437" s="69">
        <v>0</v>
      </c>
      <c r="M437" s="69">
        <v>0</v>
      </c>
      <c r="N437" s="69">
        <v>100</v>
      </c>
      <c r="O437" s="69">
        <v>100</v>
      </c>
      <c r="P437" s="265"/>
      <c r="Q437" s="262"/>
      <c r="R437" s="262"/>
      <c r="S437" s="262"/>
      <c r="T437" s="2"/>
    </row>
    <row r="438" spans="1:20" ht="41.25" customHeight="1" x14ac:dyDescent="0.25">
      <c r="A438" s="172" t="s">
        <v>131</v>
      </c>
      <c r="B438" s="22" t="s">
        <v>132</v>
      </c>
      <c r="C438" s="68">
        <v>2017</v>
      </c>
      <c r="D438" s="69">
        <v>1584.6</v>
      </c>
      <c r="E438" s="69">
        <v>1584.6</v>
      </c>
      <c r="F438" s="69">
        <v>0</v>
      </c>
      <c r="G438" s="69">
        <v>0</v>
      </c>
      <c r="H438" s="69">
        <v>0</v>
      </c>
      <c r="I438" s="69">
        <v>0</v>
      </c>
      <c r="J438" s="69">
        <v>1584.6</v>
      </c>
      <c r="K438" s="69">
        <v>1584.6</v>
      </c>
      <c r="L438" s="69">
        <v>0</v>
      </c>
      <c r="M438" s="69">
        <v>0</v>
      </c>
      <c r="N438" s="69">
        <v>100</v>
      </c>
      <c r="O438" s="69">
        <v>100</v>
      </c>
      <c r="P438" s="265"/>
      <c r="Q438" s="262"/>
      <c r="R438" s="262"/>
      <c r="S438" s="262"/>
      <c r="T438" s="2"/>
    </row>
    <row r="439" spans="1:20" ht="41.25" customHeight="1" x14ac:dyDescent="0.25">
      <c r="A439" s="172" t="s">
        <v>133</v>
      </c>
      <c r="B439" s="22" t="s">
        <v>134</v>
      </c>
      <c r="C439" s="68">
        <v>2017</v>
      </c>
      <c r="D439" s="69">
        <v>1873</v>
      </c>
      <c r="E439" s="69">
        <v>1873</v>
      </c>
      <c r="F439" s="69">
        <v>0</v>
      </c>
      <c r="G439" s="69">
        <v>0</v>
      </c>
      <c r="H439" s="69">
        <v>0</v>
      </c>
      <c r="I439" s="69">
        <v>0</v>
      </c>
      <c r="J439" s="69">
        <v>1873</v>
      </c>
      <c r="K439" s="69">
        <v>1873</v>
      </c>
      <c r="L439" s="69">
        <v>0</v>
      </c>
      <c r="M439" s="69">
        <v>0</v>
      </c>
      <c r="N439" s="69">
        <v>100</v>
      </c>
      <c r="O439" s="69">
        <v>100</v>
      </c>
      <c r="P439" s="265"/>
      <c r="Q439" s="262"/>
      <c r="R439" s="262"/>
      <c r="S439" s="262"/>
      <c r="T439" s="2"/>
    </row>
    <row r="440" spans="1:20" ht="39" customHeight="1" x14ac:dyDescent="0.25">
      <c r="A440" s="172" t="s">
        <v>135</v>
      </c>
      <c r="B440" s="22" t="s">
        <v>136</v>
      </c>
      <c r="C440" s="68">
        <v>2017</v>
      </c>
      <c r="D440" s="69">
        <v>234</v>
      </c>
      <c r="E440" s="69">
        <v>234</v>
      </c>
      <c r="F440" s="69">
        <v>0</v>
      </c>
      <c r="G440" s="69">
        <v>0</v>
      </c>
      <c r="H440" s="69">
        <v>0</v>
      </c>
      <c r="I440" s="69">
        <v>0</v>
      </c>
      <c r="J440" s="69">
        <v>234</v>
      </c>
      <c r="K440" s="69">
        <v>234</v>
      </c>
      <c r="L440" s="69">
        <v>0</v>
      </c>
      <c r="M440" s="69">
        <v>0</v>
      </c>
      <c r="N440" s="69">
        <v>100</v>
      </c>
      <c r="O440" s="69">
        <v>100</v>
      </c>
      <c r="P440" s="266"/>
      <c r="Q440" s="263"/>
      <c r="R440" s="263"/>
      <c r="S440" s="263"/>
      <c r="T440" s="2"/>
    </row>
    <row r="441" spans="1:20" ht="39" customHeight="1" x14ac:dyDescent="0.25">
      <c r="A441" s="211" t="s">
        <v>127</v>
      </c>
      <c r="B441" s="22" t="s">
        <v>128</v>
      </c>
      <c r="C441" s="68">
        <v>2018</v>
      </c>
      <c r="D441" s="69">
        <v>9547.5</v>
      </c>
      <c r="E441" s="69">
        <v>9547.5</v>
      </c>
      <c r="F441" s="69">
        <v>0</v>
      </c>
      <c r="G441" s="69">
        <v>0</v>
      </c>
      <c r="H441" s="69">
        <v>0</v>
      </c>
      <c r="I441" s="69">
        <v>0</v>
      </c>
      <c r="J441" s="69">
        <v>9547.5</v>
      </c>
      <c r="K441" s="69">
        <v>9547.5</v>
      </c>
      <c r="L441" s="69">
        <v>0</v>
      </c>
      <c r="M441" s="69">
        <v>0</v>
      </c>
      <c r="N441" s="69">
        <v>100</v>
      </c>
      <c r="O441" s="69">
        <v>100</v>
      </c>
      <c r="P441" s="264" t="s">
        <v>137</v>
      </c>
      <c r="Q441" s="261" t="s">
        <v>579</v>
      </c>
      <c r="R441" s="261" t="s">
        <v>579</v>
      </c>
      <c r="S441" s="261" t="s">
        <v>472</v>
      </c>
      <c r="T441" s="2"/>
    </row>
    <row r="442" spans="1:20" ht="39" customHeight="1" x14ac:dyDescent="0.25">
      <c r="A442" s="211" t="s">
        <v>129</v>
      </c>
      <c r="B442" s="22" t="s">
        <v>130</v>
      </c>
      <c r="C442" s="68">
        <v>2018</v>
      </c>
      <c r="D442" s="69">
        <v>1066.9000000000001</v>
      </c>
      <c r="E442" s="69">
        <v>1066.9000000000001</v>
      </c>
      <c r="F442" s="69">
        <v>0</v>
      </c>
      <c r="G442" s="69">
        <v>0</v>
      </c>
      <c r="H442" s="69">
        <v>0</v>
      </c>
      <c r="I442" s="69">
        <v>0</v>
      </c>
      <c r="J442" s="69">
        <v>1066.9000000000001</v>
      </c>
      <c r="K442" s="69">
        <v>1066.9000000000001</v>
      </c>
      <c r="L442" s="69">
        <v>0</v>
      </c>
      <c r="M442" s="69">
        <v>0</v>
      </c>
      <c r="N442" s="69">
        <v>100</v>
      </c>
      <c r="O442" s="69">
        <v>100</v>
      </c>
      <c r="P442" s="265"/>
      <c r="Q442" s="262"/>
      <c r="R442" s="262"/>
      <c r="S442" s="262"/>
      <c r="T442" s="2"/>
    </row>
    <row r="443" spans="1:20" ht="39" customHeight="1" x14ac:dyDescent="0.25">
      <c r="A443" s="211" t="s">
        <v>131</v>
      </c>
      <c r="B443" s="22" t="s">
        <v>132</v>
      </c>
      <c r="C443" s="68">
        <v>2018</v>
      </c>
      <c r="D443" s="69">
        <v>1595</v>
      </c>
      <c r="E443" s="69">
        <v>1595</v>
      </c>
      <c r="F443" s="69">
        <v>0</v>
      </c>
      <c r="G443" s="69">
        <v>0</v>
      </c>
      <c r="H443" s="69">
        <v>0</v>
      </c>
      <c r="I443" s="69">
        <v>0</v>
      </c>
      <c r="J443" s="69">
        <v>1595</v>
      </c>
      <c r="K443" s="69">
        <v>1595</v>
      </c>
      <c r="L443" s="69">
        <v>0</v>
      </c>
      <c r="M443" s="69">
        <v>0</v>
      </c>
      <c r="N443" s="69">
        <v>100</v>
      </c>
      <c r="O443" s="69">
        <v>100</v>
      </c>
      <c r="P443" s="265"/>
      <c r="Q443" s="262"/>
      <c r="R443" s="262"/>
      <c r="S443" s="262"/>
      <c r="T443" s="2"/>
    </row>
    <row r="444" spans="1:20" ht="39" customHeight="1" x14ac:dyDescent="0.25">
      <c r="A444" s="211" t="s">
        <v>133</v>
      </c>
      <c r="B444" s="22" t="s">
        <v>134</v>
      </c>
      <c r="C444" s="68">
        <v>2018</v>
      </c>
      <c r="D444" s="69">
        <v>1855</v>
      </c>
      <c r="E444" s="69">
        <v>1855</v>
      </c>
      <c r="F444" s="69">
        <v>0</v>
      </c>
      <c r="G444" s="69">
        <v>0</v>
      </c>
      <c r="H444" s="69">
        <v>0</v>
      </c>
      <c r="I444" s="69">
        <v>0</v>
      </c>
      <c r="J444" s="69">
        <v>1855</v>
      </c>
      <c r="K444" s="69">
        <v>1855</v>
      </c>
      <c r="L444" s="69">
        <v>0</v>
      </c>
      <c r="M444" s="69">
        <v>0</v>
      </c>
      <c r="N444" s="69">
        <v>100</v>
      </c>
      <c r="O444" s="69">
        <v>100</v>
      </c>
      <c r="P444" s="265"/>
      <c r="Q444" s="262"/>
      <c r="R444" s="262"/>
      <c r="S444" s="262"/>
      <c r="T444" s="2"/>
    </row>
    <row r="445" spans="1:20" ht="39" customHeight="1" x14ac:dyDescent="0.25">
      <c r="A445" s="211" t="s">
        <v>135</v>
      </c>
      <c r="B445" s="22" t="s">
        <v>136</v>
      </c>
      <c r="C445" s="68">
        <v>2018</v>
      </c>
      <c r="D445" s="69">
        <v>276</v>
      </c>
      <c r="E445" s="69">
        <v>276</v>
      </c>
      <c r="F445" s="69">
        <v>0</v>
      </c>
      <c r="G445" s="69">
        <v>0</v>
      </c>
      <c r="H445" s="69">
        <v>0</v>
      </c>
      <c r="I445" s="69">
        <v>0</v>
      </c>
      <c r="J445" s="69">
        <v>276</v>
      </c>
      <c r="K445" s="69">
        <v>276</v>
      </c>
      <c r="L445" s="69">
        <v>0</v>
      </c>
      <c r="M445" s="69">
        <v>0</v>
      </c>
      <c r="N445" s="69">
        <v>100</v>
      </c>
      <c r="O445" s="69">
        <v>100</v>
      </c>
      <c r="P445" s="266"/>
      <c r="Q445" s="263"/>
      <c r="R445" s="263"/>
      <c r="S445" s="263"/>
      <c r="T445" s="2"/>
    </row>
    <row r="446" spans="1:20" ht="18" customHeight="1" x14ac:dyDescent="0.25">
      <c r="A446" s="252" t="s">
        <v>139</v>
      </c>
      <c r="B446" s="255" t="s">
        <v>140</v>
      </c>
      <c r="C446" s="152" t="s">
        <v>560</v>
      </c>
      <c r="D446" s="55">
        <f>SUM(D447:D451)</f>
        <v>5615.62</v>
      </c>
      <c r="E446" s="55">
        <f t="shared" ref="E446:M446" si="139">SUM(E447:E451)</f>
        <v>5159.24</v>
      </c>
      <c r="F446" s="55">
        <f t="shared" si="139"/>
        <v>0</v>
      </c>
      <c r="G446" s="55">
        <f t="shared" si="139"/>
        <v>0</v>
      </c>
      <c r="H446" s="55">
        <f t="shared" si="139"/>
        <v>0</v>
      </c>
      <c r="I446" s="55">
        <f t="shared" si="139"/>
        <v>0</v>
      </c>
      <c r="J446" s="55">
        <f t="shared" si="139"/>
        <v>5615.62</v>
      </c>
      <c r="K446" s="55">
        <f t="shared" si="139"/>
        <v>5159.24</v>
      </c>
      <c r="L446" s="55">
        <f t="shared" si="139"/>
        <v>0</v>
      </c>
      <c r="M446" s="55">
        <f t="shared" si="139"/>
        <v>0</v>
      </c>
      <c r="N446" s="55">
        <v>100</v>
      </c>
      <c r="O446" s="55">
        <v>91.87</v>
      </c>
      <c r="P446" s="338" t="s">
        <v>22</v>
      </c>
      <c r="Q446" s="258" t="s">
        <v>22</v>
      </c>
      <c r="R446" s="258" t="s">
        <v>22</v>
      </c>
      <c r="S446" s="258" t="s">
        <v>22</v>
      </c>
      <c r="T446" s="2"/>
    </row>
    <row r="447" spans="1:20" ht="19.5" customHeight="1" x14ac:dyDescent="0.25">
      <c r="A447" s="253"/>
      <c r="B447" s="256"/>
      <c r="C447" s="58">
        <v>2014</v>
      </c>
      <c r="D447" s="55">
        <f>SUM(D452)</f>
        <v>736</v>
      </c>
      <c r="E447" s="55">
        <f t="shared" ref="E447:M447" si="140">SUM(E452)</f>
        <v>643.5</v>
      </c>
      <c r="F447" s="55">
        <f t="shared" si="140"/>
        <v>0</v>
      </c>
      <c r="G447" s="55">
        <f t="shared" si="140"/>
        <v>0</v>
      </c>
      <c r="H447" s="55">
        <f t="shared" si="140"/>
        <v>0</v>
      </c>
      <c r="I447" s="55">
        <f t="shared" si="140"/>
        <v>0</v>
      </c>
      <c r="J447" s="55">
        <f t="shared" si="140"/>
        <v>736</v>
      </c>
      <c r="K447" s="55">
        <f t="shared" si="140"/>
        <v>643.5</v>
      </c>
      <c r="L447" s="55">
        <f t="shared" si="140"/>
        <v>0</v>
      </c>
      <c r="M447" s="55">
        <f t="shared" si="140"/>
        <v>0</v>
      </c>
      <c r="N447" s="55">
        <v>100</v>
      </c>
      <c r="O447" s="55">
        <v>87.43</v>
      </c>
      <c r="P447" s="339"/>
      <c r="Q447" s="259"/>
      <c r="R447" s="259"/>
      <c r="S447" s="259"/>
      <c r="T447" s="2"/>
    </row>
    <row r="448" spans="1:20" ht="18.75" customHeight="1" x14ac:dyDescent="0.25">
      <c r="A448" s="253"/>
      <c r="B448" s="256"/>
      <c r="C448" s="58">
        <v>2015</v>
      </c>
      <c r="D448" s="55">
        <f>SUM(D457)</f>
        <v>773</v>
      </c>
      <c r="E448" s="55">
        <f t="shared" ref="E448:M448" si="141">SUM(E457)</f>
        <v>409.12</v>
      </c>
      <c r="F448" s="55">
        <f t="shared" si="141"/>
        <v>0</v>
      </c>
      <c r="G448" s="55">
        <f t="shared" si="141"/>
        <v>0</v>
      </c>
      <c r="H448" s="55">
        <f t="shared" si="141"/>
        <v>0</v>
      </c>
      <c r="I448" s="55">
        <f t="shared" si="141"/>
        <v>0</v>
      </c>
      <c r="J448" s="55">
        <f t="shared" si="141"/>
        <v>773</v>
      </c>
      <c r="K448" s="55">
        <f t="shared" si="141"/>
        <v>409.12</v>
      </c>
      <c r="L448" s="55">
        <f t="shared" si="141"/>
        <v>0</v>
      </c>
      <c r="M448" s="55">
        <f t="shared" si="141"/>
        <v>0</v>
      </c>
      <c r="N448" s="55">
        <v>100</v>
      </c>
      <c r="O448" s="55">
        <v>52.93</v>
      </c>
      <c r="P448" s="339"/>
      <c r="Q448" s="259"/>
      <c r="R448" s="259"/>
      <c r="S448" s="259"/>
      <c r="T448" s="2"/>
    </row>
    <row r="449" spans="1:20" ht="18.75" customHeight="1" x14ac:dyDescent="0.25">
      <c r="A449" s="253"/>
      <c r="B449" s="256"/>
      <c r="C449" s="133">
        <v>2016</v>
      </c>
      <c r="D449" s="55">
        <f>SUM(D462)</f>
        <v>1234.7</v>
      </c>
      <c r="E449" s="55">
        <f t="shared" ref="E449:M449" si="142">SUM(E462)</f>
        <v>1234.7</v>
      </c>
      <c r="F449" s="55">
        <f t="shared" si="142"/>
        <v>0</v>
      </c>
      <c r="G449" s="55">
        <f t="shared" si="142"/>
        <v>0</v>
      </c>
      <c r="H449" s="55">
        <f t="shared" si="142"/>
        <v>0</v>
      </c>
      <c r="I449" s="55">
        <f t="shared" si="142"/>
        <v>0</v>
      </c>
      <c r="J449" s="55">
        <f t="shared" si="142"/>
        <v>1234.7</v>
      </c>
      <c r="K449" s="55">
        <f t="shared" si="142"/>
        <v>1234.7</v>
      </c>
      <c r="L449" s="55">
        <f t="shared" si="142"/>
        <v>0</v>
      </c>
      <c r="M449" s="55">
        <f t="shared" si="142"/>
        <v>0</v>
      </c>
      <c r="N449" s="55">
        <v>100</v>
      </c>
      <c r="O449" s="55">
        <v>100</v>
      </c>
      <c r="P449" s="339"/>
      <c r="Q449" s="259"/>
      <c r="R449" s="259"/>
      <c r="S449" s="259"/>
      <c r="T449" s="2"/>
    </row>
    <row r="450" spans="1:20" ht="18.75" customHeight="1" x14ac:dyDescent="0.25">
      <c r="A450" s="253"/>
      <c r="B450" s="256"/>
      <c r="C450" s="174">
        <v>2017</v>
      </c>
      <c r="D450" s="55">
        <f>SUM(D467)</f>
        <v>550.62</v>
      </c>
      <c r="E450" s="55">
        <f t="shared" ref="E450:M450" si="143">SUM(E467)</f>
        <v>550.62</v>
      </c>
      <c r="F450" s="55">
        <f t="shared" si="143"/>
        <v>0</v>
      </c>
      <c r="G450" s="55">
        <f t="shared" si="143"/>
        <v>0</v>
      </c>
      <c r="H450" s="55">
        <f t="shared" si="143"/>
        <v>0</v>
      </c>
      <c r="I450" s="55">
        <f t="shared" si="143"/>
        <v>0</v>
      </c>
      <c r="J450" s="55">
        <f t="shared" si="143"/>
        <v>550.62</v>
      </c>
      <c r="K450" s="55">
        <f t="shared" si="143"/>
        <v>550.62</v>
      </c>
      <c r="L450" s="55">
        <f t="shared" si="143"/>
        <v>0</v>
      </c>
      <c r="M450" s="55">
        <f t="shared" si="143"/>
        <v>0</v>
      </c>
      <c r="N450" s="55">
        <v>100</v>
      </c>
      <c r="O450" s="55">
        <v>100</v>
      </c>
      <c r="P450" s="339"/>
      <c r="Q450" s="259"/>
      <c r="R450" s="259"/>
      <c r="S450" s="259"/>
      <c r="T450" s="2"/>
    </row>
    <row r="451" spans="1:20" ht="18.75" customHeight="1" x14ac:dyDescent="0.25">
      <c r="A451" s="254"/>
      <c r="B451" s="257"/>
      <c r="C451" s="187">
        <v>2018</v>
      </c>
      <c r="D451" s="55">
        <f>SUM(D472+D477)</f>
        <v>2321.3000000000002</v>
      </c>
      <c r="E451" s="55">
        <f t="shared" ref="E451:M451" si="144">SUM(E472+E477)</f>
        <v>2321.3000000000002</v>
      </c>
      <c r="F451" s="55">
        <f t="shared" si="144"/>
        <v>0</v>
      </c>
      <c r="G451" s="55">
        <f t="shared" si="144"/>
        <v>0</v>
      </c>
      <c r="H451" s="55">
        <f t="shared" si="144"/>
        <v>0</v>
      </c>
      <c r="I451" s="55">
        <f t="shared" si="144"/>
        <v>0</v>
      </c>
      <c r="J451" s="55">
        <f t="shared" si="144"/>
        <v>2321.3000000000002</v>
      </c>
      <c r="K451" s="55">
        <f t="shared" si="144"/>
        <v>2321.3000000000002</v>
      </c>
      <c r="L451" s="55">
        <f t="shared" si="144"/>
        <v>0</v>
      </c>
      <c r="M451" s="55">
        <f t="shared" si="144"/>
        <v>0</v>
      </c>
      <c r="N451" s="55">
        <v>100</v>
      </c>
      <c r="O451" s="55">
        <v>100</v>
      </c>
      <c r="P451" s="340"/>
      <c r="Q451" s="260"/>
      <c r="R451" s="260"/>
      <c r="S451" s="260"/>
      <c r="T451" s="2"/>
    </row>
    <row r="452" spans="1:20" ht="57.75" customHeight="1" x14ac:dyDescent="0.25">
      <c r="A452" s="246" t="s">
        <v>581</v>
      </c>
      <c r="B452" s="249" t="s">
        <v>582</v>
      </c>
      <c r="C452" s="249">
        <v>2014</v>
      </c>
      <c r="D452" s="312">
        <v>736</v>
      </c>
      <c r="E452" s="312">
        <v>643.5</v>
      </c>
      <c r="F452" s="312">
        <v>0</v>
      </c>
      <c r="G452" s="312">
        <v>0</v>
      </c>
      <c r="H452" s="312">
        <v>0</v>
      </c>
      <c r="I452" s="312">
        <v>0</v>
      </c>
      <c r="J452" s="312">
        <v>736</v>
      </c>
      <c r="K452" s="312">
        <v>643.5</v>
      </c>
      <c r="L452" s="312">
        <v>0</v>
      </c>
      <c r="M452" s="312">
        <v>0</v>
      </c>
      <c r="N452" s="312">
        <v>100</v>
      </c>
      <c r="O452" s="312">
        <v>87.43</v>
      </c>
      <c r="P452" s="82" t="s">
        <v>141</v>
      </c>
      <c r="Q452" s="81">
        <v>103.1</v>
      </c>
      <c r="R452" s="81">
        <v>172.6</v>
      </c>
      <c r="S452" s="81">
        <v>167.41</v>
      </c>
      <c r="T452" s="2"/>
    </row>
    <row r="453" spans="1:20" ht="70.5" customHeight="1" x14ac:dyDescent="0.25">
      <c r="A453" s="247"/>
      <c r="B453" s="250"/>
      <c r="C453" s="250"/>
      <c r="D453" s="314"/>
      <c r="E453" s="314"/>
      <c r="F453" s="314"/>
      <c r="G453" s="314"/>
      <c r="H453" s="314"/>
      <c r="I453" s="314"/>
      <c r="J453" s="314"/>
      <c r="K453" s="314"/>
      <c r="L453" s="314"/>
      <c r="M453" s="314"/>
      <c r="N453" s="314"/>
      <c r="O453" s="314"/>
      <c r="P453" s="80" t="s">
        <v>142</v>
      </c>
      <c r="Q453" s="81">
        <v>45</v>
      </c>
      <c r="R453" s="81">
        <v>55</v>
      </c>
      <c r="S453" s="81">
        <v>122.22</v>
      </c>
      <c r="T453" s="2"/>
    </row>
    <row r="454" spans="1:20" ht="54.75" customHeight="1" x14ac:dyDescent="0.25">
      <c r="A454" s="247"/>
      <c r="B454" s="250"/>
      <c r="C454" s="250"/>
      <c r="D454" s="314"/>
      <c r="E454" s="314"/>
      <c r="F454" s="314"/>
      <c r="G454" s="314"/>
      <c r="H454" s="314"/>
      <c r="I454" s="314"/>
      <c r="J454" s="314"/>
      <c r="K454" s="314"/>
      <c r="L454" s="314"/>
      <c r="M454" s="314"/>
      <c r="N454" s="314"/>
      <c r="O454" s="314"/>
      <c r="P454" s="80" t="s">
        <v>143</v>
      </c>
      <c r="Q454" s="81">
        <v>60</v>
      </c>
      <c r="R454" s="81">
        <v>70</v>
      </c>
      <c r="S454" s="81">
        <v>116.67</v>
      </c>
      <c r="T454" s="2"/>
    </row>
    <row r="455" spans="1:20" ht="55.5" customHeight="1" x14ac:dyDescent="0.25">
      <c r="A455" s="247"/>
      <c r="B455" s="250"/>
      <c r="C455" s="250"/>
      <c r="D455" s="314"/>
      <c r="E455" s="314"/>
      <c r="F455" s="314"/>
      <c r="G455" s="314"/>
      <c r="H455" s="314"/>
      <c r="I455" s="314"/>
      <c r="J455" s="314"/>
      <c r="K455" s="314"/>
      <c r="L455" s="314"/>
      <c r="M455" s="314"/>
      <c r="N455" s="314"/>
      <c r="O455" s="314"/>
      <c r="P455" s="80" t="s">
        <v>144</v>
      </c>
      <c r="Q455" s="81">
        <v>2</v>
      </c>
      <c r="R455" s="81">
        <v>2</v>
      </c>
      <c r="S455" s="81">
        <v>100</v>
      </c>
      <c r="T455" s="2"/>
    </row>
    <row r="456" spans="1:20" ht="91.5" customHeight="1" x14ac:dyDescent="0.25">
      <c r="A456" s="247"/>
      <c r="B456" s="250"/>
      <c r="C456" s="251"/>
      <c r="D456" s="313"/>
      <c r="E456" s="313"/>
      <c r="F456" s="313"/>
      <c r="G456" s="313"/>
      <c r="H456" s="313"/>
      <c r="I456" s="313"/>
      <c r="J456" s="313"/>
      <c r="K456" s="313"/>
      <c r="L456" s="313"/>
      <c r="M456" s="313"/>
      <c r="N456" s="313"/>
      <c r="O456" s="313"/>
      <c r="P456" s="80" t="s">
        <v>145</v>
      </c>
      <c r="Q456" s="81">
        <v>100</v>
      </c>
      <c r="R456" s="81">
        <v>100</v>
      </c>
      <c r="S456" s="81">
        <v>100</v>
      </c>
      <c r="T456" s="2"/>
    </row>
    <row r="457" spans="1:20" ht="52.5" customHeight="1" x14ac:dyDescent="0.25">
      <c r="A457" s="247"/>
      <c r="B457" s="250"/>
      <c r="C457" s="246">
        <v>2015</v>
      </c>
      <c r="D457" s="312">
        <v>773</v>
      </c>
      <c r="E457" s="312">
        <v>409.12</v>
      </c>
      <c r="F457" s="312">
        <f>SUM(F458+F459+F460+F461+F496)</f>
        <v>0</v>
      </c>
      <c r="G457" s="312">
        <f>SUM(G458+G459+G460+G461+G496)</f>
        <v>0</v>
      </c>
      <c r="H457" s="312">
        <f>SUM(H458+H459+H460+H461+H496)</f>
        <v>0</v>
      </c>
      <c r="I457" s="312">
        <f>SUM(I458+I459+I460+I461+I496)</f>
        <v>0</v>
      </c>
      <c r="J457" s="312">
        <v>773</v>
      </c>
      <c r="K457" s="312">
        <v>409.12</v>
      </c>
      <c r="L457" s="312">
        <f>SUM(L458+L459+L460+L461+L496)</f>
        <v>0</v>
      </c>
      <c r="M457" s="312">
        <f>SUM(M458+M459+M460+M461+M496)</f>
        <v>0</v>
      </c>
      <c r="N457" s="312">
        <v>100</v>
      </c>
      <c r="O457" s="312">
        <v>52.9</v>
      </c>
      <c r="P457" s="82" t="s">
        <v>141</v>
      </c>
      <c r="Q457" s="81">
        <v>108.2</v>
      </c>
      <c r="R457" s="81">
        <v>125.20099999999999</v>
      </c>
      <c r="S457" s="81">
        <v>115.71</v>
      </c>
      <c r="T457" s="2"/>
    </row>
    <row r="458" spans="1:20" ht="62.25" customHeight="1" x14ac:dyDescent="0.25">
      <c r="A458" s="247"/>
      <c r="B458" s="250"/>
      <c r="C458" s="247"/>
      <c r="D458" s="314"/>
      <c r="E458" s="314"/>
      <c r="F458" s="314"/>
      <c r="G458" s="314"/>
      <c r="H458" s="314"/>
      <c r="I458" s="314"/>
      <c r="J458" s="314"/>
      <c r="K458" s="314"/>
      <c r="L458" s="314"/>
      <c r="M458" s="314"/>
      <c r="N458" s="314"/>
      <c r="O458" s="314"/>
      <c r="P458" s="80" t="s">
        <v>142</v>
      </c>
      <c r="Q458" s="81">
        <v>60</v>
      </c>
      <c r="R458" s="81">
        <v>60</v>
      </c>
      <c r="S458" s="81">
        <v>100</v>
      </c>
      <c r="T458" s="2"/>
    </row>
    <row r="459" spans="1:20" ht="50.25" customHeight="1" x14ac:dyDescent="0.25">
      <c r="A459" s="247"/>
      <c r="B459" s="250"/>
      <c r="C459" s="247"/>
      <c r="D459" s="314"/>
      <c r="E459" s="314"/>
      <c r="F459" s="314"/>
      <c r="G459" s="314"/>
      <c r="H459" s="314"/>
      <c r="I459" s="314"/>
      <c r="J459" s="314"/>
      <c r="K459" s="314"/>
      <c r="L459" s="314"/>
      <c r="M459" s="314"/>
      <c r="N459" s="314"/>
      <c r="O459" s="314"/>
      <c r="P459" s="80" t="s">
        <v>143</v>
      </c>
      <c r="Q459" s="81">
        <v>40</v>
      </c>
      <c r="R459" s="81">
        <v>75</v>
      </c>
      <c r="S459" s="81">
        <v>187.5</v>
      </c>
      <c r="T459" s="2"/>
    </row>
    <row r="460" spans="1:20" ht="51.75" customHeight="1" x14ac:dyDescent="0.25">
      <c r="A460" s="247"/>
      <c r="B460" s="250"/>
      <c r="C460" s="247"/>
      <c r="D460" s="314"/>
      <c r="E460" s="314"/>
      <c r="F460" s="314"/>
      <c r="G460" s="314"/>
      <c r="H460" s="314"/>
      <c r="I460" s="314"/>
      <c r="J460" s="314"/>
      <c r="K460" s="314"/>
      <c r="L460" s="314"/>
      <c r="M460" s="314"/>
      <c r="N460" s="314"/>
      <c r="O460" s="314"/>
      <c r="P460" s="80" t="s">
        <v>144</v>
      </c>
      <c r="Q460" s="81">
        <v>2</v>
      </c>
      <c r="R460" s="81">
        <v>2</v>
      </c>
      <c r="S460" s="81">
        <v>100</v>
      </c>
      <c r="T460" s="2"/>
    </row>
    <row r="461" spans="1:20" ht="83.25" customHeight="1" x14ac:dyDescent="0.25">
      <c r="A461" s="247"/>
      <c r="B461" s="250"/>
      <c r="C461" s="248"/>
      <c r="D461" s="313"/>
      <c r="E461" s="313"/>
      <c r="F461" s="313"/>
      <c r="G461" s="313"/>
      <c r="H461" s="313"/>
      <c r="I461" s="313"/>
      <c r="J461" s="313"/>
      <c r="K461" s="313"/>
      <c r="L461" s="313"/>
      <c r="M461" s="313"/>
      <c r="N461" s="313"/>
      <c r="O461" s="313"/>
      <c r="P461" s="80" t="s">
        <v>145</v>
      </c>
      <c r="Q461" s="81">
        <v>100</v>
      </c>
      <c r="R461" s="81">
        <v>100</v>
      </c>
      <c r="S461" s="81">
        <v>100</v>
      </c>
      <c r="T461" s="2"/>
    </row>
    <row r="462" spans="1:20" ht="51.75" customHeight="1" x14ac:dyDescent="0.25">
      <c r="A462" s="247"/>
      <c r="B462" s="250"/>
      <c r="C462" s="246">
        <v>2016</v>
      </c>
      <c r="D462" s="312">
        <v>1234.7</v>
      </c>
      <c r="E462" s="312">
        <v>1234.7</v>
      </c>
      <c r="F462" s="312">
        <f>SUM(F463+F464+F465+F466+F504)</f>
        <v>0</v>
      </c>
      <c r="G462" s="312">
        <f>SUM(G463+G464+G465+G466+G504)</f>
        <v>0</v>
      </c>
      <c r="H462" s="312">
        <f>SUM(H463+H464+H465+H466+H504)</f>
        <v>0</v>
      </c>
      <c r="I462" s="312">
        <f>SUM(I463+I464+I465+I466+I504)</f>
        <v>0</v>
      </c>
      <c r="J462" s="312">
        <v>1234.7</v>
      </c>
      <c r="K462" s="312">
        <v>1234.7</v>
      </c>
      <c r="L462" s="312">
        <f>SUM(L463+L464+L465+L466+L504)</f>
        <v>0</v>
      </c>
      <c r="M462" s="312">
        <f>SUM(M463+M464+M465+M466+M504)</f>
        <v>0</v>
      </c>
      <c r="N462" s="312">
        <v>100</v>
      </c>
      <c r="O462" s="312">
        <v>100</v>
      </c>
      <c r="P462" s="153" t="s">
        <v>141</v>
      </c>
      <c r="Q462" s="81">
        <v>113.6</v>
      </c>
      <c r="R462" s="81">
        <v>98.3</v>
      </c>
      <c r="S462" s="81">
        <v>87</v>
      </c>
      <c r="T462" s="2"/>
    </row>
    <row r="463" spans="1:20" ht="64.5" customHeight="1" x14ac:dyDescent="0.25">
      <c r="A463" s="247"/>
      <c r="B463" s="250"/>
      <c r="C463" s="247"/>
      <c r="D463" s="314"/>
      <c r="E463" s="314"/>
      <c r="F463" s="314"/>
      <c r="G463" s="314"/>
      <c r="H463" s="314"/>
      <c r="I463" s="314"/>
      <c r="J463" s="314"/>
      <c r="K463" s="314"/>
      <c r="L463" s="314"/>
      <c r="M463" s="314"/>
      <c r="N463" s="314"/>
      <c r="O463" s="314"/>
      <c r="P463" s="154" t="s">
        <v>142</v>
      </c>
      <c r="Q463" s="81">
        <v>75</v>
      </c>
      <c r="R463" s="81">
        <v>75</v>
      </c>
      <c r="S463" s="81">
        <v>100</v>
      </c>
      <c r="T463" s="2"/>
    </row>
    <row r="464" spans="1:20" ht="49.5" customHeight="1" x14ac:dyDescent="0.25">
      <c r="A464" s="247"/>
      <c r="B464" s="250"/>
      <c r="C464" s="247"/>
      <c r="D464" s="314"/>
      <c r="E464" s="314"/>
      <c r="F464" s="314"/>
      <c r="G464" s="314"/>
      <c r="H464" s="314"/>
      <c r="I464" s="314"/>
      <c r="J464" s="314"/>
      <c r="K464" s="314"/>
      <c r="L464" s="314"/>
      <c r="M464" s="314"/>
      <c r="N464" s="314"/>
      <c r="O464" s="314"/>
      <c r="P464" s="154" t="s">
        <v>143</v>
      </c>
      <c r="Q464" s="81">
        <v>100</v>
      </c>
      <c r="R464" s="81">
        <v>100</v>
      </c>
      <c r="S464" s="81">
        <v>100</v>
      </c>
      <c r="T464" s="2"/>
    </row>
    <row r="465" spans="1:20" ht="51.75" customHeight="1" x14ac:dyDescent="0.25">
      <c r="A465" s="247"/>
      <c r="B465" s="250"/>
      <c r="C465" s="247"/>
      <c r="D465" s="314"/>
      <c r="E465" s="314"/>
      <c r="F465" s="314"/>
      <c r="G465" s="314"/>
      <c r="H465" s="314"/>
      <c r="I465" s="314"/>
      <c r="J465" s="314"/>
      <c r="K465" s="314"/>
      <c r="L465" s="314"/>
      <c r="M465" s="314"/>
      <c r="N465" s="314"/>
      <c r="O465" s="314"/>
      <c r="P465" s="154" t="s">
        <v>144</v>
      </c>
      <c r="Q465" s="81">
        <v>2</v>
      </c>
      <c r="R465" s="81">
        <v>2</v>
      </c>
      <c r="S465" s="81">
        <v>100</v>
      </c>
      <c r="T465" s="2"/>
    </row>
    <row r="466" spans="1:20" ht="83.25" customHeight="1" x14ac:dyDescent="0.25">
      <c r="A466" s="247"/>
      <c r="B466" s="250"/>
      <c r="C466" s="248"/>
      <c r="D466" s="313"/>
      <c r="E466" s="313"/>
      <c r="F466" s="313"/>
      <c r="G466" s="313"/>
      <c r="H466" s="313"/>
      <c r="I466" s="313"/>
      <c r="J466" s="313"/>
      <c r="K466" s="313"/>
      <c r="L466" s="313"/>
      <c r="M466" s="313"/>
      <c r="N466" s="313"/>
      <c r="O466" s="313"/>
      <c r="P466" s="154" t="s">
        <v>145</v>
      </c>
      <c r="Q466" s="81">
        <v>100</v>
      </c>
      <c r="R466" s="81">
        <v>100</v>
      </c>
      <c r="S466" s="81">
        <v>100</v>
      </c>
      <c r="T466" s="2"/>
    </row>
    <row r="467" spans="1:20" ht="51.75" customHeight="1" x14ac:dyDescent="0.25">
      <c r="A467" s="247"/>
      <c r="B467" s="250"/>
      <c r="C467" s="246">
        <v>2017</v>
      </c>
      <c r="D467" s="312">
        <v>550.62</v>
      </c>
      <c r="E467" s="312">
        <v>550.62</v>
      </c>
      <c r="F467" s="312">
        <f>SUM(F468+F469+F470+F471+F509)</f>
        <v>0</v>
      </c>
      <c r="G467" s="312">
        <f>SUM(G468+G469+G470+G471+G509)</f>
        <v>0</v>
      </c>
      <c r="H467" s="312">
        <f>SUM(H468+H469+H470+H471+H509)</f>
        <v>0</v>
      </c>
      <c r="I467" s="312">
        <f>SUM(I468+I469+I470+I471+I509)</f>
        <v>0</v>
      </c>
      <c r="J467" s="312">
        <v>550.62</v>
      </c>
      <c r="K467" s="312">
        <v>550.62</v>
      </c>
      <c r="L467" s="312">
        <f>SUM(L468+L469+L470+L471+L509)</f>
        <v>0</v>
      </c>
      <c r="M467" s="312">
        <f>SUM(M468+M469+M470+M471+M509)</f>
        <v>0</v>
      </c>
      <c r="N467" s="312">
        <v>100</v>
      </c>
      <c r="O467" s="312">
        <v>100</v>
      </c>
      <c r="P467" s="153" t="s">
        <v>141</v>
      </c>
      <c r="Q467" s="81">
        <v>119.3</v>
      </c>
      <c r="R467" s="81">
        <v>285.89999999999998</v>
      </c>
      <c r="S467" s="81">
        <v>240</v>
      </c>
      <c r="T467" s="2"/>
    </row>
    <row r="468" spans="1:20" ht="62.25" customHeight="1" x14ac:dyDescent="0.25">
      <c r="A468" s="247"/>
      <c r="B468" s="250"/>
      <c r="C468" s="247"/>
      <c r="D468" s="314"/>
      <c r="E468" s="314"/>
      <c r="F468" s="314"/>
      <c r="G468" s="314"/>
      <c r="H468" s="314"/>
      <c r="I468" s="314"/>
      <c r="J468" s="314"/>
      <c r="K468" s="314"/>
      <c r="L468" s="314"/>
      <c r="M468" s="314"/>
      <c r="N468" s="314"/>
      <c r="O468" s="314"/>
      <c r="P468" s="154" t="s">
        <v>142</v>
      </c>
      <c r="Q468" s="81">
        <v>90</v>
      </c>
      <c r="R468" s="81">
        <v>90</v>
      </c>
      <c r="S468" s="81">
        <v>100</v>
      </c>
      <c r="T468" s="2"/>
    </row>
    <row r="469" spans="1:20" ht="51.75" customHeight="1" x14ac:dyDescent="0.25">
      <c r="A469" s="247"/>
      <c r="B469" s="250"/>
      <c r="C469" s="247"/>
      <c r="D469" s="314"/>
      <c r="E469" s="314"/>
      <c r="F469" s="314"/>
      <c r="G469" s="314"/>
      <c r="H469" s="314"/>
      <c r="I469" s="314"/>
      <c r="J469" s="314"/>
      <c r="K469" s="314"/>
      <c r="L469" s="314"/>
      <c r="M469" s="314"/>
      <c r="N469" s="314"/>
      <c r="O469" s="314"/>
      <c r="P469" s="154" t="s">
        <v>143</v>
      </c>
      <c r="Q469" s="81">
        <v>100</v>
      </c>
      <c r="R469" s="81">
        <v>100</v>
      </c>
      <c r="S469" s="81">
        <v>100</v>
      </c>
      <c r="T469" s="2"/>
    </row>
    <row r="470" spans="1:20" ht="49.5" customHeight="1" x14ac:dyDescent="0.25">
      <c r="A470" s="247"/>
      <c r="B470" s="250"/>
      <c r="C470" s="247"/>
      <c r="D470" s="314"/>
      <c r="E470" s="314"/>
      <c r="F470" s="314"/>
      <c r="G470" s="314"/>
      <c r="H470" s="314"/>
      <c r="I470" s="314"/>
      <c r="J470" s="314"/>
      <c r="K470" s="314"/>
      <c r="L470" s="314"/>
      <c r="M470" s="314"/>
      <c r="N470" s="314"/>
      <c r="O470" s="314"/>
      <c r="P470" s="154" t="s">
        <v>144</v>
      </c>
      <c r="Q470" s="81">
        <v>1</v>
      </c>
      <c r="R470" s="81">
        <v>1</v>
      </c>
      <c r="S470" s="81">
        <v>100</v>
      </c>
      <c r="T470" s="2"/>
    </row>
    <row r="471" spans="1:20" ht="83.25" customHeight="1" x14ac:dyDescent="0.25">
      <c r="A471" s="247"/>
      <c r="B471" s="251"/>
      <c r="C471" s="248"/>
      <c r="D471" s="313"/>
      <c r="E471" s="313"/>
      <c r="F471" s="313"/>
      <c r="G471" s="313"/>
      <c r="H471" s="313"/>
      <c r="I471" s="313"/>
      <c r="J471" s="313"/>
      <c r="K471" s="313"/>
      <c r="L471" s="313"/>
      <c r="M471" s="313"/>
      <c r="N471" s="313"/>
      <c r="O471" s="313"/>
      <c r="P471" s="154" t="s">
        <v>145</v>
      </c>
      <c r="Q471" s="81">
        <v>100</v>
      </c>
      <c r="R471" s="81">
        <v>100</v>
      </c>
      <c r="S471" s="81">
        <v>100</v>
      </c>
      <c r="T471" s="2"/>
    </row>
    <row r="472" spans="1:20" ht="50.25" customHeight="1" x14ac:dyDescent="0.25">
      <c r="A472" s="247"/>
      <c r="B472" s="249" t="s">
        <v>580</v>
      </c>
      <c r="C472" s="246">
        <v>2018</v>
      </c>
      <c r="D472" s="312">
        <v>913.8</v>
      </c>
      <c r="E472" s="312">
        <v>913.8</v>
      </c>
      <c r="F472" s="312">
        <f>SUM(F473+F474+F475+F476+F514)</f>
        <v>0</v>
      </c>
      <c r="G472" s="312">
        <f>SUM(G473+G474+G475+G476+G514)</f>
        <v>0</v>
      </c>
      <c r="H472" s="312">
        <f>SUM(H473+H474+H475+H476+H514)</f>
        <v>0</v>
      </c>
      <c r="I472" s="312">
        <f>SUM(I473+I474+I475+I476+I514)</f>
        <v>0</v>
      </c>
      <c r="J472" s="312">
        <v>913.8</v>
      </c>
      <c r="K472" s="312">
        <v>913.8</v>
      </c>
      <c r="L472" s="312">
        <f>SUM(L473+L474+L475+L476+L514)</f>
        <v>0</v>
      </c>
      <c r="M472" s="312">
        <f>SUM(M473+M474+M475+M476+M514)</f>
        <v>0</v>
      </c>
      <c r="N472" s="312">
        <v>100</v>
      </c>
      <c r="O472" s="312">
        <v>100</v>
      </c>
      <c r="P472" s="153" t="s">
        <v>141</v>
      </c>
      <c r="Q472" s="81">
        <v>125.3</v>
      </c>
      <c r="R472" s="81">
        <v>126.4</v>
      </c>
      <c r="S472" s="81">
        <v>100.88</v>
      </c>
      <c r="T472" s="2"/>
    </row>
    <row r="473" spans="1:20" ht="63.75" customHeight="1" x14ac:dyDescent="0.25">
      <c r="A473" s="247"/>
      <c r="B473" s="250"/>
      <c r="C473" s="247"/>
      <c r="D473" s="314"/>
      <c r="E473" s="314"/>
      <c r="F473" s="314"/>
      <c r="G473" s="314"/>
      <c r="H473" s="314"/>
      <c r="I473" s="314"/>
      <c r="J473" s="314"/>
      <c r="K473" s="314"/>
      <c r="L473" s="314"/>
      <c r="M473" s="314"/>
      <c r="N473" s="314"/>
      <c r="O473" s="314"/>
      <c r="P473" s="154" t="s">
        <v>142</v>
      </c>
      <c r="Q473" s="81">
        <v>90</v>
      </c>
      <c r="R473" s="81">
        <v>90</v>
      </c>
      <c r="S473" s="81">
        <v>100</v>
      </c>
      <c r="T473" s="2"/>
    </row>
    <row r="474" spans="1:20" ht="51" customHeight="1" x14ac:dyDescent="0.25">
      <c r="A474" s="247"/>
      <c r="B474" s="250"/>
      <c r="C474" s="247"/>
      <c r="D474" s="314"/>
      <c r="E474" s="314"/>
      <c r="F474" s="314"/>
      <c r="G474" s="314"/>
      <c r="H474" s="314"/>
      <c r="I474" s="314"/>
      <c r="J474" s="314"/>
      <c r="K474" s="314"/>
      <c r="L474" s="314"/>
      <c r="M474" s="314"/>
      <c r="N474" s="314"/>
      <c r="O474" s="314"/>
      <c r="P474" s="154" t="s">
        <v>143</v>
      </c>
      <c r="Q474" s="81">
        <v>100</v>
      </c>
      <c r="R474" s="81">
        <v>100</v>
      </c>
      <c r="S474" s="81">
        <v>100</v>
      </c>
      <c r="T474" s="2"/>
    </row>
    <row r="475" spans="1:20" ht="49.5" customHeight="1" x14ac:dyDescent="0.25">
      <c r="A475" s="247"/>
      <c r="B475" s="250"/>
      <c r="C475" s="247"/>
      <c r="D475" s="314"/>
      <c r="E475" s="314"/>
      <c r="F475" s="314"/>
      <c r="G475" s="314"/>
      <c r="H475" s="314"/>
      <c r="I475" s="314"/>
      <c r="J475" s="314"/>
      <c r="K475" s="314"/>
      <c r="L475" s="314"/>
      <c r="M475" s="314"/>
      <c r="N475" s="314"/>
      <c r="O475" s="314"/>
      <c r="P475" s="154" t="s">
        <v>144</v>
      </c>
      <c r="Q475" s="81">
        <v>1</v>
      </c>
      <c r="R475" s="81">
        <v>1</v>
      </c>
      <c r="S475" s="81">
        <v>100</v>
      </c>
      <c r="T475" s="2"/>
    </row>
    <row r="476" spans="1:20" ht="87" customHeight="1" x14ac:dyDescent="0.25">
      <c r="A476" s="248"/>
      <c r="B476" s="251"/>
      <c r="C476" s="248"/>
      <c r="D476" s="313"/>
      <c r="E476" s="313"/>
      <c r="F476" s="313"/>
      <c r="G476" s="313"/>
      <c r="H476" s="313"/>
      <c r="I476" s="313"/>
      <c r="J476" s="313"/>
      <c r="K476" s="313"/>
      <c r="L476" s="313"/>
      <c r="M476" s="313"/>
      <c r="N476" s="313"/>
      <c r="O476" s="313"/>
      <c r="P476" s="154" t="s">
        <v>145</v>
      </c>
      <c r="Q476" s="81">
        <v>100</v>
      </c>
      <c r="R476" s="81">
        <v>100</v>
      </c>
      <c r="S476" s="81">
        <v>100</v>
      </c>
      <c r="T476" s="2"/>
    </row>
    <row r="477" spans="1:20" ht="87" customHeight="1" x14ac:dyDescent="0.25">
      <c r="A477" s="195" t="s">
        <v>583</v>
      </c>
      <c r="B477" s="227" t="s">
        <v>584</v>
      </c>
      <c r="C477" s="196">
        <v>2018</v>
      </c>
      <c r="D477" s="208">
        <v>1407.5</v>
      </c>
      <c r="E477" s="208">
        <v>1407.5</v>
      </c>
      <c r="F477" s="208">
        <v>0</v>
      </c>
      <c r="G477" s="208">
        <v>0</v>
      </c>
      <c r="H477" s="208">
        <v>0</v>
      </c>
      <c r="I477" s="208">
        <v>0</v>
      </c>
      <c r="J477" s="208">
        <v>1407.5</v>
      </c>
      <c r="K477" s="208">
        <v>1407.5</v>
      </c>
      <c r="L477" s="208">
        <v>0</v>
      </c>
      <c r="M477" s="208">
        <v>0</v>
      </c>
      <c r="N477" s="208">
        <v>100</v>
      </c>
      <c r="O477" s="208">
        <v>100</v>
      </c>
      <c r="P477" s="228" t="s">
        <v>22</v>
      </c>
      <c r="Q477" s="223" t="s">
        <v>22</v>
      </c>
      <c r="R477" s="223" t="s">
        <v>22</v>
      </c>
      <c r="S477" s="223" t="s">
        <v>22</v>
      </c>
      <c r="T477" s="2"/>
    </row>
    <row r="478" spans="1:20" ht="27.75" customHeight="1" x14ac:dyDescent="0.25">
      <c r="A478" s="252" t="s">
        <v>146</v>
      </c>
      <c r="B478" s="255" t="s">
        <v>149</v>
      </c>
      <c r="C478" s="13" t="s">
        <v>560</v>
      </c>
      <c r="D478" s="14">
        <f>SUM(D479:D483)</f>
        <v>5477518.6999999993</v>
      </c>
      <c r="E478" s="14">
        <f t="shared" ref="E478:M478" si="145">SUM(E479:E483)</f>
        <v>6603784.209999999</v>
      </c>
      <c r="F478" s="14">
        <f t="shared" si="145"/>
        <v>4006851.8</v>
      </c>
      <c r="G478" s="14">
        <f t="shared" si="145"/>
        <v>4892558.07</v>
      </c>
      <c r="H478" s="14">
        <f t="shared" si="145"/>
        <v>1233907.08</v>
      </c>
      <c r="I478" s="14">
        <f t="shared" si="145"/>
        <v>1501956.45</v>
      </c>
      <c r="J478" s="14">
        <f t="shared" si="145"/>
        <v>129901.11</v>
      </c>
      <c r="K478" s="14">
        <f t="shared" si="145"/>
        <v>121718.27000000002</v>
      </c>
      <c r="L478" s="14">
        <f t="shared" si="145"/>
        <v>106858.70999999999</v>
      </c>
      <c r="M478" s="14">
        <f t="shared" si="145"/>
        <v>87551.42</v>
      </c>
      <c r="N478" s="14">
        <v>100</v>
      </c>
      <c r="O478" s="14">
        <v>120.56</v>
      </c>
      <c r="P478" s="258" t="s">
        <v>22</v>
      </c>
      <c r="Q478" s="258" t="s">
        <v>22</v>
      </c>
      <c r="R478" s="258" t="s">
        <v>22</v>
      </c>
      <c r="S478" s="258" t="s">
        <v>22</v>
      </c>
      <c r="T478" s="2"/>
    </row>
    <row r="479" spans="1:20" ht="19.5" customHeight="1" x14ac:dyDescent="0.25">
      <c r="A479" s="253"/>
      <c r="B479" s="256"/>
      <c r="C479" s="12">
        <v>2014</v>
      </c>
      <c r="D479" s="14">
        <f t="shared" ref="D479:M479" si="146">SUM(D485+D574)</f>
        <v>1484564.44</v>
      </c>
      <c r="E479" s="14">
        <f t="shared" si="146"/>
        <v>1484564.44</v>
      </c>
      <c r="F479" s="14">
        <f t="shared" si="146"/>
        <v>988496.09</v>
      </c>
      <c r="G479" s="14">
        <f t="shared" si="146"/>
        <v>988496.09</v>
      </c>
      <c r="H479" s="14">
        <f t="shared" si="146"/>
        <v>449957.1</v>
      </c>
      <c r="I479" s="14">
        <f t="shared" si="146"/>
        <v>449957.1</v>
      </c>
      <c r="J479" s="14">
        <f t="shared" si="146"/>
        <v>12731.83</v>
      </c>
      <c r="K479" s="14">
        <f t="shared" si="146"/>
        <v>12731.83</v>
      </c>
      <c r="L479" s="14">
        <f t="shared" si="146"/>
        <v>33379.42</v>
      </c>
      <c r="M479" s="14">
        <f t="shared" si="146"/>
        <v>33379.42</v>
      </c>
      <c r="N479" s="14">
        <v>100</v>
      </c>
      <c r="O479" s="14">
        <v>100</v>
      </c>
      <c r="P479" s="259"/>
      <c r="Q479" s="259"/>
      <c r="R479" s="259"/>
      <c r="S479" s="259"/>
      <c r="T479" s="2"/>
    </row>
    <row r="480" spans="1:20" ht="23.25" customHeight="1" x14ac:dyDescent="0.25">
      <c r="A480" s="253"/>
      <c r="B480" s="256"/>
      <c r="C480" s="12">
        <v>2015</v>
      </c>
      <c r="D480" s="14">
        <f t="shared" ref="D480:M480" si="147">SUM(D486+D575)</f>
        <v>324480</v>
      </c>
      <c r="E480" s="14">
        <f t="shared" si="147"/>
        <v>1450744.4</v>
      </c>
      <c r="F480" s="14">
        <f t="shared" si="147"/>
        <v>97395</v>
      </c>
      <c r="G480" s="14">
        <f t="shared" si="147"/>
        <v>983101.22</v>
      </c>
      <c r="H480" s="14">
        <f t="shared" si="147"/>
        <v>159017</v>
      </c>
      <c r="I480" s="14">
        <f t="shared" si="147"/>
        <v>427066.76</v>
      </c>
      <c r="J480" s="14">
        <f t="shared" si="147"/>
        <v>27215</v>
      </c>
      <c r="K480" s="14">
        <f t="shared" si="147"/>
        <v>19030.79</v>
      </c>
      <c r="L480" s="14">
        <f t="shared" si="147"/>
        <v>40853</v>
      </c>
      <c r="M480" s="14">
        <f t="shared" si="147"/>
        <v>21545.629999999997</v>
      </c>
      <c r="N480" s="14">
        <v>100</v>
      </c>
      <c r="O480" s="14">
        <v>446</v>
      </c>
      <c r="P480" s="259"/>
      <c r="Q480" s="259"/>
      <c r="R480" s="259"/>
      <c r="S480" s="259"/>
      <c r="T480" s="2"/>
    </row>
    <row r="481" spans="1:20" ht="21.75" customHeight="1" x14ac:dyDescent="0.25">
      <c r="A481" s="253"/>
      <c r="B481" s="256"/>
      <c r="C481" s="12">
        <v>2016</v>
      </c>
      <c r="D481" s="14">
        <f t="shared" ref="D481:M481" si="148">SUM(D487+D576)</f>
        <v>967584.14999999991</v>
      </c>
      <c r="E481" s="14">
        <f t="shared" si="148"/>
        <v>967585.26</v>
      </c>
      <c r="F481" s="14">
        <f t="shared" si="148"/>
        <v>638479.5</v>
      </c>
      <c r="G481" s="14">
        <f t="shared" si="148"/>
        <v>638479.55000000005</v>
      </c>
      <c r="H481" s="14">
        <f t="shared" si="148"/>
        <v>268311.40000000002</v>
      </c>
      <c r="I481" s="14">
        <f t="shared" si="148"/>
        <v>268311.41000000003</v>
      </c>
      <c r="J481" s="14">
        <f t="shared" si="148"/>
        <v>44893.3</v>
      </c>
      <c r="K481" s="14">
        <f t="shared" si="148"/>
        <v>44894.270000000004</v>
      </c>
      <c r="L481" s="14">
        <f t="shared" si="148"/>
        <v>15899.95</v>
      </c>
      <c r="M481" s="14">
        <f t="shared" si="148"/>
        <v>15900.03</v>
      </c>
      <c r="N481" s="14">
        <v>100</v>
      </c>
      <c r="O481" s="14">
        <v>100</v>
      </c>
      <c r="P481" s="259"/>
      <c r="Q481" s="259"/>
      <c r="R481" s="259"/>
      <c r="S481" s="259"/>
      <c r="T481" s="2"/>
    </row>
    <row r="482" spans="1:20" ht="21.75" customHeight="1" x14ac:dyDescent="0.25">
      <c r="A482" s="253"/>
      <c r="B482" s="256"/>
      <c r="C482" s="12">
        <v>2017</v>
      </c>
      <c r="D482" s="14">
        <f t="shared" ref="D482:M482" si="149">SUM(D488+D577)</f>
        <v>1614946.4200000002</v>
      </c>
      <c r="E482" s="14">
        <f t="shared" si="149"/>
        <v>1614946.4200000002</v>
      </c>
      <c r="F482" s="14">
        <f t="shared" si="149"/>
        <v>1326773.1400000001</v>
      </c>
      <c r="G482" s="14">
        <f t="shared" si="149"/>
        <v>1326773.1400000001</v>
      </c>
      <c r="H482" s="14">
        <f t="shared" si="149"/>
        <v>254162.03</v>
      </c>
      <c r="I482" s="14">
        <f t="shared" si="149"/>
        <v>254161.63</v>
      </c>
      <c r="J482" s="14">
        <f t="shared" si="149"/>
        <v>25453.17</v>
      </c>
      <c r="K482" s="14">
        <f t="shared" si="149"/>
        <v>25453.57</v>
      </c>
      <c r="L482" s="14">
        <f t="shared" si="149"/>
        <v>8558.08</v>
      </c>
      <c r="M482" s="14">
        <f t="shared" si="149"/>
        <v>8558.08</v>
      </c>
      <c r="N482" s="14">
        <v>100</v>
      </c>
      <c r="O482" s="14">
        <v>100</v>
      </c>
      <c r="P482" s="259"/>
      <c r="Q482" s="259"/>
      <c r="R482" s="259"/>
      <c r="S482" s="259"/>
      <c r="T482" s="2"/>
    </row>
    <row r="483" spans="1:20" ht="21.75" customHeight="1" x14ac:dyDescent="0.25">
      <c r="A483" s="254"/>
      <c r="B483" s="257"/>
      <c r="C483" s="12">
        <v>2018</v>
      </c>
      <c r="D483" s="14">
        <f>SUM(D489+D578)</f>
        <v>1085943.69</v>
      </c>
      <c r="E483" s="14">
        <f t="shared" ref="E483:M483" si="150">SUM(E489+E578)</f>
        <v>1085943.69</v>
      </c>
      <c r="F483" s="14">
        <f t="shared" si="150"/>
        <v>955708.07</v>
      </c>
      <c r="G483" s="14">
        <f t="shared" si="150"/>
        <v>955708.07</v>
      </c>
      <c r="H483" s="14">
        <f t="shared" si="150"/>
        <v>102459.55</v>
      </c>
      <c r="I483" s="14">
        <f t="shared" si="150"/>
        <v>102459.55</v>
      </c>
      <c r="J483" s="14">
        <f t="shared" si="150"/>
        <v>19607.809999999998</v>
      </c>
      <c r="K483" s="14">
        <f t="shared" si="150"/>
        <v>19607.809999999998</v>
      </c>
      <c r="L483" s="14">
        <f t="shared" si="150"/>
        <v>8168.26</v>
      </c>
      <c r="M483" s="14">
        <f t="shared" si="150"/>
        <v>8168.26</v>
      </c>
      <c r="N483" s="14">
        <v>100</v>
      </c>
      <c r="O483" s="14">
        <v>100</v>
      </c>
      <c r="P483" s="260"/>
      <c r="Q483" s="260"/>
      <c r="R483" s="260"/>
      <c r="S483" s="260"/>
      <c r="T483" s="2"/>
    </row>
    <row r="484" spans="1:20" ht="26.25" customHeight="1" x14ac:dyDescent="0.25">
      <c r="A484" s="237" t="s">
        <v>147</v>
      </c>
      <c r="B484" s="240" t="s">
        <v>151</v>
      </c>
      <c r="C484" s="17" t="s">
        <v>560</v>
      </c>
      <c r="D484" s="18">
        <f>SUM(D485:D489)</f>
        <v>4731267.38</v>
      </c>
      <c r="E484" s="18">
        <f t="shared" ref="E484:M484" si="151">SUM(E485:E489)</f>
        <v>5982264.5800000001</v>
      </c>
      <c r="F484" s="18">
        <f t="shared" si="151"/>
        <v>3814058.0700000003</v>
      </c>
      <c r="G484" s="18">
        <f t="shared" si="151"/>
        <v>4751450.07</v>
      </c>
      <c r="H484" s="18">
        <f t="shared" si="151"/>
        <v>892755.31</v>
      </c>
      <c r="I484" s="18">
        <f t="shared" si="151"/>
        <v>1205221.31</v>
      </c>
      <c r="J484" s="18">
        <f t="shared" si="151"/>
        <v>24454</v>
      </c>
      <c r="K484" s="18">
        <f t="shared" si="151"/>
        <v>25593.199999999997</v>
      </c>
      <c r="L484" s="18">
        <f t="shared" si="151"/>
        <v>0</v>
      </c>
      <c r="M484" s="18">
        <f t="shared" si="151"/>
        <v>0</v>
      </c>
      <c r="N484" s="18">
        <v>100</v>
      </c>
      <c r="O484" s="18">
        <v>126.44</v>
      </c>
      <c r="P484" s="243" t="s">
        <v>22</v>
      </c>
      <c r="Q484" s="243" t="s">
        <v>22</v>
      </c>
      <c r="R484" s="243" t="s">
        <v>22</v>
      </c>
      <c r="S484" s="243" t="s">
        <v>22</v>
      </c>
      <c r="T484" s="2"/>
    </row>
    <row r="485" spans="1:20" ht="18.75" customHeight="1" x14ac:dyDescent="0.25">
      <c r="A485" s="238"/>
      <c r="B485" s="241"/>
      <c r="C485" s="16">
        <v>2014</v>
      </c>
      <c r="D485" s="18">
        <f t="shared" ref="D485:M485" si="152">SUM(D491+D502+D543)</f>
        <v>1372098</v>
      </c>
      <c r="E485" s="18">
        <f t="shared" si="152"/>
        <v>1372098</v>
      </c>
      <c r="F485" s="18">
        <f t="shared" si="152"/>
        <v>961239</v>
      </c>
      <c r="G485" s="18">
        <f t="shared" si="152"/>
        <v>961239</v>
      </c>
      <c r="H485" s="18">
        <f t="shared" si="152"/>
        <v>406836</v>
      </c>
      <c r="I485" s="18">
        <f t="shared" si="152"/>
        <v>406836</v>
      </c>
      <c r="J485" s="18">
        <f t="shared" si="152"/>
        <v>4023</v>
      </c>
      <c r="K485" s="18">
        <f t="shared" si="152"/>
        <v>4023</v>
      </c>
      <c r="L485" s="18">
        <f t="shared" si="152"/>
        <v>0</v>
      </c>
      <c r="M485" s="18">
        <f t="shared" si="152"/>
        <v>0</v>
      </c>
      <c r="N485" s="18">
        <v>100</v>
      </c>
      <c r="O485" s="18">
        <v>100</v>
      </c>
      <c r="P485" s="244"/>
      <c r="Q485" s="244"/>
      <c r="R485" s="244"/>
      <c r="S485" s="244"/>
      <c r="T485" s="2"/>
    </row>
    <row r="486" spans="1:20" ht="24.75" customHeight="1" x14ac:dyDescent="0.25">
      <c r="A486" s="238"/>
      <c r="B486" s="241"/>
      <c r="C486" s="16">
        <v>2015</v>
      </c>
      <c r="D486" s="18">
        <f t="shared" ref="D486:M486" si="153">SUM(D492+D510+D549)</f>
        <v>3332</v>
      </c>
      <c r="E486" s="18">
        <f t="shared" si="153"/>
        <v>1254329.3999999999</v>
      </c>
      <c r="F486" s="18">
        <f t="shared" si="153"/>
        <v>0</v>
      </c>
      <c r="G486" s="18">
        <f t="shared" si="153"/>
        <v>937392</v>
      </c>
      <c r="H486" s="18">
        <f t="shared" si="153"/>
        <v>0</v>
      </c>
      <c r="I486" s="18">
        <f t="shared" si="153"/>
        <v>312466</v>
      </c>
      <c r="J486" s="18">
        <f t="shared" si="153"/>
        <v>3332</v>
      </c>
      <c r="K486" s="18">
        <f t="shared" si="153"/>
        <v>4471.3999999999996</v>
      </c>
      <c r="L486" s="18">
        <f t="shared" si="153"/>
        <v>0</v>
      </c>
      <c r="M486" s="18">
        <f t="shared" si="153"/>
        <v>0</v>
      </c>
      <c r="N486" s="18">
        <v>100</v>
      </c>
      <c r="O486" s="18" t="s">
        <v>365</v>
      </c>
      <c r="P486" s="244"/>
      <c r="Q486" s="244"/>
      <c r="R486" s="244"/>
      <c r="S486" s="244"/>
      <c r="T486" s="2"/>
    </row>
    <row r="487" spans="1:20" ht="22.5" customHeight="1" x14ac:dyDescent="0.25">
      <c r="A487" s="238"/>
      <c r="B487" s="241"/>
      <c r="C487" s="16">
        <v>2016</v>
      </c>
      <c r="D487" s="18">
        <f t="shared" ref="D487:M487" si="154">SUM(D493+D518+D555)</f>
        <v>781182.7</v>
      </c>
      <c r="E487" s="18">
        <f t="shared" si="154"/>
        <v>781182.5</v>
      </c>
      <c r="F487" s="18">
        <f t="shared" si="154"/>
        <v>605892.30000000005</v>
      </c>
      <c r="G487" s="18">
        <f t="shared" si="154"/>
        <v>605892.30000000005</v>
      </c>
      <c r="H487" s="18">
        <f t="shared" si="154"/>
        <v>170503.4</v>
      </c>
      <c r="I487" s="18">
        <f t="shared" si="154"/>
        <v>170503.4</v>
      </c>
      <c r="J487" s="18">
        <f t="shared" si="154"/>
        <v>4787</v>
      </c>
      <c r="K487" s="18">
        <f t="shared" si="154"/>
        <v>4786.8</v>
      </c>
      <c r="L487" s="18">
        <f t="shared" si="154"/>
        <v>0</v>
      </c>
      <c r="M487" s="18">
        <f t="shared" si="154"/>
        <v>0</v>
      </c>
      <c r="N487" s="18">
        <v>100</v>
      </c>
      <c r="O487" s="18">
        <v>100</v>
      </c>
      <c r="P487" s="244"/>
      <c r="Q487" s="244"/>
      <c r="R487" s="244"/>
      <c r="S487" s="244"/>
      <c r="T487" s="2"/>
    </row>
    <row r="488" spans="1:20" ht="22.5" customHeight="1" x14ac:dyDescent="0.25">
      <c r="A488" s="238"/>
      <c r="B488" s="241"/>
      <c r="C488" s="16">
        <v>2017</v>
      </c>
      <c r="D488" s="18">
        <f t="shared" ref="D488:M488" si="155">SUM(D494+D526+D561)</f>
        <v>1563420.58</v>
      </c>
      <c r="E488" s="18">
        <f t="shared" si="155"/>
        <v>1563420.58</v>
      </c>
      <c r="F488" s="18">
        <f t="shared" si="155"/>
        <v>1319983.77</v>
      </c>
      <c r="G488" s="18">
        <f t="shared" si="155"/>
        <v>1319983.77</v>
      </c>
      <c r="H488" s="18">
        <f t="shared" si="155"/>
        <v>237584.91</v>
      </c>
      <c r="I488" s="18">
        <f t="shared" si="155"/>
        <v>237584.91</v>
      </c>
      <c r="J488" s="18">
        <f t="shared" si="155"/>
        <v>5851.9</v>
      </c>
      <c r="K488" s="18">
        <f t="shared" si="155"/>
        <v>5851.9</v>
      </c>
      <c r="L488" s="18">
        <f t="shared" si="155"/>
        <v>0</v>
      </c>
      <c r="M488" s="18">
        <f t="shared" si="155"/>
        <v>0</v>
      </c>
      <c r="N488" s="18">
        <v>100</v>
      </c>
      <c r="O488" s="18">
        <v>100</v>
      </c>
      <c r="P488" s="244"/>
      <c r="Q488" s="244"/>
      <c r="R488" s="244"/>
      <c r="S488" s="244"/>
      <c r="T488" s="2"/>
    </row>
    <row r="489" spans="1:20" ht="22.5" customHeight="1" x14ac:dyDescent="0.25">
      <c r="A489" s="239"/>
      <c r="B489" s="242"/>
      <c r="C489" s="16">
        <v>2018</v>
      </c>
      <c r="D489" s="18">
        <f>SUM(D495+D534+D567)</f>
        <v>1011234.1</v>
      </c>
      <c r="E489" s="18">
        <f t="shared" ref="E489:M489" si="156">SUM(E495+E534+E567)</f>
        <v>1011234.1</v>
      </c>
      <c r="F489" s="18">
        <f t="shared" si="156"/>
        <v>926943</v>
      </c>
      <c r="G489" s="18">
        <f t="shared" si="156"/>
        <v>926943</v>
      </c>
      <c r="H489" s="18">
        <f t="shared" si="156"/>
        <v>77831</v>
      </c>
      <c r="I489" s="18">
        <f t="shared" si="156"/>
        <v>77831</v>
      </c>
      <c r="J489" s="18">
        <f t="shared" si="156"/>
        <v>6460.1</v>
      </c>
      <c r="K489" s="18">
        <f t="shared" si="156"/>
        <v>6460.1</v>
      </c>
      <c r="L489" s="18">
        <f t="shared" si="156"/>
        <v>0</v>
      </c>
      <c r="M489" s="18">
        <f t="shared" si="156"/>
        <v>0</v>
      </c>
      <c r="N489" s="18">
        <v>100</v>
      </c>
      <c r="O489" s="18">
        <v>100</v>
      </c>
      <c r="P489" s="245"/>
      <c r="Q489" s="245"/>
      <c r="R489" s="245"/>
      <c r="S489" s="245"/>
      <c r="T489" s="2"/>
    </row>
    <row r="490" spans="1:20" ht="20.25" customHeight="1" x14ac:dyDescent="0.25">
      <c r="A490" s="285" t="s">
        <v>362</v>
      </c>
      <c r="B490" s="288" t="s">
        <v>152</v>
      </c>
      <c r="C490" s="20" t="s">
        <v>560</v>
      </c>
      <c r="D490" s="21">
        <f>SUM(D491:D495)</f>
        <v>24454</v>
      </c>
      <c r="E490" s="21">
        <f>SUM(E491:E495)</f>
        <v>25593.199999999997</v>
      </c>
      <c r="F490" s="21">
        <f t="shared" ref="F490:M490" si="157">SUM(F491:F495)</f>
        <v>0</v>
      </c>
      <c r="G490" s="21">
        <f t="shared" si="157"/>
        <v>0</v>
      </c>
      <c r="H490" s="21">
        <f t="shared" si="157"/>
        <v>0</v>
      </c>
      <c r="I490" s="21">
        <f t="shared" si="157"/>
        <v>0</v>
      </c>
      <c r="J490" s="21">
        <f t="shared" si="157"/>
        <v>24454</v>
      </c>
      <c r="K490" s="21">
        <f t="shared" si="157"/>
        <v>25593.199999999997</v>
      </c>
      <c r="L490" s="21">
        <f t="shared" si="157"/>
        <v>0</v>
      </c>
      <c r="M490" s="21">
        <f t="shared" si="157"/>
        <v>0</v>
      </c>
      <c r="N490" s="21">
        <v>100</v>
      </c>
      <c r="O490" s="21">
        <v>104.66</v>
      </c>
      <c r="P490" s="291" t="s">
        <v>22</v>
      </c>
      <c r="Q490" s="291" t="s">
        <v>22</v>
      </c>
      <c r="R490" s="291" t="s">
        <v>22</v>
      </c>
      <c r="S490" s="291" t="s">
        <v>22</v>
      </c>
      <c r="T490" s="2"/>
    </row>
    <row r="491" spans="1:20" ht="18.75" customHeight="1" x14ac:dyDescent="0.25">
      <c r="A491" s="286"/>
      <c r="B491" s="289"/>
      <c r="C491" s="20">
        <v>2014</v>
      </c>
      <c r="D491" s="21">
        <f>SUM(D496)</f>
        <v>4023</v>
      </c>
      <c r="E491" s="21">
        <f t="shared" ref="E491:M491" si="158">SUM(E496)</f>
        <v>4023</v>
      </c>
      <c r="F491" s="21">
        <f t="shared" si="158"/>
        <v>0</v>
      </c>
      <c r="G491" s="21">
        <f t="shared" si="158"/>
        <v>0</v>
      </c>
      <c r="H491" s="21">
        <f t="shared" si="158"/>
        <v>0</v>
      </c>
      <c r="I491" s="21">
        <f t="shared" si="158"/>
        <v>0</v>
      </c>
      <c r="J491" s="21">
        <f t="shared" si="158"/>
        <v>4023</v>
      </c>
      <c r="K491" s="21">
        <f t="shared" si="158"/>
        <v>4023</v>
      </c>
      <c r="L491" s="21">
        <f t="shared" si="158"/>
        <v>0</v>
      </c>
      <c r="M491" s="21">
        <f t="shared" si="158"/>
        <v>0</v>
      </c>
      <c r="N491" s="21">
        <v>100</v>
      </c>
      <c r="O491" s="21">
        <v>100</v>
      </c>
      <c r="P491" s="292"/>
      <c r="Q491" s="292"/>
      <c r="R491" s="292"/>
      <c r="S491" s="292"/>
      <c r="T491" s="2"/>
    </row>
    <row r="492" spans="1:20" ht="21.75" customHeight="1" x14ac:dyDescent="0.25">
      <c r="A492" s="286"/>
      <c r="B492" s="289"/>
      <c r="C492" s="20">
        <v>2015</v>
      </c>
      <c r="D492" s="21">
        <f>SUM(D497)</f>
        <v>3332</v>
      </c>
      <c r="E492" s="21">
        <f t="shared" ref="E492:M492" si="159">SUM(E497)</f>
        <v>4471.3999999999996</v>
      </c>
      <c r="F492" s="21">
        <f t="shared" si="159"/>
        <v>0</v>
      </c>
      <c r="G492" s="21">
        <f t="shared" si="159"/>
        <v>0</v>
      </c>
      <c r="H492" s="21">
        <f t="shared" si="159"/>
        <v>0</v>
      </c>
      <c r="I492" s="21">
        <f t="shared" si="159"/>
        <v>0</v>
      </c>
      <c r="J492" s="21">
        <f t="shared" si="159"/>
        <v>3332</v>
      </c>
      <c r="K492" s="21">
        <f t="shared" si="159"/>
        <v>4471.3999999999996</v>
      </c>
      <c r="L492" s="21">
        <f t="shared" si="159"/>
        <v>0</v>
      </c>
      <c r="M492" s="21">
        <f t="shared" si="159"/>
        <v>0</v>
      </c>
      <c r="N492" s="21">
        <v>100</v>
      </c>
      <c r="O492" s="21">
        <v>134.19999999999999</v>
      </c>
      <c r="P492" s="292"/>
      <c r="Q492" s="292"/>
      <c r="R492" s="292"/>
      <c r="S492" s="292"/>
      <c r="T492" s="2"/>
    </row>
    <row r="493" spans="1:20" ht="21.75" customHeight="1" x14ac:dyDescent="0.25">
      <c r="A493" s="286"/>
      <c r="B493" s="289"/>
      <c r="C493" s="20">
        <v>2016</v>
      </c>
      <c r="D493" s="21">
        <f>SUM(D498)</f>
        <v>4787</v>
      </c>
      <c r="E493" s="21">
        <f t="shared" ref="E493:M493" si="160">SUM(E498)</f>
        <v>4786.8</v>
      </c>
      <c r="F493" s="21">
        <f t="shared" si="160"/>
        <v>0</v>
      </c>
      <c r="G493" s="21">
        <f t="shared" si="160"/>
        <v>0</v>
      </c>
      <c r="H493" s="21">
        <f t="shared" si="160"/>
        <v>0</v>
      </c>
      <c r="I493" s="21">
        <f t="shared" si="160"/>
        <v>0</v>
      </c>
      <c r="J493" s="21">
        <f t="shared" si="160"/>
        <v>4787</v>
      </c>
      <c r="K493" s="21">
        <f t="shared" si="160"/>
        <v>4786.8</v>
      </c>
      <c r="L493" s="21">
        <f t="shared" si="160"/>
        <v>0</v>
      </c>
      <c r="M493" s="21">
        <f t="shared" si="160"/>
        <v>0</v>
      </c>
      <c r="N493" s="21">
        <v>100</v>
      </c>
      <c r="O493" s="21">
        <v>100</v>
      </c>
      <c r="P493" s="292"/>
      <c r="Q493" s="292"/>
      <c r="R493" s="292"/>
      <c r="S493" s="292"/>
      <c r="T493" s="2"/>
    </row>
    <row r="494" spans="1:20" ht="21.75" customHeight="1" x14ac:dyDescent="0.25">
      <c r="A494" s="286"/>
      <c r="B494" s="289"/>
      <c r="C494" s="20">
        <v>2017</v>
      </c>
      <c r="D494" s="21">
        <f>SUM(D499)</f>
        <v>5851.9</v>
      </c>
      <c r="E494" s="21">
        <f t="shared" ref="E494:M494" si="161">SUM(E499)</f>
        <v>5851.9</v>
      </c>
      <c r="F494" s="21">
        <f t="shared" si="161"/>
        <v>0</v>
      </c>
      <c r="G494" s="21">
        <f t="shared" si="161"/>
        <v>0</v>
      </c>
      <c r="H494" s="21">
        <f t="shared" si="161"/>
        <v>0</v>
      </c>
      <c r="I494" s="21">
        <f t="shared" si="161"/>
        <v>0</v>
      </c>
      <c r="J494" s="21">
        <f t="shared" si="161"/>
        <v>5851.9</v>
      </c>
      <c r="K494" s="21">
        <f t="shared" si="161"/>
        <v>5851.9</v>
      </c>
      <c r="L494" s="21">
        <f t="shared" si="161"/>
        <v>0</v>
      </c>
      <c r="M494" s="21">
        <f t="shared" si="161"/>
        <v>0</v>
      </c>
      <c r="N494" s="21">
        <v>100</v>
      </c>
      <c r="O494" s="21">
        <v>100</v>
      </c>
      <c r="P494" s="292"/>
      <c r="Q494" s="292"/>
      <c r="R494" s="292"/>
      <c r="S494" s="292"/>
      <c r="T494" s="2"/>
    </row>
    <row r="495" spans="1:20" ht="21.75" customHeight="1" x14ac:dyDescent="0.25">
      <c r="A495" s="287"/>
      <c r="B495" s="290"/>
      <c r="C495" s="20">
        <v>2018</v>
      </c>
      <c r="D495" s="21">
        <f>SUM(D500)</f>
        <v>6460.1</v>
      </c>
      <c r="E495" s="21">
        <f t="shared" ref="E495:M495" si="162">SUM(E500)</f>
        <v>6460.1</v>
      </c>
      <c r="F495" s="21">
        <f t="shared" si="162"/>
        <v>0</v>
      </c>
      <c r="G495" s="21">
        <f t="shared" si="162"/>
        <v>0</v>
      </c>
      <c r="H495" s="21">
        <f t="shared" si="162"/>
        <v>0</v>
      </c>
      <c r="I495" s="21">
        <f t="shared" si="162"/>
        <v>0</v>
      </c>
      <c r="J495" s="21">
        <f t="shared" si="162"/>
        <v>6460.1</v>
      </c>
      <c r="K495" s="21">
        <f t="shared" si="162"/>
        <v>6460.1</v>
      </c>
      <c r="L495" s="21">
        <f t="shared" si="162"/>
        <v>0</v>
      </c>
      <c r="M495" s="21">
        <f t="shared" si="162"/>
        <v>0</v>
      </c>
      <c r="N495" s="21">
        <v>100</v>
      </c>
      <c r="O495" s="21">
        <v>100</v>
      </c>
      <c r="P495" s="293"/>
      <c r="Q495" s="293"/>
      <c r="R495" s="293"/>
      <c r="S495" s="293"/>
      <c r="T495" s="2"/>
    </row>
    <row r="496" spans="1:20" ht="22.5" customHeight="1" x14ac:dyDescent="0.25">
      <c r="A496" s="294"/>
      <c r="B496" s="264" t="s">
        <v>153</v>
      </c>
      <c r="C496" s="8">
        <v>2014</v>
      </c>
      <c r="D496" s="90">
        <v>4023</v>
      </c>
      <c r="E496" s="90">
        <v>4023</v>
      </c>
      <c r="F496" s="90">
        <v>0</v>
      </c>
      <c r="G496" s="90">
        <v>0</v>
      </c>
      <c r="H496" s="90">
        <v>0</v>
      </c>
      <c r="I496" s="90">
        <v>0</v>
      </c>
      <c r="J496" s="90">
        <v>4023</v>
      </c>
      <c r="K496" s="90">
        <v>4023</v>
      </c>
      <c r="L496" s="90">
        <v>0</v>
      </c>
      <c r="M496" s="90">
        <v>0</v>
      </c>
      <c r="N496" s="90">
        <v>100</v>
      </c>
      <c r="O496" s="90">
        <v>100</v>
      </c>
      <c r="P496" s="264" t="s">
        <v>329</v>
      </c>
      <c r="Q496" s="10">
        <v>4023</v>
      </c>
      <c r="R496" s="10">
        <v>4023</v>
      </c>
      <c r="S496" s="10">
        <v>100</v>
      </c>
      <c r="T496" s="2"/>
    </row>
    <row r="497" spans="1:20" ht="21.75" customHeight="1" x14ac:dyDescent="0.25">
      <c r="A497" s="295"/>
      <c r="B497" s="265"/>
      <c r="C497" s="56">
        <v>2015</v>
      </c>
      <c r="D497" s="60">
        <v>3332</v>
      </c>
      <c r="E497" s="60">
        <v>4471.3999999999996</v>
      </c>
      <c r="F497" s="60">
        <v>0</v>
      </c>
      <c r="G497" s="60">
        <v>0</v>
      </c>
      <c r="H497" s="60">
        <v>0</v>
      </c>
      <c r="I497" s="60">
        <v>0</v>
      </c>
      <c r="J497" s="60">
        <v>3332</v>
      </c>
      <c r="K497" s="60">
        <v>4471.3999999999996</v>
      </c>
      <c r="L497" s="60">
        <v>0</v>
      </c>
      <c r="M497" s="60">
        <v>0</v>
      </c>
      <c r="N497" s="60">
        <v>100</v>
      </c>
      <c r="O497" s="60">
        <v>134.19999999999999</v>
      </c>
      <c r="P497" s="265"/>
      <c r="Q497" s="59">
        <v>3332</v>
      </c>
      <c r="R497" s="59">
        <v>4471.3999999999996</v>
      </c>
      <c r="S497" s="59">
        <v>134.19999999999999</v>
      </c>
      <c r="T497" s="2"/>
    </row>
    <row r="498" spans="1:20" ht="20.25" customHeight="1" x14ac:dyDescent="0.25">
      <c r="A498" s="295"/>
      <c r="B498" s="265"/>
      <c r="C498" s="124">
        <v>2016</v>
      </c>
      <c r="D498" s="144">
        <v>4787</v>
      </c>
      <c r="E498" s="144">
        <v>4786.8</v>
      </c>
      <c r="F498" s="144">
        <v>0</v>
      </c>
      <c r="G498" s="144">
        <v>0</v>
      </c>
      <c r="H498" s="144">
        <v>0</v>
      </c>
      <c r="I498" s="144">
        <v>0</v>
      </c>
      <c r="J498" s="144">
        <v>4787</v>
      </c>
      <c r="K498" s="144">
        <v>4786.8</v>
      </c>
      <c r="L498" s="144">
        <v>0</v>
      </c>
      <c r="M498" s="144">
        <v>0</v>
      </c>
      <c r="N498" s="144">
        <v>100</v>
      </c>
      <c r="O498" s="144">
        <v>100</v>
      </c>
      <c r="P498" s="265"/>
      <c r="Q498" s="145">
        <v>4787</v>
      </c>
      <c r="R498" s="145">
        <v>4786.8</v>
      </c>
      <c r="S498" s="145">
        <v>100</v>
      </c>
      <c r="T498" s="2"/>
    </row>
    <row r="499" spans="1:20" ht="20.25" customHeight="1" x14ac:dyDescent="0.25">
      <c r="A499" s="295"/>
      <c r="B499" s="265"/>
      <c r="C499" s="162">
        <v>2017</v>
      </c>
      <c r="D499" s="165">
        <v>5851.9</v>
      </c>
      <c r="E499" s="165">
        <v>5851.9</v>
      </c>
      <c r="F499" s="165">
        <v>0</v>
      </c>
      <c r="G499" s="165">
        <v>0</v>
      </c>
      <c r="H499" s="165">
        <v>0</v>
      </c>
      <c r="I499" s="165">
        <v>0</v>
      </c>
      <c r="J499" s="165">
        <v>5851.9</v>
      </c>
      <c r="K499" s="165">
        <v>5851.9</v>
      </c>
      <c r="L499" s="165">
        <v>0</v>
      </c>
      <c r="M499" s="165">
        <v>0</v>
      </c>
      <c r="N499" s="165">
        <v>100</v>
      </c>
      <c r="O499" s="165">
        <v>100</v>
      </c>
      <c r="P499" s="265"/>
      <c r="Q499" s="172">
        <v>5851.9</v>
      </c>
      <c r="R499" s="172">
        <v>5851.9</v>
      </c>
      <c r="S499" s="172">
        <v>100</v>
      </c>
      <c r="T499" s="2"/>
    </row>
    <row r="500" spans="1:20" ht="20.25" customHeight="1" x14ac:dyDescent="0.25">
      <c r="A500" s="296"/>
      <c r="B500" s="266"/>
      <c r="C500" s="190">
        <v>2018</v>
      </c>
      <c r="D500" s="210">
        <v>6460.1</v>
      </c>
      <c r="E500" s="210">
        <v>6460.1</v>
      </c>
      <c r="F500" s="210">
        <v>0</v>
      </c>
      <c r="G500" s="210">
        <v>0</v>
      </c>
      <c r="H500" s="210">
        <v>0</v>
      </c>
      <c r="I500" s="210">
        <v>0</v>
      </c>
      <c r="J500" s="210">
        <v>6460.1</v>
      </c>
      <c r="K500" s="210">
        <v>6460.1</v>
      </c>
      <c r="L500" s="210">
        <v>0</v>
      </c>
      <c r="M500" s="210">
        <v>0</v>
      </c>
      <c r="N500" s="210">
        <v>100</v>
      </c>
      <c r="O500" s="210">
        <v>100</v>
      </c>
      <c r="P500" s="266"/>
      <c r="Q500" s="211">
        <v>6460.1</v>
      </c>
      <c r="R500" s="211">
        <v>6460.1</v>
      </c>
      <c r="S500" s="211">
        <v>100</v>
      </c>
      <c r="T500" s="2"/>
    </row>
    <row r="501" spans="1:20" ht="24" customHeight="1" x14ac:dyDescent="0.25">
      <c r="A501" s="285" t="s">
        <v>473</v>
      </c>
      <c r="B501" s="288" t="s">
        <v>330</v>
      </c>
      <c r="C501" s="62" t="s">
        <v>560</v>
      </c>
      <c r="D501" s="91">
        <f>SUM(D502+D510+D518+D526+D534)</f>
        <v>773468.91999999993</v>
      </c>
      <c r="E501" s="91">
        <f t="shared" ref="E501:M501" si="163">SUM(E502+E510+E518+E526+E534)</f>
        <v>1096723.92</v>
      </c>
      <c r="F501" s="91">
        <f t="shared" si="163"/>
        <v>613749.04</v>
      </c>
      <c r="G501" s="91">
        <f t="shared" si="163"/>
        <v>843111.04</v>
      </c>
      <c r="H501" s="91">
        <f t="shared" si="163"/>
        <v>159719.88</v>
      </c>
      <c r="I501" s="91">
        <f t="shared" si="163"/>
        <v>253612.88</v>
      </c>
      <c r="J501" s="91">
        <f t="shared" si="163"/>
        <v>0</v>
      </c>
      <c r="K501" s="91">
        <f t="shared" si="163"/>
        <v>0</v>
      </c>
      <c r="L501" s="91">
        <f t="shared" si="163"/>
        <v>0</v>
      </c>
      <c r="M501" s="91">
        <f t="shared" si="163"/>
        <v>0</v>
      </c>
      <c r="N501" s="91">
        <v>100</v>
      </c>
      <c r="O501" s="91">
        <v>141.79</v>
      </c>
      <c r="P501" s="20" t="s">
        <v>22</v>
      </c>
      <c r="Q501" s="19" t="s">
        <v>22</v>
      </c>
      <c r="R501" s="19" t="s">
        <v>22</v>
      </c>
      <c r="S501" s="19" t="s">
        <v>22</v>
      </c>
      <c r="T501" s="2"/>
    </row>
    <row r="502" spans="1:20" ht="28.5" customHeight="1" x14ac:dyDescent="0.25">
      <c r="A502" s="286"/>
      <c r="B502" s="289"/>
      <c r="C502" s="297">
        <v>2014</v>
      </c>
      <c r="D502" s="306">
        <v>429912</v>
      </c>
      <c r="E502" s="306">
        <v>429912</v>
      </c>
      <c r="F502" s="306">
        <v>340520</v>
      </c>
      <c r="G502" s="306">
        <v>340520</v>
      </c>
      <c r="H502" s="306">
        <v>89392</v>
      </c>
      <c r="I502" s="306">
        <v>89392</v>
      </c>
      <c r="J502" s="306">
        <f t="shared" ref="J502:M502" si="164">SUM(J503)</f>
        <v>0</v>
      </c>
      <c r="K502" s="306">
        <f t="shared" si="164"/>
        <v>0</v>
      </c>
      <c r="L502" s="306">
        <f t="shared" si="164"/>
        <v>0</v>
      </c>
      <c r="M502" s="306">
        <f t="shared" si="164"/>
        <v>0</v>
      </c>
      <c r="N502" s="306">
        <v>100</v>
      </c>
      <c r="O502" s="306">
        <v>100</v>
      </c>
      <c r="P502" s="23" t="s">
        <v>331</v>
      </c>
      <c r="Q502" s="36">
        <v>133211</v>
      </c>
      <c r="R502" s="36">
        <v>118507</v>
      </c>
      <c r="S502" s="172">
        <v>89</v>
      </c>
      <c r="T502" s="2"/>
    </row>
    <row r="503" spans="1:20" ht="29.25" customHeight="1" x14ac:dyDescent="0.25">
      <c r="A503" s="286"/>
      <c r="B503" s="289"/>
      <c r="C503" s="298"/>
      <c r="D503" s="307"/>
      <c r="E503" s="307"/>
      <c r="F503" s="307"/>
      <c r="G503" s="307"/>
      <c r="H503" s="307"/>
      <c r="I503" s="307"/>
      <c r="J503" s="307"/>
      <c r="K503" s="307"/>
      <c r="L503" s="307"/>
      <c r="M503" s="307"/>
      <c r="N503" s="307"/>
      <c r="O503" s="307"/>
      <c r="P503" s="23" t="s">
        <v>332</v>
      </c>
      <c r="Q503" s="36">
        <v>184074</v>
      </c>
      <c r="R503" s="36">
        <v>71578</v>
      </c>
      <c r="S503" s="36">
        <v>38.9</v>
      </c>
      <c r="T503" s="2"/>
    </row>
    <row r="504" spans="1:20" ht="29.25" customHeight="1" x14ac:dyDescent="0.25">
      <c r="A504" s="286"/>
      <c r="B504" s="289"/>
      <c r="C504" s="298"/>
      <c r="D504" s="307"/>
      <c r="E504" s="307"/>
      <c r="F504" s="307"/>
      <c r="G504" s="307"/>
      <c r="H504" s="307"/>
      <c r="I504" s="307"/>
      <c r="J504" s="307"/>
      <c r="K504" s="307"/>
      <c r="L504" s="307"/>
      <c r="M504" s="307"/>
      <c r="N504" s="307"/>
      <c r="O504" s="307"/>
      <c r="P504" s="23" t="s">
        <v>333</v>
      </c>
      <c r="Q504" s="36">
        <v>14884</v>
      </c>
      <c r="R504" s="36">
        <v>14021</v>
      </c>
      <c r="S504" s="36">
        <v>94.2</v>
      </c>
      <c r="T504" s="2"/>
    </row>
    <row r="505" spans="1:20" ht="24" customHeight="1" x14ac:dyDescent="0.25">
      <c r="A505" s="286"/>
      <c r="B505" s="289"/>
      <c r="C505" s="298"/>
      <c r="D505" s="307"/>
      <c r="E505" s="307"/>
      <c r="F505" s="307"/>
      <c r="G505" s="307"/>
      <c r="H505" s="307"/>
      <c r="I505" s="307"/>
      <c r="J505" s="307"/>
      <c r="K505" s="307"/>
      <c r="L505" s="307"/>
      <c r="M505" s="307"/>
      <c r="N505" s="307"/>
      <c r="O505" s="307"/>
      <c r="P505" s="23" t="s">
        <v>334</v>
      </c>
      <c r="Q505" s="36">
        <v>39800</v>
      </c>
      <c r="R505" s="36">
        <v>39800</v>
      </c>
      <c r="S505" s="36">
        <v>100</v>
      </c>
      <c r="T505" s="2"/>
    </row>
    <row r="506" spans="1:20" ht="38.25" customHeight="1" x14ac:dyDescent="0.25">
      <c r="A506" s="286"/>
      <c r="B506" s="289"/>
      <c r="C506" s="298"/>
      <c r="D506" s="307"/>
      <c r="E506" s="307"/>
      <c r="F506" s="307"/>
      <c r="G506" s="307"/>
      <c r="H506" s="307"/>
      <c r="I506" s="307"/>
      <c r="J506" s="307"/>
      <c r="K506" s="307"/>
      <c r="L506" s="307"/>
      <c r="M506" s="307"/>
      <c r="N506" s="307"/>
      <c r="O506" s="307"/>
      <c r="P506" s="41" t="s">
        <v>335</v>
      </c>
      <c r="Q506" s="36">
        <v>55535</v>
      </c>
      <c r="R506" s="36">
        <v>38303</v>
      </c>
      <c r="S506" s="36">
        <v>69</v>
      </c>
      <c r="T506" s="2"/>
    </row>
    <row r="507" spans="1:20" ht="38.25" customHeight="1" x14ac:dyDescent="0.25">
      <c r="A507" s="286"/>
      <c r="B507" s="289"/>
      <c r="C507" s="298"/>
      <c r="D507" s="307"/>
      <c r="E507" s="307"/>
      <c r="F507" s="307"/>
      <c r="G507" s="307"/>
      <c r="H507" s="307"/>
      <c r="I507" s="307"/>
      <c r="J507" s="307"/>
      <c r="K507" s="307"/>
      <c r="L507" s="307"/>
      <c r="M507" s="307"/>
      <c r="N507" s="307"/>
      <c r="O507" s="307"/>
      <c r="P507" s="41" t="s">
        <v>336</v>
      </c>
      <c r="Q507" s="36">
        <v>73400</v>
      </c>
      <c r="R507" s="36">
        <v>64167</v>
      </c>
      <c r="S507" s="36">
        <v>87.4</v>
      </c>
      <c r="T507" s="2"/>
    </row>
    <row r="508" spans="1:20" ht="24" customHeight="1" x14ac:dyDescent="0.25">
      <c r="A508" s="286"/>
      <c r="B508" s="289"/>
      <c r="C508" s="298"/>
      <c r="D508" s="307"/>
      <c r="E508" s="307"/>
      <c r="F508" s="307"/>
      <c r="G508" s="307"/>
      <c r="H508" s="307"/>
      <c r="I508" s="307"/>
      <c r="J508" s="307"/>
      <c r="K508" s="307"/>
      <c r="L508" s="307"/>
      <c r="M508" s="307"/>
      <c r="N508" s="307"/>
      <c r="O508" s="307"/>
      <c r="P508" s="41" t="s">
        <v>337</v>
      </c>
      <c r="Q508" s="36">
        <v>18677</v>
      </c>
      <c r="R508" s="36">
        <v>18791</v>
      </c>
      <c r="S508" s="36">
        <v>100.6</v>
      </c>
      <c r="T508" s="2"/>
    </row>
    <row r="509" spans="1:20" ht="15" customHeight="1" x14ac:dyDescent="0.25">
      <c r="A509" s="286"/>
      <c r="B509" s="289"/>
      <c r="C509" s="299"/>
      <c r="D509" s="308"/>
      <c r="E509" s="308"/>
      <c r="F509" s="308"/>
      <c r="G509" s="308"/>
      <c r="H509" s="308"/>
      <c r="I509" s="308"/>
      <c r="J509" s="308"/>
      <c r="K509" s="308"/>
      <c r="L509" s="308"/>
      <c r="M509" s="308"/>
      <c r="N509" s="308"/>
      <c r="O509" s="308"/>
      <c r="P509" s="41" t="s">
        <v>338</v>
      </c>
      <c r="Q509" s="36">
        <v>429912</v>
      </c>
      <c r="R509" s="36">
        <v>429912</v>
      </c>
      <c r="S509" s="36">
        <v>100</v>
      </c>
      <c r="T509" s="2"/>
    </row>
    <row r="510" spans="1:20" ht="28.5" customHeight="1" x14ac:dyDescent="0.25">
      <c r="A510" s="286"/>
      <c r="B510" s="289"/>
      <c r="C510" s="297">
        <v>2015</v>
      </c>
      <c r="D510" s="306">
        <v>0</v>
      </c>
      <c r="E510" s="306">
        <v>323255</v>
      </c>
      <c r="F510" s="306">
        <v>0</v>
      </c>
      <c r="G510" s="306">
        <v>229362</v>
      </c>
      <c r="H510" s="306">
        <v>0</v>
      </c>
      <c r="I510" s="306">
        <v>93893</v>
      </c>
      <c r="J510" s="306">
        <v>0</v>
      </c>
      <c r="K510" s="306">
        <v>0</v>
      </c>
      <c r="L510" s="306">
        <f t="shared" ref="L510:M510" si="165">SUM(L511)</f>
        <v>0</v>
      </c>
      <c r="M510" s="306">
        <f t="shared" si="165"/>
        <v>0</v>
      </c>
      <c r="N510" s="306">
        <v>0</v>
      </c>
      <c r="O510" s="306">
        <v>100</v>
      </c>
      <c r="P510" s="8" t="s">
        <v>331</v>
      </c>
      <c r="Q510" s="59">
        <v>134686</v>
      </c>
      <c r="R510" s="59">
        <v>140287</v>
      </c>
      <c r="S510" s="59">
        <v>104.2</v>
      </c>
      <c r="T510" s="2"/>
    </row>
    <row r="511" spans="1:20" ht="25.5" customHeight="1" x14ac:dyDescent="0.25">
      <c r="A511" s="286"/>
      <c r="B511" s="289"/>
      <c r="C511" s="298"/>
      <c r="D511" s="307"/>
      <c r="E511" s="307"/>
      <c r="F511" s="307"/>
      <c r="G511" s="307"/>
      <c r="H511" s="307"/>
      <c r="I511" s="307"/>
      <c r="J511" s="307"/>
      <c r="K511" s="307"/>
      <c r="L511" s="307"/>
      <c r="M511" s="307"/>
      <c r="N511" s="307"/>
      <c r="O511" s="307"/>
      <c r="P511" s="8" t="s">
        <v>332</v>
      </c>
      <c r="Q511" s="59">
        <v>208900</v>
      </c>
      <c r="R511" s="59">
        <v>191426</v>
      </c>
      <c r="S511" s="59">
        <v>91.6</v>
      </c>
      <c r="T511" s="2"/>
    </row>
    <row r="512" spans="1:20" ht="27.75" customHeight="1" x14ac:dyDescent="0.25">
      <c r="A512" s="286"/>
      <c r="B512" s="289"/>
      <c r="C512" s="298"/>
      <c r="D512" s="307"/>
      <c r="E512" s="307"/>
      <c r="F512" s="307"/>
      <c r="G512" s="307"/>
      <c r="H512" s="307"/>
      <c r="I512" s="307"/>
      <c r="J512" s="307"/>
      <c r="K512" s="307"/>
      <c r="L512" s="307"/>
      <c r="M512" s="307"/>
      <c r="N512" s="307"/>
      <c r="O512" s="307"/>
      <c r="P512" s="8" t="s">
        <v>333</v>
      </c>
      <c r="Q512" s="59">
        <v>14940</v>
      </c>
      <c r="R512" s="59">
        <v>15878</v>
      </c>
      <c r="S512" s="59">
        <v>106.3</v>
      </c>
      <c r="T512" s="2"/>
    </row>
    <row r="513" spans="1:20" ht="15.75" customHeight="1" x14ac:dyDescent="0.25">
      <c r="A513" s="286"/>
      <c r="B513" s="289"/>
      <c r="C513" s="298"/>
      <c r="D513" s="307"/>
      <c r="E513" s="307"/>
      <c r="F513" s="307"/>
      <c r="G513" s="307"/>
      <c r="H513" s="307"/>
      <c r="I513" s="307"/>
      <c r="J513" s="307"/>
      <c r="K513" s="307"/>
      <c r="L513" s="307"/>
      <c r="M513" s="307"/>
      <c r="N513" s="307"/>
      <c r="O513" s="307"/>
      <c r="P513" s="8" t="s">
        <v>334</v>
      </c>
      <c r="Q513" s="59">
        <v>40000</v>
      </c>
      <c r="R513" s="59">
        <v>40000</v>
      </c>
      <c r="S513" s="59">
        <v>100</v>
      </c>
      <c r="T513" s="2"/>
    </row>
    <row r="514" spans="1:20" ht="37.5" customHeight="1" x14ac:dyDescent="0.25">
      <c r="A514" s="286"/>
      <c r="B514" s="289"/>
      <c r="C514" s="298"/>
      <c r="D514" s="307"/>
      <c r="E514" s="307"/>
      <c r="F514" s="307"/>
      <c r="G514" s="307"/>
      <c r="H514" s="307"/>
      <c r="I514" s="307"/>
      <c r="J514" s="307"/>
      <c r="K514" s="307"/>
      <c r="L514" s="307"/>
      <c r="M514" s="307"/>
      <c r="N514" s="307"/>
      <c r="O514" s="307"/>
      <c r="P514" s="41" t="s">
        <v>335</v>
      </c>
      <c r="Q514" s="59">
        <v>55535</v>
      </c>
      <c r="R514" s="59">
        <v>46917</v>
      </c>
      <c r="S514" s="59">
        <v>84.4</v>
      </c>
      <c r="T514" s="2"/>
    </row>
    <row r="515" spans="1:20" ht="35.25" customHeight="1" x14ac:dyDescent="0.25">
      <c r="A515" s="286"/>
      <c r="B515" s="289"/>
      <c r="C515" s="298"/>
      <c r="D515" s="307"/>
      <c r="E515" s="307"/>
      <c r="F515" s="307"/>
      <c r="G515" s="307"/>
      <c r="H515" s="307"/>
      <c r="I515" s="307"/>
      <c r="J515" s="307"/>
      <c r="K515" s="307"/>
      <c r="L515" s="307"/>
      <c r="M515" s="307"/>
      <c r="N515" s="307"/>
      <c r="O515" s="307"/>
      <c r="P515" s="41" t="s">
        <v>336</v>
      </c>
      <c r="Q515" s="59">
        <v>79000</v>
      </c>
      <c r="R515" s="59">
        <v>58008</v>
      </c>
      <c r="S515" s="59">
        <v>73.400000000000006</v>
      </c>
      <c r="T515" s="2"/>
    </row>
    <row r="516" spans="1:20" ht="26.25" customHeight="1" x14ac:dyDescent="0.25">
      <c r="A516" s="286"/>
      <c r="B516" s="289"/>
      <c r="C516" s="298"/>
      <c r="D516" s="307"/>
      <c r="E516" s="307"/>
      <c r="F516" s="307"/>
      <c r="G516" s="307"/>
      <c r="H516" s="307"/>
      <c r="I516" s="307"/>
      <c r="J516" s="307"/>
      <c r="K516" s="307"/>
      <c r="L516" s="307"/>
      <c r="M516" s="307"/>
      <c r="N516" s="307"/>
      <c r="O516" s="307"/>
      <c r="P516" s="41" t="s">
        <v>337</v>
      </c>
      <c r="Q516" s="59">
        <v>19773</v>
      </c>
      <c r="R516" s="59">
        <v>22335</v>
      </c>
      <c r="S516" s="59">
        <v>113</v>
      </c>
      <c r="T516" s="2"/>
    </row>
    <row r="517" spans="1:20" ht="15" customHeight="1" x14ac:dyDescent="0.25">
      <c r="A517" s="286"/>
      <c r="B517" s="289"/>
      <c r="C517" s="299"/>
      <c r="D517" s="308"/>
      <c r="E517" s="308"/>
      <c r="F517" s="308"/>
      <c r="G517" s="308"/>
      <c r="H517" s="308"/>
      <c r="I517" s="308"/>
      <c r="J517" s="308"/>
      <c r="K517" s="308"/>
      <c r="L517" s="308"/>
      <c r="M517" s="308"/>
      <c r="N517" s="308"/>
      <c r="O517" s="308"/>
      <c r="P517" s="41" t="s">
        <v>338</v>
      </c>
      <c r="Q517" s="59">
        <v>0</v>
      </c>
      <c r="R517" s="59">
        <v>323255</v>
      </c>
      <c r="S517" s="59">
        <v>100</v>
      </c>
      <c r="T517" s="2"/>
    </row>
    <row r="518" spans="1:20" ht="27" customHeight="1" x14ac:dyDescent="0.25">
      <c r="A518" s="286"/>
      <c r="B518" s="289"/>
      <c r="C518" s="297">
        <v>2016</v>
      </c>
      <c r="D518" s="306">
        <v>272557.2</v>
      </c>
      <c r="E518" s="306">
        <v>272557.2</v>
      </c>
      <c r="F518" s="306">
        <v>221896.3</v>
      </c>
      <c r="G518" s="306">
        <v>221896.3</v>
      </c>
      <c r="H518" s="306">
        <v>50660.9</v>
      </c>
      <c r="I518" s="306">
        <v>50660.9</v>
      </c>
      <c r="J518" s="306">
        <v>0</v>
      </c>
      <c r="K518" s="306">
        <v>0</v>
      </c>
      <c r="L518" s="306">
        <f t="shared" ref="L518:M518" si="166">SUM(L519)</f>
        <v>0</v>
      </c>
      <c r="M518" s="306">
        <f t="shared" si="166"/>
        <v>0</v>
      </c>
      <c r="N518" s="306">
        <v>100</v>
      </c>
      <c r="O518" s="306">
        <v>100</v>
      </c>
      <c r="P518" s="8" t="s">
        <v>331</v>
      </c>
      <c r="Q518" s="145">
        <v>136571</v>
      </c>
      <c r="R518" s="145">
        <v>138382</v>
      </c>
      <c r="S518" s="145">
        <v>101.3</v>
      </c>
      <c r="T518" s="2"/>
    </row>
    <row r="519" spans="1:20" ht="26.25" customHeight="1" x14ac:dyDescent="0.25">
      <c r="A519" s="286"/>
      <c r="B519" s="289"/>
      <c r="C519" s="298"/>
      <c r="D519" s="307"/>
      <c r="E519" s="307"/>
      <c r="F519" s="307"/>
      <c r="G519" s="307"/>
      <c r="H519" s="307"/>
      <c r="I519" s="307"/>
      <c r="J519" s="307"/>
      <c r="K519" s="307"/>
      <c r="L519" s="307"/>
      <c r="M519" s="307"/>
      <c r="N519" s="307"/>
      <c r="O519" s="307"/>
      <c r="P519" s="8" t="s">
        <v>332</v>
      </c>
      <c r="Q519" s="145">
        <v>165135</v>
      </c>
      <c r="R519" s="145">
        <v>252245</v>
      </c>
      <c r="S519" s="145">
        <v>152.80000000000001</v>
      </c>
      <c r="T519" s="2"/>
    </row>
    <row r="520" spans="1:20" ht="25.5" customHeight="1" x14ac:dyDescent="0.25">
      <c r="A520" s="286"/>
      <c r="B520" s="289"/>
      <c r="C520" s="298"/>
      <c r="D520" s="307"/>
      <c r="E520" s="307"/>
      <c r="F520" s="307"/>
      <c r="G520" s="307"/>
      <c r="H520" s="307"/>
      <c r="I520" s="307"/>
      <c r="J520" s="307"/>
      <c r="K520" s="307"/>
      <c r="L520" s="307"/>
      <c r="M520" s="307"/>
      <c r="N520" s="307"/>
      <c r="O520" s="307"/>
      <c r="P520" s="8" t="s">
        <v>333</v>
      </c>
      <c r="Q520" s="145">
        <v>15080</v>
      </c>
      <c r="R520" s="145">
        <v>18823</v>
      </c>
      <c r="S520" s="145">
        <v>124.8</v>
      </c>
      <c r="T520" s="2"/>
    </row>
    <row r="521" spans="1:20" ht="18" customHeight="1" x14ac:dyDescent="0.25">
      <c r="A521" s="286"/>
      <c r="B521" s="289"/>
      <c r="C521" s="298"/>
      <c r="D521" s="307"/>
      <c r="E521" s="307"/>
      <c r="F521" s="307"/>
      <c r="G521" s="307"/>
      <c r="H521" s="307"/>
      <c r="I521" s="307"/>
      <c r="J521" s="307"/>
      <c r="K521" s="307"/>
      <c r="L521" s="307"/>
      <c r="M521" s="307"/>
      <c r="N521" s="307"/>
      <c r="O521" s="307"/>
      <c r="P521" s="8" t="s">
        <v>334</v>
      </c>
      <c r="Q521" s="145">
        <v>40200</v>
      </c>
      <c r="R521" s="145">
        <v>40200</v>
      </c>
      <c r="S521" s="145">
        <v>100</v>
      </c>
      <c r="T521" s="2"/>
    </row>
    <row r="522" spans="1:20" ht="34.5" customHeight="1" x14ac:dyDescent="0.25">
      <c r="A522" s="286"/>
      <c r="B522" s="289"/>
      <c r="C522" s="298"/>
      <c r="D522" s="307"/>
      <c r="E522" s="307"/>
      <c r="F522" s="307"/>
      <c r="G522" s="307"/>
      <c r="H522" s="307"/>
      <c r="I522" s="307"/>
      <c r="J522" s="307"/>
      <c r="K522" s="307"/>
      <c r="L522" s="307"/>
      <c r="M522" s="307"/>
      <c r="N522" s="307"/>
      <c r="O522" s="307"/>
      <c r="P522" s="41" t="s">
        <v>335</v>
      </c>
      <c r="Q522" s="145">
        <v>55535</v>
      </c>
      <c r="R522" s="145">
        <v>55608</v>
      </c>
      <c r="S522" s="145">
        <v>100.1</v>
      </c>
      <c r="T522" s="2"/>
    </row>
    <row r="523" spans="1:20" ht="37.5" customHeight="1" x14ac:dyDescent="0.25">
      <c r="A523" s="286"/>
      <c r="B523" s="289"/>
      <c r="C523" s="298"/>
      <c r="D523" s="307"/>
      <c r="E523" s="307"/>
      <c r="F523" s="307"/>
      <c r="G523" s="307"/>
      <c r="H523" s="307"/>
      <c r="I523" s="307"/>
      <c r="J523" s="307"/>
      <c r="K523" s="307"/>
      <c r="L523" s="307"/>
      <c r="M523" s="307"/>
      <c r="N523" s="307"/>
      <c r="O523" s="307"/>
      <c r="P523" s="41" t="s">
        <v>336</v>
      </c>
      <c r="Q523" s="145">
        <v>79000</v>
      </c>
      <c r="R523" s="145">
        <v>87721</v>
      </c>
      <c r="S523" s="145">
        <v>111</v>
      </c>
      <c r="T523" s="2"/>
    </row>
    <row r="524" spans="1:20" ht="25.5" customHeight="1" x14ac:dyDescent="0.25">
      <c r="A524" s="286"/>
      <c r="B524" s="289"/>
      <c r="C524" s="298"/>
      <c r="D524" s="307"/>
      <c r="E524" s="307"/>
      <c r="F524" s="307"/>
      <c r="G524" s="307"/>
      <c r="H524" s="307"/>
      <c r="I524" s="307"/>
      <c r="J524" s="307"/>
      <c r="K524" s="307"/>
      <c r="L524" s="307"/>
      <c r="M524" s="307"/>
      <c r="N524" s="307"/>
      <c r="O524" s="307"/>
      <c r="P524" s="41" t="s">
        <v>337</v>
      </c>
      <c r="Q524" s="145">
        <v>20937</v>
      </c>
      <c r="R524" s="145">
        <v>12967</v>
      </c>
      <c r="S524" s="145">
        <v>61.9</v>
      </c>
      <c r="T524" s="2"/>
    </row>
    <row r="525" spans="1:20" ht="15" customHeight="1" x14ac:dyDescent="0.25">
      <c r="A525" s="286"/>
      <c r="B525" s="289"/>
      <c r="C525" s="299"/>
      <c r="D525" s="308"/>
      <c r="E525" s="308"/>
      <c r="F525" s="308"/>
      <c r="G525" s="308"/>
      <c r="H525" s="308"/>
      <c r="I525" s="308"/>
      <c r="J525" s="308"/>
      <c r="K525" s="308"/>
      <c r="L525" s="308"/>
      <c r="M525" s="308"/>
      <c r="N525" s="308"/>
      <c r="O525" s="308"/>
      <c r="P525" s="41" t="s">
        <v>338</v>
      </c>
      <c r="Q525" s="145">
        <v>272557.2</v>
      </c>
      <c r="R525" s="145">
        <v>272557.2</v>
      </c>
      <c r="S525" s="145">
        <v>100</v>
      </c>
      <c r="T525" s="2"/>
    </row>
    <row r="526" spans="1:20" ht="29.25" customHeight="1" x14ac:dyDescent="0.25">
      <c r="A526" s="286"/>
      <c r="B526" s="289"/>
      <c r="C526" s="297">
        <v>2017</v>
      </c>
      <c r="D526" s="306">
        <v>52793.72</v>
      </c>
      <c r="E526" s="306">
        <v>52793.72</v>
      </c>
      <c r="F526" s="306">
        <v>38656.74</v>
      </c>
      <c r="G526" s="306">
        <v>38656.74</v>
      </c>
      <c r="H526" s="306">
        <v>14136.98</v>
      </c>
      <c r="I526" s="306">
        <v>14136.98</v>
      </c>
      <c r="J526" s="306">
        <v>0</v>
      </c>
      <c r="K526" s="306">
        <v>0</v>
      </c>
      <c r="L526" s="306">
        <f t="shared" ref="L526:M526" si="167">SUM(L527)</f>
        <v>0</v>
      </c>
      <c r="M526" s="306">
        <f t="shared" si="167"/>
        <v>0</v>
      </c>
      <c r="N526" s="306">
        <v>100</v>
      </c>
      <c r="O526" s="306">
        <v>100</v>
      </c>
      <c r="P526" s="8" t="s">
        <v>331</v>
      </c>
      <c r="Q526" s="172">
        <v>137890</v>
      </c>
      <c r="R526" s="172">
        <v>155954</v>
      </c>
      <c r="S526" s="172">
        <v>113.1</v>
      </c>
      <c r="T526" s="2"/>
    </row>
    <row r="527" spans="1:20" ht="26.25" customHeight="1" x14ac:dyDescent="0.25">
      <c r="A527" s="286"/>
      <c r="B527" s="289"/>
      <c r="C527" s="298"/>
      <c r="D527" s="307"/>
      <c r="E527" s="307"/>
      <c r="F527" s="307"/>
      <c r="G527" s="307"/>
      <c r="H527" s="307"/>
      <c r="I527" s="307"/>
      <c r="J527" s="307"/>
      <c r="K527" s="307"/>
      <c r="L527" s="307"/>
      <c r="M527" s="307"/>
      <c r="N527" s="307"/>
      <c r="O527" s="307"/>
      <c r="P527" s="8" t="s">
        <v>332</v>
      </c>
      <c r="Q527" s="172">
        <v>217200</v>
      </c>
      <c r="R527" s="172">
        <v>321424</v>
      </c>
      <c r="S527" s="172">
        <v>148</v>
      </c>
      <c r="T527" s="2"/>
    </row>
    <row r="528" spans="1:20" ht="25.5" customHeight="1" x14ac:dyDescent="0.25">
      <c r="A528" s="286"/>
      <c r="B528" s="289"/>
      <c r="C528" s="298"/>
      <c r="D528" s="307"/>
      <c r="E528" s="307"/>
      <c r="F528" s="307"/>
      <c r="G528" s="307"/>
      <c r="H528" s="307"/>
      <c r="I528" s="307"/>
      <c r="J528" s="307"/>
      <c r="K528" s="307"/>
      <c r="L528" s="307"/>
      <c r="M528" s="307"/>
      <c r="N528" s="307"/>
      <c r="O528" s="307"/>
      <c r="P528" s="8" t="s">
        <v>333</v>
      </c>
      <c r="Q528" s="172">
        <v>15148</v>
      </c>
      <c r="R528" s="172">
        <v>14746</v>
      </c>
      <c r="S528" s="172">
        <v>97.3</v>
      </c>
      <c r="T528" s="2"/>
    </row>
    <row r="529" spans="1:20" ht="17.25" customHeight="1" x14ac:dyDescent="0.25">
      <c r="A529" s="286"/>
      <c r="B529" s="289"/>
      <c r="C529" s="298"/>
      <c r="D529" s="307"/>
      <c r="E529" s="307"/>
      <c r="F529" s="307"/>
      <c r="G529" s="307"/>
      <c r="H529" s="307"/>
      <c r="I529" s="307"/>
      <c r="J529" s="307"/>
      <c r="K529" s="307"/>
      <c r="L529" s="307"/>
      <c r="M529" s="307"/>
      <c r="N529" s="307"/>
      <c r="O529" s="307"/>
      <c r="P529" s="8" t="s">
        <v>334</v>
      </c>
      <c r="Q529" s="172">
        <v>40300</v>
      </c>
      <c r="R529" s="172">
        <v>41704</v>
      </c>
      <c r="S529" s="172">
        <v>103.4</v>
      </c>
      <c r="T529" s="2"/>
    </row>
    <row r="530" spans="1:20" ht="36" customHeight="1" x14ac:dyDescent="0.25">
      <c r="A530" s="286"/>
      <c r="B530" s="289"/>
      <c r="C530" s="298"/>
      <c r="D530" s="307"/>
      <c r="E530" s="307"/>
      <c r="F530" s="307"/>
      <c r="G530" s="307"/>
      <c r="H530" s="307"/>
      <c r="I530" s="307"/>
      <c r="J530" s="307"/>
      <c r="K530" s="307"/>
      <c r="L530" s="307"/>
      <c r="M530" s="307"/>
      <c r="N530" s="307"/>
      <c r="O530" s="307"/>
      <c r="P530" s="41" t="s">
        <v>335</v>
      </c>
      <c r="Q530" s="172">
        <v>55535</v>
      </c>
      <c r="R530" s="172">
        <v>42033</v>
      </c>
      <c r="S530" s="172">
        <v>75.7</v>
      </c>
      <c r="T530" s="2"/>
    </row>
    <row r="531" spans="1:20" ht="38.25" customHeight="1" x14ac:dyDescent="0.25">
      <c r="A531" s="286"/>
      <c r="B531" s="289"/>
      <c r="C531" s="298"/>
      <c r="D531" s="307"/>
      <c r="E531" s="307"/>
      <c r="F531" s="307"/>
      <c r="G531" s="307"/>
      <c r="H531" s="307"/>
      <c r="I531" s="307"/>
      <c r="J531" s="307"/>
      <c r="K531" s="307"/>
      <c r="L531" s="307"/>
      <c r="M531" s="307"/>
      <c r="N531" s="307"/>
      <c r="O531" s="307"/>
      <c r="P531" s="41" t="s">
        <v>336</v>
      </c>
      <c r="Q531" s="172">
        <v>80000</v>
      </c>
      <c r="R531" s="172">
        <v>95945</v>
      </c>
      <c r="S531" s="172">
        <v>119.6</v>
      </c>
      <c r="T531" s="2"/>
    </row>
    <row r="532" spans="1:20" ht="27" customHeight="1" x14ac:dyDescent="0.25">
      <c r="A532" s="286"/>
      <c r="B532" s="289"/>
      <c r="C532" s="298"/>
      <c r="D532" s="307"/>
      <c r="E532" s="307"/>
      <c r="F532" s="307"/>
      <c r="G532" s="307"/>
      <c r="H532" s="307"/>
      <c r="I532" s="307"/>
      <c r="J532" s="307"/>
      <c r="K532" s="307"/>
      <c r="L532" s="307"/>
      <c r="M532" s="307"/>
      <c r="N532" s="307"/>
      <c r="O532" s="307"/>
      <c r="P532" s="41" t="s">
        <v>337</v>
      </c>
      <c r="Q532" s="172">
        <v>22115</v>
      </c>
      <c r="R532" s="172">
        <v>12010</v>
      </c>
      <c r="S532" s="172">
        <v>54.4</v>
      </c>
      <c r="T532" s="2"/>
    </row>
    <row r="533" spans="1:20" ht="15" customHeight="1" x14ac:dyDescent="0.25">
      <c r="A533" s="286"/>
      <c r="B533" s="289"/>
      <c r="C533" s="299"/>
      <c r="D533" s="308"/>
      <c r="E533" s="308"/>
      <c r="F533" s="308"/>
      <c r="G533" s="308"/>
      <c r="H533" s="308"/>
      <c r="I533" s="308"/>
      <c r="J533" s="308"/>
      <c r="K533" s="308"/>
      <c r="L533" s="308"/>
      <c r="M533" s="308"/>
      <c r="N533" s="308"/>
      <c r="O533" s="308"/>
      <c r="P533" s="41" t="s">
        <v>338</v>
      </c>
      <c r="Q533" s="172">
        <v>52793.72</v>
      </c>
      <c r="R533" s="172">
        <v>52793.72</v>
      </c>
      <c r="S533" s="172">
        <v>100</v>
      </c>
      <c r="T533" s="2"/>
    </row>
    <row r="534" spans="1:20" ht="27.75" customHeight="1" x14ac:dyDescent="0.25">
      <c r="A534" s="286"/>
      <c r="B534" s="289"/>
      <c r="C534" s="297">
        <v>2018</v>
      </c>
      <c r="D534" s="306">
        <v>18206</v>
      </c>
      <c r="E534" s="306">
        <v>18206</v>
      </c>
      <c r="F534" s="306">
        <v>12676</v>
      </c>
      <c r="G534" s="306">
        <v>12676</v>
      </c>
      <c r="H534" s="306">
        <v>5530</v>
      </c>
      <c r="I534" s="306">
        <v>5530</v>
      </c>
      <c r="J534" s="306">
        <v>0</v>
      </c>
      <c r="K534" s="306">
        <v>0</v>
      </c>
      <c r="L534" s="306">
        <f t="shared" ref="L534:M534" si="168">SUM(L535)</f>
        <v>0</v>
      </c>
      <c r="M534" s="306">
        <f t="shared" si="168"/>
        <v>0</v>
      </c>
      <c r="N534" s="306">
        <v>100</v>
      </c>
      <c r="O534" s="306">
        <v>100</v>
      </c>
      <c r="P534" s="8" t="s">
        <v>331</v>
      </c>
      <c r="Q534" s="211">
        <v>138758</v>
      </c>
      <c r="R534" s="211">
        <v>128516</v>
      </c>
      <c r="S534" s="211">
        <v>92.62</v>
      </c>
      <c r="T534" s="2"/>
    </row>
    <row r="535" spans="1:20" ht="26.25" customHeight="1" x14ac:dyDescent="0.25">
      <c r="A535" s="286"/>
      <c r="B535" s="289"/>
      <c r="C535" s="298"/>
      <c r="D535" s="307"/>
      <c r="E535" s="307"/>
      <c r="F535" s="307"/>
      <c r="G535" s="307"/>
      <c r="H535" s="307"/>
      <c r="I535" s="307"/>
      <c r="J535" s="307"/>
      <c r="K535" s="307"/>
      <c r="L535" s="307"/>
      <c r="M535" s="307"/>
      <c r="N535" s="307"/>
      <c r="O535" s="307"/>
      <c r="P535" s="8" t="s">
        <v>332</v>
      </c>
      <c r="Q535" s="211">
        <v>221800</v>
      </c>
      <c r="R535" s="211">
        <v>379151</v>
      </c>
      <c r="S535" s="211">
        <v>170.94</v>
      </c>
      <c r="T535" s="2"/>
    </row>
    <row r="536" spans="1:20" ht="27" customHeight="1" x14ac:dyDescent="0.25">
      <c r="A536" s="286"/>
      <c r="B536" s="289"/>
      <c r="C536" s="298"/>
      <c r="D536" s="307"/>
      <c r="E536" s="307"/>
      <c r="F536" s="307"/>
      <c r="G536" s="307"/>
      <c r="H536" s="307"/>
      <c r="I536" s="307"/>
      <c r="J536" s="307"/>
      <c r="K536" s="307"/>
      <c r="L536" s="307"/>
      <c r="M536" s="307"/>
      <c r="N536" s="307"/>
      <c r="O536" s="307"/>
      <c r="P536" s="8" t="s">
        <v>585</v>
      </c>
      <c r="Q536" s="211">
        <v>16756</v>
      </c>
      <c r="R536" s="211">
        <v>14187</v>
      </c>
      <c r="S536" s="211">
        <v>84.67</v>
      </c>
      <c r="T536" s="2"/>
    </row>
    <row r="537" spans="1:20" ht="17.25" customHeight="1" x14ac:dyDescent="0.25">
      <c r="A537" s="286"/>
      <c r="B537" s="289"/>
      <c r="C537" s="298"/>
      <c r="D537" s="307"/>
      <c r="E537" s="307"/>
      <c r="F537" s="307"/>
      <c r="G537" s="307"/>
      <c r="H537" s="307"/>
      <c r="I537" s="307"/>
      <c r="J537" s="307"/>
      <c r="K537" s="307"/>
      <c r="L537" s="307"/>
      <c r="M537" s="307"/>
      <c r="N537" s="307"/>
      <c r="O537" s="307"/>
      <c r="P537" s="8" t="s">
        <v>334</v>
      </c>
      <c r="Q537" s="211">
        <v>40500</v>
      </c>
      <c r="R537" s="211">
        <v>40450</v>
      </c>
      <c r="S537" s="211">
        <v>100</v>
      </c>
      <c r="T537" s="2"/>
    </row>
    <row r="538" spans="1:20" ht="37.5" customHeight="1" x14ac:dyDescent="0.25">
      <c r="A538" s="286"/>
      <c r="B538" s="289"/>
      <c r="C538" s="298"/>
      <c r="D538" s="307"/>
      <c r="E538" s="307"/>
      <c r="F538" s="307"/>
      <c r="G538" s="307"/>
      <c r="H538" s="307"/>
      <c r="I538" s="307"/>
      <c r="J538" s="307"/>
      <c r="K538" s="307"/>
      <c r="L538" s="307"/>
      <c r="M538" s="307"/>
      <c r="N538" s="307"/>
      <c r="O538" s="307"/>
      <c r="P538" s="41" t="s">
        <v>335</v>
      </c>
      <c r="Q538" s="211">
        <v>55535</v>
      </c>
      <c r="R538" s="211">
        <v>8637</v>
      </c>
      <c r="S538" s="211">
        <v>15.55</v>
      </c>
      <c r="T538" s="2"/>
    </row>
    <row r="539" spans="1:20" ht="39.75" customHeight="1" x14ac:dyDescent="0.25">
      <c r="A539" s="286"/>
      <c r="B539" s="289"/>
      <c r="C539" s="298"/>
      <c r="D539" s="307"/>
      <c r="E539" s="307"/>
      <c r="F539" s="307"/>
      <c r="G539" s="307"/>
      <c r="H539" s="307"/>
      <c r="I539" s="307"/>
      <c r="J539" s="307"/>
      <c r="K539" s="307"/>
      <c r="L539" s="307"/>
      <c r="M539" s="307"/>
      <c r="N539" s="307"/>
      <c r="O539" s="307"/>
      <c r="P539" s="41" t="s">
        <v>336</v>
      </c>
      <c r="Q539" s="211">
        <v>80000</v>
      </c>
      <c r="R539" s="211">
        <v>96670</v>
      </c>
      <c r="S539" s="211">
        <v>117.09</v>
      </c>
      <c r="T539" s="2"/>
    </row>
    <row r="540" spans="1:20" ht="27" customHeight="1" x14ac:dyDescent="0.25">
      <c r="A540" s="286"/>
      <c r="B540" s="289"/>
      <c r="C540" s="298"/>
      <c r="D540" s="307"/>
      <c r="E540" s="307"/>
      <c r="F540" s="307"/>
      <c r="G540" s="307"/>
      <c r="H540" s="307"/>
      <c r="I540" s="307"/>
      <c r="J540" s="307"/>
      <c r="K540" s="307"/>
      <c r="L540" s="307"/>
      <c r="M540" s="307"/>
      <c r="N540" s="307"/>
      <c r="O540" s="307"/>
      <c r="P540" s="41" t="s">
        <v>337</v>
      </c>
      <c r="Q540" s="211">
        <v>23346</v>
      </c>
      <c r="R540" s="211">
        <v>15104</v>
      </c>
      <c r="S540" s="211">
        <v>64.7</v>
      </c>
      <c r="T540" s="2"/>
    </row>
    <row r="541" spans="1:20" ht="15" customHeight="1" x14ac:dyDescent="0.25">
      <c r="A541" s="287"/>
      <c r="B541" s="290"/>
      <c r="C541" s="299"/>
      <c r="D541" s="308"/>
      <c r="E541" s="308"/>
      <c r="F541" s="308"/>
      <c r="G541" s="308"/>
      <c r="H541" s="308"/>
      <c r="I541" s="308"/>
      <c r="J541" s="308"/>
      <c r="K541" s="308"/>
      <c r="L541" s="308"/>
      <c r="M541" s="308"/>
      <c r="N541" s="308"/>
      <c r="O541" s="308"/>
      <c r="P541" s="41" t="s">
        <v>338</v>
      </c>
      <c r="Q541" s="211">
        <v>18206</v>
      </c>
      <c r="R541" s="211">
        <v>18206</v>
      </c>
      <c r="S541" s="211">
        <v>100</v>
      </c>
      <c r="T541" s="2"/>
    </row>
    <row r="542" spans="1:20" ht="15" customHeight="1" x14ac:dyDescent="0.25">
      <c r="A542" s="285" t="s">
        <v>474</v>
      </c>
      <c r="B542" s="288" t="s">
        <v>339</v>
      </c>
      <c r="C542" s="63" t="s">
        <v>560</v>
      </c>
      <c r="D542" s="61">
        <f>SUM(D543+D549+D555+D561+D567)</f>
        <v>3933344.46</v>
      </c>
      <c r="E542" s="206">
        <f t="shared" ref="E542:M542" si="169">SUM(E543+E549+E555+E561+E567)</f>
        <v>4859947.46</v>
      </c>
      <c r="F542" s="206">
        <f t="shared" si="169"/>
        <v>3200309.0300000003</v>
      </c>
      <c r="G542" s="206">
        <f t="shared" si="169"/>
        <v>3908339.0300000003</v>
      </c>
      <c r="H542" s="206">
        <f t="shared" si="169"/>
        <v>733035.42999999993</v>
      </c>
      <c r="I542" s="206">
        <f t="shared" si="169"/>
        <v>951608.42999999993</v>
      </c>
      <c r="J542" s="206">
        <f t="shared" si="169"/>
        <v>0</v>
      </c>
      <c r="K542" s="206">
        <f t="shared" si="169"/>
        <v>0</v>
      </c>
      <c r="L542" s="206">
        <f t="shared" si="169"/>
        <v>0</v>
      </c>
      <c r="M542" s="206">
        <f t="shared" si="169"/>
        <v>0</v>
      </c>
      <c r="N542" s="61">
        <v>100</v>
      </c>
      <c r="O542" s="61">
        <v>123.56</v>
      </c>
      <c r="P542" s="92" t="s">
        <v>22</v>
      </c>
      <c r="Q542" s="59" t="s">
        <v>22</v>
      </c>
      <c r="R542" s="59" t="s">
        <v>22</v>
      </c>
      <c r="S542" s="59" t="s">
        <v>22</v>
      </c>
      <c r="T542" s="2"/>
    </row>
    <row r="543" spans="1:20" ht="41.25" customHeight="1" x14ac:dyDescent="0.25">
      <c r="A543" s="286"/>
      <c r="B543" s="289"/>
      <c r="C543" s="297">
        <v>2014</v>
      </c>
      <c r="D543" s="306">
        <v>938163</v>
      </c>
      <c r="E543" s="306">
        <v>938163</v>
      </c>
      <c r="F543" s="306">
        <v>620719</v>
      </c>
      <c r="G543" s="306">
        <v>620719</v>
      </c>
      <c r="H543" s="306">
        <v>317444</v>
      </c>
      <c r="I543" s="306">
        <v>317444</v>
      </c>
      <c r="J543" s="306">
        <v>0</v>
      </c>
      <c r="K543" s="306">
        <v>0</v>
      </c>
      <c r="L543" s="306">
        <v>0</v>
      </c>
      <c r="M543" s="306">
        <v>0</v>
      </c>
      <c r="N543" s="306">
        <v>100</v>
      </c>
      <c r="O543" s="306">
        <v>100</v>
      </c>
      <c r="P543" s="51" t="s">
        <v>340</v>
      </c>
      <c r="Q543" s="50">
        <v>109542</v>
      </c>
      <c r="R543" s="50">
        <v>106161</v>
      </c>
      <c r="S543" s="50">
        <v>96.9</v>
      </c>
      <c r="T543" s="2"/>
    </row>
    <row r="544" spans="1:20" ht="24" customHeight="1" x14ac:dyDescent="0.25">
      <c r="A544" s="286"/>
      <c r="B544" s="289"/>
      <c r="C544" s="298"/>
      <c r="D544" s="307"/>
      <c r="E544" s="307"/>
      <c r="F544" s="307"/>
      <c r="G544" s="307"/>
      <c r="H544" s="307"/>
      <c r="I544" s="307"/>
      <c r="J544" s="307"/>
      <c r="K544" s="307"/>
      <c r="L544" s="307"/>
      <c r="M544" s="307"/>
      <c r="N544" s="307"/>
      <c r="O544" s="307"/>
      <c r="P544" s="42" t="s">
        <v>341</v>
      </c>
      <c r="Q544" s="50">
        <v>107422</v>
      </c>
      <c r="R544" s="50">
        <v>115601</v>
      </c>
      <c r="S544" s="50">
        <v>107.6</v>
      </c>
      <c r="T544" s="2"/>
    </row>
    <row r="545" spans="1:20" ht="27" customHeight="1" x14ac:dyDescent="0.25">
      <c r="A545" s="286"/>
      <c r="B545" s="289"/>
      <c r="C545" s="298"/>
      <c r="D545" s="307"/>
      <c r="E545" s="307"/>
      <c r="F545" s="307"/>
      <c r="G545" s="307"/>
      <c r="H545" s="307"/>
      <c r="I545" s="307"/>
      <c r="J545" s="307"/>
      <c r="K545" s="307"/>
      <c r="L545" s="307"/>
      <c r="M545" s="307"/>
      <c r="N545" s="307"/>
      <c r="O545" s="307"/>
      <c r="P545" s="42" t="s">
        <v>342</v>
      </c>
      <c r="Q545" s="50">
        <v>6850</v>
      </c>
      <c r="R545" s="50">
        <v>6233</v>
      </c>
      <c r="S545" s="50">
        <v>91</v>
      </c>
      <c r="T545" s="2"/>
    </row>
    <row r="546" spans="1:20" ht="26.25" customHeight="1" x14ac:dyDescent="0.25">
      <c r="A546" s="286"/>
      <c r="B546" s="289"/>
      <c r="C546" s="298"/>
      <c r="D546" s="307"/>
      <c r="E546" s="307"/>
      <c r="F546" s="307"/>
      <c r="G546" s="307"/>
      <c r="H546" s="307"/>
      <c r="I546" s="307"/>
      <c r="J546" s="307"/>
      <c r="K546" s="307"/>
      <c r="L546" s="307"/>
      <c r="M546" s="307"/>
      <c r="N546" s="307"/>
      <c r="O546" s="307"/>
      <c r="P546" s="42" t="s">
        <v>343</v>
      </c>
      <c r="Q546" s="50">
        <v>299</v>
      </c>
      <c r="R546" s="50">
        <v>137</v>
      </c>
      <c r="S546" s="50">
        <v>45.8</v>
      </c>
      <c r="T546" s="2"/>
    </row>
    <row r="547" spans="1:20" ht="73.5" customHeight="1" x14ac:dyDescent="0.25">
      <c r="A547" s="286"/>
      <c r="B547" s="289"/>
      <c r="C547" s="298"/>
      <c r="D547" s="307"/>
      <c r="E547" s="307"/>
      <c r="F547" s="307"/>
      <c r="G547" s="307"/>
      <c r="H547" s="307"/>
      <c r="I547" s="307"/>
      <c r="J547" s="307"/>
      <c r="K547" s="307"/>
      <c r="L547" s="307"/>
      <c r="M547" s="307"/>
      <c r="N547" s="307"/>
      <c r="O547" s="307"/>
      <c r="P547" s="42" t="s">
        <v>344</v>
      </c>
      <c r="Q547" s="50">
        <v>350</v>
      </c>
      <c r="R547" s="50">
        <v>1490</v>
      </c>
      <c r="S547" s="50" t="s">
        <v>345</v>
      </c>
      <c r="T547" s="2"/>
    </row>
    <row r="548" spans="1:20" ht="15" customHeight="1" x14ac:dyDescent="0.25">
      <c r="A548" s="286"/>
      <c r="B548" s="289"/>
      <c r="C548" s="299"/>
      <c r="D548" s="308"/>
      <c r="E548" s="308"/>
      <c r="F548" s="308"/>
      <c r="G548" s="308"/>
      <c r="H548" s="308"/>
      <c r="I548" s="308"/>
      <c r="J548" s="308"/>
      <c r="K548" s="308"/>
      <c r="L548" s="308"/>
      <c r="M548" s="308"/>
      <c r="N548" s="308"/>
      <c r="O548" s="308"/>
      <c r="P548" s="41" t="s">
        <v>338</v>
      </c>
      <c r="Q548" s="36">
        <v>938163</v>
      </c>
      <c r="R548" s="36">
        <v>938163</v>
      </c>
      <c r="S548" s="36">
        <v>100</v>
      </c>
      <c r="T548" s="2"/>
    </row>
    <row r="549" spans="1:20" ht="40.5" customHeight="1" x14ac:dyDescent="0.25">
      <c r="A549" s="286"/>
      <c r="B549" s="289"/>
      <c r="C549" s="297">
        <v>2015</v>
      </c>
      <c r="D549" s="306">
        <v>0</v>
      </c>
      <c r="E549" s="306">
        <v>926603</v>
      </c>
      <c r="F549" s="306">
        <v>0</v>
      </c>
      <c r="G549" s="306">
        <v>708030</v>
      </c>
      <c r="H549" s="306">
        <v>0</v>
      </c>
      <c r="I549" s="306">
        <v>218573</v>
      </c>
      <c r="J549" s="306">
        <v>0</v>
      </c>
      <c r="K549" s="306">
        <v>0</v>
      </c>
      <c r="L549" s="306">
        <v>0</v>
      </c>
      <c r="M549" s="306">
        <v>0</v>
      </c>
      <c r="N549" s="306">
        <v>0</v>
      </c>
      <c r="O549" s="306">
        <v>100</v>
      </c>
      <c r="P549" s="51" t="s">
        <v>340</v>
      </c>
      <c r="Q549" s="59">
        <v>110181</v>
      </c>
      <c r="R549" s="59">
        <v>113961</v>
      </c>
      <c r="S549" s="59">
        <v>103.4</v>
      </c>
      <c r="T549" s="2"/>
    </row>
    <row r="550" spans="1:20" ht="24.75" customHeight="1" x14ac:dyDescent="0.25">
      <c r="A550" s="286"/>
      <c r="B550" s="289"/>
      <c r="C550" s="298"/>
      <c r="D550" s="307"/>
      <c r="E550" s="307"/>
      <c r="F550" s="307"/>
      <c r="G550" s="307"/>
      <c r="H550" s="307"/>
      <c r="I550" s="307"/>
      <c r="J550" s="307"/>
      <c r="K550" s="307"/>
      <c r="L550" s="307"/>
      <c r="M550" s="307"/>
      <c r="N550" s="307"/>
      <c r="O550" s="307"/>
      <c r="P550" s="42" t="s">
        <v>341</v>
      </c>
      <c r="Q550" s="59">
        <v>116999</v>
      </c>
      <c r="R550" s="59">
        <v>121618</v>
      </c>
      <c r="S550" s="59">
        <v>103.9</v>
      </c>
      <c r="T550" s="2"/>
    </row>
    <row r="551" spans="1:20" ht="27.75" customHeight="1" x14ac:dyDescent="0.25">
      <c r="A551" s="286"/>
      <c r="B551" s="289"/>
      <c r="C551" s="298"/>
      <c r="D551" s="307"/>
      <c r="E551" s="307"/>
      <c r="F551" s="307"/>
      <c r="G551" s="307"/>
      <c r="H551" s="307"/>
      <c r="I551" s="307"/>
      <c r="J551" s="307"/>
      <c r="K551" s="307"/>
      <c r="L551" s="307"/>
      <c r="M551" s="307"/>
      <c r="N551" s="307"/>
      <c r="O551" s="307"/>
      <c r="P551" s="42" t="s">
        <v>342</v>
      </c>
      <c r="Q551" s="59">
        <v>6900</v>
      </c>
      <c r="R551" s="59">
        <v>6676</v>
      </c>
      <c r="S551" s="59">
        <v>96.8</v>
      </c>
      <c r="T551" s="2"/>
    </row>
    <row r="552" spans="1:20" ht="27" customHeight="1" x14ac:dyDescent="0.25">
      <c r="A552" s="286"/>
      <c r="B552" s="289"/>
      <c r="C552" s="298"/>
      <c r="D552" s="307"/>
      <c r="E552" s="307"/>
      <c r="F552" s="307"/>
      <c r="G552" s="307"/>
      <c r="H552" s="307"/>
      <c r="I552" s="307"/>
      <c r="J552" s="307"/>
      <c r="K552" s="307"/>
      <c r="L552" s="307"/>
      <c r="M552" s="307"/>
      <c r="N552" s="307"/>
      <c r="O552" s="307"/>
      <c r="P552" s="42" t="s">
        <v>343</v>
      </c>
      <c r="Q552" s="59">
        <v>635</v>
      </c>
      <c r="R552" s="59">
        <v>346</v>
      </c>
      <c r="S552" s="59">
        <v>54.5</v>
      </c>
      <c r="T552" s="2"/>
    </row>
    <row r="553" spans="1:20" ht="60.75" customHeight="1" x14ac:dyDescent="0.25">
      <c r="A553" s="286"/>
      <c r="B553" s="289"/>
      <c r="C553" s="298"/>
      <c r="D553" s="307"/>
      <c r="E553" s="307"/>
      <c r="F553" s="307"/>
      <c r="G553" s="307"/>
      <c r="H553" s="307"/>
      <c r="I553" s="307"/>
      <c r="J553" s="307"/>
      <c r="K553" s="307"/>
      <c r="L553" s="307"/>
      <c r="M553" s="307"/>
      <c r="N553" s="307"/>
      <c r="O553" s="307"/>
      <c r="P553" s="42" t="s">
        <v>344</v>
      </c>
      <c r="Q553" s="59">
        <v>370</v>
      </c>
      <c r="R553" s="59">
        <v>1973</v>
      </c>
      <c r="S553" s="59" t="s">
        <v>364</v>
      </c>
      <c r="T553" s="2"/>
    </row>
    <row r="554" spans="1:20" ht="15" customHeight="1" x14ac:dyDescent="0.25">
      <c r="A554" s="286"/>
      <c r="B554" s="289"/>
      <c r="C554" s="299"/>
      <c r="D554" s="308"/>
      <c r="E554" s="308"/>
      <c r="F554" s="308"/>
      <c r="G554" s="308"/>
      <c r="H554" s="308"/>
      <c r="I554" s="308"/>
      <c r="J554" s="308"/>
      <c r="K554" s="308"/>
      <c r="L554" s="308"/>
      <c r="M554" s="308"/>
      <c r="N554" s="308"/>
      <c r="O554" s="308"/>
      <c r="P554" s="41" t="s">
        <v>338</v>
      </c>
      <c r="Q554" s="59">
        <v>0</v>
      </c>
      <c r="R554" s="59">
        <v>926603</v>
      </c>
      <c r="S554" s="59">
        <v>100</v>
      </c>
      <c r="T554" s="2"/>
    </row>
    <row r="555" spans="1:20" ht="39" customHeight="1" x14ac:dyDescent="0.25">
      <c r="A555" s="286"/>
      <c r="B555" s="289"/>
      <c r="C555" s="297">
        <v>2016</v>
      </c>
      <c r="D555" s="306">
        <v>503838.5</v>
      </c>
      <c r="E555" s="306">
        <v>503838.5</v>
      </c>
      <c r="F555" s="306">
        <v>383996</v>
      </c>
      <c r="G555" s="306">
        <v>383996</v>
      </c>
      <c r="H555" s="306">
        <v>119842.5</v>
      </c>
      <c r="I555" s="306">
        <v>119842.5</v>
      </c>
      <c r="J555" s="306">
        <v>0</v>
      </c>
      <c r="K555" s="306">
        <v>0</v>
      </c>
      <c r="L555" s="306">
        <v>0</v>
      </c>
      <c r="M555" s="306">
        <v>0</v>
      </c>
      <c r="N555" s="306">
        <v>100</v>
      </c>
      <c r="O555" s="306">
        <v>100</v>
      </c>
      <c r="P555" s="51" t="s">
        <v>340</v>
      </c>
      <c r="Q555" s="145">
        <v>110206</v>
      </c>
      <c r="R555" s="145">
        <v>116968</v>
      </c>
      <c r="S555" s="145">
        <v>106.1</v>
      </c>
      <c r="T555" s="2"/>
    </row>
    <row r="556" spans="1:20" ht="26.25" customHeight="1" x14ac:dyDescent="0.25">
      <c r="A556" s="286"/>
      <c r="B556" s="289"/>
      <c r="C556" s="298"/>
      <c r="D556" s="307"/>
      <c r="E556" s="307"/>
      <c r="F556" s="307"/>
      <c r="G556" s="307"/>
      <c r="H556" s="307"/>
      <c r="I556" s="307"/>
      <c r="J556" s="307"/>
      <c r="K556" s="307"/>
      <c r="L556" s="307"/>
      <c r="M556" s="307"/>
      <c r="N556" s="307"/>
      <c r="O556" s="307"/>
      <c r="P556" s="41" t="s">
        <v>341</v>
      </c>
      <c r="Q556" s="145">
        <v>121766</v>
      </c>
      <c r="R556" s="145">
        <v>133325</v>
      </c>
      <c r="S556" s="145">
        <v>109.5</v>
      </c>
      <c r="T556" s="2"/>
    </row>
    <row r="557" spans="1:20" ht="25.5" customHeight="1" x14ac:dyDescent="0.25">
      <c r="A557" s="286"/>
      <c r="B557" s="289"/>
      <c r="C557" s="298"/>
      <c r="D557" s="307"/>
      <c r="E557" s="307"/>
      <c r="F557" s="307"/>
      <c r="G557" s="307"/>
      <c r="H557" s="307"/>
      <c r="I557" s="307"/>
      <c r="J557" s="307"/>
      <c r="K557" s="307"/>
      <c r="L557" s="307"/>
      <c r="M557" s="307"/>
      <c r="N557" s="307"/>
      <c r="O557" s="307"/>
      <c r="P557" s="41" t="s">
        <v>342</v>
      </c>
      <c r="Q557" s="145">
        <v>6950</v>
      </c>
      <c r="R557" s="145">
        <v>6820</v>
      </c>
      <c r="S557" s="145">
        <v>98.1</v>
      </c>
      <c r="T557" s="2"/>
    </row>
    <row r="558" spans="1:20" ht="27.75" customHeight="1" x14ac:dyDescent="0.25">
      <c r="A558" s="286"/>
      <c r="B558" s="289"/>
      <c r="C558" s="298"/>
      <c r="D558" s="307"/>
      <c r="E558" s="307"/>
      <c r="F558" s="307"/>
      <c r="G558" s="307"/>
      <c r="H558" s="307"/>
      <c r="I558" s="307"/>
      <c r="J558" s="307"/>
      <c r="K558" s="307"/>
      <c r="L558" s="307"/>
      <c r="M558" s="307"/>
      <c r="N558" s="307"/>
      <c r="O558" s="307"/>
      <c r="P558" s="41" t="s">
        <v>343</v>
      </c>
      <c r="Q558" s="145">
        <v>304</v>
      </c>
      <c r="R558" s="145">
        <v>273</v>
      </c>
      <c r="S558" s="145">
        <v>89.8</v>
      </c>
      <c r="T558" s="2"/>
    </row>
    <row r="559" spans="1:20" ht="74.25" customHeight="1" x14ac:dyDescent="0.25">
      <c r="A559" s="286"/>
      <c r="B559" s="289"/>
      <c r="C559" s="298"/>
      <c r="D559" s="307"/>
      <c r="E559" s="307"/>
      <c r="F559" s="307"/>
      <c r="G559" s="307"/>
      <c r="H559" s="307"/>
      <c r="I559" s="307"/>
      <c r="J559" s="307"/>
      <c r="K559" s="307"/>
      <c r="L559" s="307"/>
      <c r="M559" s="307"/>
      <c r="N559" s="307"/>
      <c r="O559" s="307"/>
      <c r="P559" s="41" t="s">
        <v>344</v>
      </c>
      <c r="Q559" s="145">
        <v>390</v>
      </c>
      <c r="R559" s="145">
        <v>1646</v>
      </c>
      <c r="S559" s="145" t="s">
        <v>475</v>
      </c>
      <c r="T559" s="2"/>
    </row>
    <row r="560" spans="1:20" ht="15" customHeight="1" x14ac:dyDescent="0.25">
      <c r="A560" s="286"/>
      <c r="B560" s="289"/>
      <c r="C560" s="299"/>
      <c r="D560" s="308"/>
      <c r="E560" s="308"/>
      <c r="F560" s="308"/>
      <c r="G560" s="308"/>
      <c r="H560" s="308"/>
      <c r="I560" s="308"/>
      <c r="J560" s="308"/>
      <c r="K560" s="308"/>
      <c r="L560" s="308"/>
      <c r="M560" s="308"/>
      <c r="N560" s="308"/>
      <c r="O560" s="308"/>
      <c r="P560" s="41" t="s">
        <v>338</v>
      </c>
      <c r="Q560" s="145">
        <v>503838.5</v>
      </c>
      <c r="R560" s="145">
        <v>503838.5</v>
      </c>
      <c r="S560" s="145">
        <v>100</v>
      </c>
      <c r="T560" s="2"/>
    </row>
    <row r="561" spans="1:20" ht="37.5" customHeight="1" x14ac:dyDescent="0.25">
      <c r="A561" s="286"/>
      <c r="B561" s="289"/>
      <c r="C561" s="297">
        <v>2017</v>
      </c>
      <c r="D561" s="306">
        <v>1504774.96</v>
      </c>
      <c r="E561" s="306">
        <v>1504774.96</v>
      </c>
      <c r="F561" s="306">
        <v>1281327.03</v>
      </c>
      <c r="G561" s="306">
        <v>1281327.03</v>
      </c>
      <c r="H561" s="306">
        <v>223447.93</v>
      </c>
      <c r="I561" s="306">
        <v>223447.93</v>
      </c>
      <c r="J561" s="306">
        <v>0</v>
      </c>
      <c r="K561" s="306">
        <v>0</v>
      </c>
      <c r="L561" s="306">
        <v>0</v>
      </c>
      <c r="M561" s="306">
        <v>0</v>
      </c>
      <c r="N561" s="306">
        <v>100</v>
      </c>
      <c r="O561" s="306">
        <v>100</v>
      </c>
      <c r="P561" s="51" t="s">
        <v>340</v>
      </c>
      <c r="Q561" s="172">
        <v>111297</v>
      </c>
      <c r="R561" s="172">
        <v>115896</v>
      </c>
      <c r="S561" s="172">
        <v>104.13</v>
      </c>
      <c r="T561" s="2"/>
    </row>
    <row r="562" spans="1:20" ht="27" customHeight="1" x14ac:dyDescent="0.25">
      <c r="A562" s="286"/>
      <c r="B562" s="289"/>
      <c r="C562" s="298"/>
      <c r="D562" s="307"/>
      <c r="E562" s="307"/>
      <c r="F562" s="307"/>
      <c r="G562" s="307"/>
      <c r="H562" s="307"/>
      <c r="I562" s="307"/>
      <c r="J562" s="307"/>
      <c r="K562" s="307"/>
      <c r="L562" s="307"/>
      <c r="M562" s="307"/>
      <c r="N562" s="307"/>
      <c r="O562" s="307"/>
      <c r="P562" s="41" t="s">
        <v>341</v>
      </c>
      <c r="Q562" s="172">
        <v>133483</v>
      </c>
      <c r="R562" s="172">
        <v>149730</v>
      </c>
      <c r="S562" s="172">
        <v>112.17</v>
      </c>
      <c r="T562" s="2"/>
    </row>
    <row r="563" spans="1:20" ht="25.5" customHeight="1" x14ac:dyDescent="0.25">
      <c r="A563" s="286"/>
      <c r="B563" s="289"/>
      <c r="C563" s="298"/>
      <c r="D563" s="307"/>
      <c r="E563" s="307"/>
      <c r="F563" s="307"/>
      <c r="G563" s="307"/>
      <c r="H563" s="307"/>
      <c r="I563" s="307"/>
      <c r="J563" s="307"/>
      <c r="K563" s="307"/>
      <c r="L563" s="307"/>
      <c r="M563" s="307"/>
      <c r="N563" s="307"/>
      <c r="O563" s="307"/>
      <c r="P563" s="41" t="s">
        <v>342</v>
      </c>
      <c r="Q563" s="172">
        <v>7000</v>
      </c>
      <c r="R563" s="172">
        <v>7848</v>
      </c>
      <c r="S563" s="172">
        <v>112.11</v>
      </c>
      <c r="T563" s="2"/>
    </row>
    <row r="564" spans="1:20" ht="25.5" customHeight="1" x14ac:dyDescent="0.25">
      <c r="A564" s="286"/>
      <c r="B564" s="289"/>
      <c r="C564" s="298"/>
      <c r="D564" s="307"/>
      <c r="E564" s="307"/>
      <c r="F564" s="307"/>
      <c r="G564" s="307"/>
      <c r="H564" s="307"/>
      <c r="I564" s="307"/>
      <c r="J564" s="307"/>
      <c r="K564" s="307"/>
      <c r="L564" s="307"/>
      <c r="M564" s="307"/>
      <c r="N564" s="307"/>
      <c r="O564" s="307"/>
      <c r="P564" s="41" t="s">
        <v>343</v>
      </c>
      <c r="Q564" s="172">
        <v>702</v>
      </c>
      <c r="R564" s="172">
        <v>226</v>
      </c>
      <c r="S564" s="172">
        <v>32.200000000000003</v>
      </c>
      <c r="T564" s="2"/>
    </row>
    <row r="565" spans="1:20" ht="28.5" customHeight="1" x14ac:dyDescent="0.25">
      <c r="A565" s="286"/>
      <c r="B565" s="289"/>
      <c r="C565" s="298"/>
      <c r="D565" s="307"/>
      <c r="E565" s="307"/>
      <c r="F565" s="307"/>
      <c r="G565" s="307"/>
      <c r="H565" s="307"/>
      <c r="I565" s="307"/>
      <c r="J565" s="307"/>
      <c r="K565" s="307"/>
      <c r="L565" s="307"/>
      <c r="M565" s="307"/>
      <c r="N565" s="307"/>
      <c r="O565" s="307"/>
      <c r="P565" s="41" t="s">
        <v>344</v>
      </c>
      <c r="Q565" s="172">
        <v>450</v>
      </c>
      <c r="R565" s="172">
        <v>760</v>
      </c>
      <c r="S565" s="172">
        <v>168.9</v>
      </c>
      <c r="T565" s="2"/>
    </row>
    <row r="566" spans="1:20" ht="15" customHeight="1" x14ac:dyDescent="0.25">
      <c r="A566" s="286"/>
      <c r="B566" s="289"/>
      <c r="C566" s="299"/>
      <c r="D566" s="308"/>
      <c r="E566" s="308"/>
      <c r="F566" s="308"/>
      <c r="G566" s="308"/>
      <c r="H566" s="308"/>
      <c r="I566" s="308"/>
      <c r="J566" s="308"/>
      <c r="K566" s="308"/>
      <c r="L566" s="308"/>
      <c r="M566" s="308"/>
      <c r="N566" s="308"/>
      <c r="O566" s="308"/>
      <c r="P566" s="41" t="s">
        <v>338</v>
      </c>
      <c r="Q566" s="172">
        <v>1504774.96</v>
      </c>
      <c r="R566" s="172">
        <v>1504774.96</v>
      </c>
      <c r="S566" s="172">
        <v>100</v>
      </c>
      <c r="T566" s="2"/>
    </row>
    <row r="567" spans="1:20" ht="40.5" customHeight="1" x14ac:dyDescent="0.25">
      <c r="A567" s="286"/>
      <c r="B567" s="289"/>
      <c r="C567" s="297">
        <v>2018</v>
      </c>
      <c r="D567" s="306">
        <v>986568</v>
      </c>
      <c r="E567" s="306">
        <v>986568</v>
      </c>
      <c r="F567" s="306">
        <v>914267</v>
      </c>
      <c r="G567" s="306">
        <v>914267</v>
      </c>
      <c r="H567" s="306">
        <v>72301</v>
      </c>
      <c r="I567" s="306">
        <v>72301</v>
      </c>
      <c r="J567" s="306">
        <v>0</v>
      </c>
      <c r="K567" s="306">
        <v>0</v>
      </c>
      <c r="L567" s="306">
        <v>0</v>
      </c>
      <c r="M567" s="306">
        <v>0</v>
      </c>
      <c r="N567" s="306">
        <v>100</v>
      </c>
      <c r="O567" s="306">
        <v>100</v>
      </c>
      <c r="P567" s="51" t="s">
        <v>340</v>
      </c>
      <c r="Q567" s="211">
        <v>115909</v>
      </c>
      <c r="R567" s="211">
        <v>114275</v>
      </c>
      <c r="S567" s="211">
        <v>98.59</v>
      </c>
      <c r="T567" s="2"/>
    </row>
    <row r="568" spans="1:20" ht="28.5" customHeight="1" x14ac:dyDescent="0.25">
      <c r="A568" s="286"/>
      <c r="B568" s="289"/>
      <c r="C568" s="298"/>
      <c r="D568" s="307"/>
      <c r="E568" s="307"/>
      <c r="F568" s="307"/>
      <c r="G568" s="307"/>
      <c r="H568" s="307"/>
      <c r="I568" s="307"/>
      <c r="J568" s="307"/>
      <c r="K568" s="307"/>
      <c r="L568" s="307"/>
      <c r="M568" s="307"/>
      <c r="N568" s="307"/>
      <c r="O568" s="307"/>
      <c r="P568" s="41" t="s">
        <v>341</v>
      </c>
      <c r="Q568" s="211">
        <v>165168</v>
      </c>
      <c r="R568" s="211">
        <v>172205</v>
      </c>
      <c r="S568" s="211">
        <v>104.26</v>
      </c>
      <c r="T568" s="2"/>
    </row>
    <row r="569" spans="1:20" ht="26.25" customHeight="1" x14ac:dyDescent="0.25">
      <c r="A569" s="286"/>
      <c r="B569" s="289"/>
      <c r="C569" s="298"/>
      <c r="D569" s="307"/>
      <c r="E569" s="307"/>
      <c r="F569" s="307"/>
      <c r="G569" s="307"/>
      <c r="H569" s="307"/>
      <c r="I569" s="307"/>
      <c r="J569" s="307"/>
      <c r="K569" s="307"/>
      <c r="L569" s="307"/>
      <c r="M569" s="307"/>
      <c r="N569" s="307"/>
      <c r="O569" s="307"/>
      <c r="P569" s="41" t="s">
        <v>342</v>
      </c>
      <c r="Q569" s="211">
        <v>7000</v>
      </c>
      <c r="R569" s="211">
        <v>7582</v>
      </c>
      <c r="S569" s="211">
        <v>108.31</v>
      </c>
      <c r="T569" s="2"/>
    </row>
    <row r="570" spans="1:20" ht="27.75" customHeight="1" x14ac:dyDescent="0.25">
      <c r="A570" s="286"/>
      <c r="B570" s="289"/>
      <c r="C570" s="298"/>
      <c r="D570" s="307"/>
      <c r="E570" s="307"/>
      <c r="F570" s="307"/>
      <c r="G570" s="307"/>
      <c r="H570" s="307"/>
      <c r="I570" s="307"/>
      <c r="J570" s="307"/>
      <c r="K570" s="307"/>
      <c r="L570" s="307"/>
      <c r="M570" s="307"/>
      <c r="N570" s="307"/>
      <c r="O570" s="307"/>
      <c r="P570" s="41" t="s">
        <v>343</v>
      </c>
      <c r="Q570" s="211">
        <v>306</v>
      </c>
      <c r="R570" s="211">
        <v>95</v>
      </c>
      <c r="S570" s="211">
        <v>31.05</v>
      </c>
      <c r="T570" s="2"/>
    </row>
    <row r="571" spans="1:20" ht="75" customHeight="1" x14ac:dyDescent="0.25">
      <c r="A571" s="286"/>
      <c r="B571" s="289"/>
      <c r="C571" s="298"/>
      <c r="D571" s="307"/>
      <c r="E571" s="307"/>
      <c r="F571" s="307"/>
      <c r="G571" s="307"/>
      <c r="H571" s="307"/>
      <c r="I571" s="307"/>
      <c r="J571" s="307"/>
      <c r="K571" s="307"/>
      <c r="L571" s="307"/>
      <c r="M571" s="307"/>
      <c r="N571" s="307"/>
      <c r="O571" s="307"/>
      <c r="P571" s="41" t="s">
        <v>344</v>
      </c>
      <c r="Q571" s="211">
        <v>450</v>
      </c>
      <c r="R571" s="211">
        <v>106</v>
      </c>
      <c r="S571" s="211">
        <v>23.56</v>
      </c>
      <c r="T571" s="2"/>
    </row>
    <row r="572" spans="1:20" ht="15" customHeight="1" x14ac:dyDescent="0.25">
      <c r="A572" s="287"/>
      <c r="B572" s="290"/>
      <c r="C572" s="299"/>
      <c r="D572" s="308"/>
      <c r="E572" s="308"/>
      <c r="F572" s="308"/>
      <c r="G572" s="308"/>
      <c r="H572" s="308"/>
      <c r="I572" s="308"/>
      <c r="J572" s="308"/>
      <c r="K572" s="308"/>
      <c r="L572" s="308"/>
      <c r="M572" s="308"/>
      <c r="N572" s="308"/>
      <c r="O572" s="308"/>
      <c r="P572" s="41" t="s">
        <v>338</v>
      </c>
      <c r="Q572" s="229">
        <v>986568</v>
      </c>
      <c r="R572" s="229">
        <v>986568</v>
      </c>
      <c r="S572" s="211">
        <v>100</v>
      </c>
      <c r="T572" s="2"/>
    </row>
    <row r="573" spans="1:20" ht="22.5" customHeight="1" x14ac:dyDescent="0.25">
      <c r="A573" s="237" t="s">
        <v>476</v>
      </c>
      <c r="B573" s="240" t="s">
        <v>154</v>
      </c>
      <c r="C573" s="17" t="s">
        <v>560</v>
      </c>
      <c r="D573" s="18">
        <f>SUM(D574:D578)</f>
        <v>746251.32</v>
      </c>
      <c r="E573" s="18">
        <f t="shared" ref="E573:M573" si="170">SUM(E574:E578)</f>
        <v>621519.63</v>
      </c>
      <c r="F573" s="18">
        <f t="shared" si="170"/>
        <v>192793.72999999998</v>
      </c>
      <c r="G573" s="18">
        <f t="shared" si="170"/>
        <v>141108</v>
      </c>
      <c r="H573" s="18">
        <f t="shared" si="170"/>
        <v>341151.76999999996</v>
      </c>
      <c r="I573" s="18">
        <f t="shared" si="170"/>
        <v>296735.14</v>
      </c>
      <c r="J573" s="18">
        <f t="shared" si="170"/>
        <v>105447.10999999999</v>
      </c>
      <c r="K573" s="18">
        <f t="shared" si="170"/>
        <v>96125.069999999992</v>
      </c>
      <c r="L573" s="18">
        <f t="shared" si="170"/>
        <v>106858.70999999999</v>
      </c>
      <c r="M573" s="18">
        <f t="shared" si="170"/>
        <v>87551.42</v>
      </c>
      <c r="N573" s="18">
        <v>100</v>
      </c>
      <c r="O573" s="18">
        <v>83.29</v>
      </c>
      <c r="P573" s="243" t="s">
        <v>22</v>
      </c>
      <c r="Q573" s="243" t="s">
        <v>22</v>
      </c>
      <c r="R573" s="243" t="s">
        <v>22</v>
      </c>
      <c r="S573" s="243" t="s">
        <v>22</v>
      </c>
      <c r="T573" s="2"/>
    </row>
    <row r="574" spans="1:20" ht="17.25" customHeight="1" x14ac:dyDescent="0.25">
      <c r="A574" s="238"/>
      <c r="B574" s="241"/>
      <c r="C574" s="16">
        <v>2014</v>
      </c>
      <c r="D574" s="18">
        <f t="shared" ref="D574:M574" si="171">SUM(D580+D586+D594+D604+D616+D653+D670+D681)</f>
        <v>112466.44</v>
      </c>
      <c r="E574" s="18">
        <f t="shared" si="171"/>
        <v>112466.44</v>
      </c>
      <c r="F574" s="18">
        <f t="shared" si="171"/>
        <v>27257.090000000004</v>
      </c>
      <c r="G574" s="18">
        <f t="shared" si="171"/>
        <v>27257.090000000004</v>
      </c>
      <c r="H574" s="18">
        <f t="shared" si="171"/>
        <v>43121.100000000006</v>
      </c>
      <c r="I574" s="18">
        <f t="shared" si="171"/>
        <v>43121.100000000006</v>
      </c>
      <c r="J574" s="18">
        <f t="shared" si="171"/>
        <v>8708.83</v>
      </c>
      <c r="K574" s="18">
        <f t="shared" si="171"/>
        <v>8708.83</v>
      </c>
      <c r="L574" s="18">
        <f t="shared" si="171"/>
        <v>33379.42</v>
      </c>
      <c r="M574" s="18">
        <f t="shared" si="171"/>
        <v>33379.42</v>
      </c>
      <c r="N574" s="18">
        <v>100</v>
      </c>
      <c r="O574" s="18">
        <v>100</v>
      </c>
      <c r="P574" s="244"/>
      <c r="Q574" s="244"/>
      <c r="R574" s="244"/>
      <c r="S574" s="244"/>
      <c r="T574" s="2"/>
    </row>
    <row r="575" spans="1:20" ht="17.25" customHeight="1" x14ac:dyDescent="0.25">
      <c r="A575" s="238"/>
      <c r="B575" s="241"/>
      <c r="C575" s="16">
        <v>2015</v>
      </c>
      <c r="D575" s="18">
        <f t="shared" ref="D575:M575" si="172">SUM(D581+D587+D595+D605+D619+D656+D672+D682)</f>
        <v>321148</v>
      </c>
      <c r="E575" s="18">
        <f t="shared" si="172"/>
        <v>196415.00000000003</v>
      </c>
      <c r="F575" s="18">
        <f t="shared" si="172"/>
        <v>97395</v>
      </c>
      <c r="G575" s="18">
        <f t="shared" si="172"/>
        <v>45709.22</v>
      </c>
      <c r="H575" s="18">
        <f t="shared" si="172"/>
        <v>159017</v>
      </c>
      <c r="I575" s="18">
        <f t="shared" si="172"/>
        <v>114600.76000000001</v>
      </c>
      <c r="J575" s="18">
        <f t="shared" si="172"/>
        <v>23883</v>
      </c>
      <c r="K575" s="18">
        <f t="shared" si="172"/>
        <v>14559.390000000001</v>
      </c>
      <c r="L575" s="18">
        <f t="shared" si="172"/>
        <v>40853</v>
      </c>
      <c r="M575" s="18">
        <f t="shared" si="172"/>
        <v>21545.629999999997</v>
      </c>
      <c r="N575" s="18">
        <v>100</v>
      </c>
      <c r="O575" s="18">
        <v>61.03</v>
      </c>
      <c r="P575" s="244"/>
      <c r="Q575" s="244"/>
      <c r="R575" s="244"/>
      <c r="S575" s="244"/>
      <c r="T575" s="2"/>
    </row>
    <row r="576" spans="1:20" ht="17.25" customHeight="1" x14ac:dyDescent="0.25">
      <c r="A576" s="238"/>
      <c r="B576" s="241"/>
      <c r="C576" s="16">
        <v>2016</v>
      </c>
      <c r="D576" s="18">
        <f t="shared" ref="D576:M576" si="173">SUM(D582+D588+D596+D606+D622+D659+D674+D683)</f>
        <v>186401.45</v>
      </c>
      <c r="E576" s="18">
        <f t="shared" si="173"/>
        <v>186402.76</v>
      </c>
      <c r="F576" s="18">
        <f t="shared" si="173"/>
        <v>32587.199999999997</v>
      </c>
      <c r="G576" s="18">
        <f t="shared" si="173"/>
        <v>32587.25</v>
      </c>
      <c r="H576" s="18">
        <f t="shared" si="173"/>
        <v>97808</v>
      </c>
      <c r="I576" s="18">
        <f t="shared" si="173"/>
        <v>97808.010000000009</v>
      </c>
      <c r="J576" s="18">
        <f t="shared" si="173"/>
        <v>40106.300000000003</v>
      </c>
      <c r="K576" s="18">
        <f t="shared" si="173"/>
        <v>40107.47</v>
      </c>
      <c r="L576" s="18">
        <f t="shared" si="173"/>
        <v>15899.95</v>
      </c>
      <c r="M576" s="18">
        <f t="shared" si="173"/>
        <v>15900.03</v>
      </c>
      <c r="N576" s="18">
        <v>100</v>
      </c>
      <c r="O576" s="18">
        <v>100</v>
      </c>
      <c r="P576" s="244"/>
      <c r="Q576" s="244"/>
      <c r="R576" s="244"/>
      <c r="S576" s="244"/>
      <c r="T576" s="2"/>
    </row>
    <row r="577" spans="1:20" ht="17.25" customHeight="1" x14ac:dyDescent="0.25">
      <c r="A577" s="238"/>
      <c r="B577" s="241"/>
      <c r="C577" s="16">
        <v>2017</v>
      </c>
      <c r="D577" s="18">
        <f>SUM(D583+D589+D597+D607+D625+D662+D675+D684)</f>
        <v>51525.84</v>
      </c>
      <c r="E577" s="18">
        <f t="shared" ref="E577:M577" si="174">SUM(E583+E589+E597+E607+E625+E662+E675+E684)</f>
        <v>51525.84</v>
      </c>
      <c r="F577" s="18">
        <f t="shared" si="174"/>
        <v>6789.3700000000008</v>
      </c>
      <c r="G577" s="18">
        <f t="shared" si="174"/>
        <v>6789.3700000000008</v>
      </c>
      <c r="H577" s="18">
        <f t="shared" si="174"/>
        <v>16577.12</v>
      </c>
      <c r="I577" s="18">
        <f t="shared" si="174"/>
        <v>16576.72</v>
      </c>
      <c r="J577" s="18">
        <f t="shared" si="174"/>
        <v>19601.269999999997</v>
      </c>
      <c r="K577" s="18">
        <f t="shared" si="174"/>
        <v>19601.669999999998</v>
      </c>
      <c r="L577" s="18">
        <f t="shared" si="174"/>
        <v>8558.08</v>
      </c>
      <c r="M577" s="18">
        <f t="shared" si="174"/>
        <v>8558.08</v>
      </c>
      <c r="N577" s="18">
        <v>100</v>
      </c>
      <c r="O577" s="18">
        <v>100</v>
      </c>
      <c r="P577" s="244"/>
      <c r="Q577" s="244"/>
      <c r="R577" s="244"/>
      <c r="S577" s="244"/>
      <c r="T577" s="2"/>
    </row>
    <row r="578" spans="1:20" ht="17.25" customHeight="1" x14ac:dyDescent="0.25">
      <c r="A578" s="239"/>
      <c r="B578" s="242"/>
      <c r="C578" s="16">
        <v>2018</v>
      </c>
      <c r="D578" s="18">
        <f>SUM(D584+D590+D598+D608+D628+D663+D676+D685)</f>
        <v>74709.59</v>
      </c>
      <c r="E578" s="18">
        <f t="shared" ref="E578:M578" si="175">SUM(E584+E590+E598+E608+E628+E663+E676+E685)</f>
        <v>74709.59</v>
      </c>
      <c r="F578" s="18">
        <f t="shared" si="175"/>
        <v>28765.07</v>
      </c>
      <c r="G578" s="18">
        <f t="shared" si="175"/>
        <v>28765.07</v>
      </c>
      <c r="H578" s="18">
        <f t="shared" si="175"/>
        <v>24628.550000000003</v>
      </c>
      <c r="I578" s="18">
        <f t="shared" si="175"/>
        <v>24628.550000000003</v>
      </c>
      <c r="J578" s="18">
        <f t="shared" si="175"/>
        <v>13147.709999999997</v>
      </c>
      <c r="K578" s="18">
        <f t="shared" si="175"/>
        <v>13147.709999999997</v>
      </c>
      <c r="L578" s="18">
        <f t="shared" si="175"/>
        <v>8168.26</v>
      </c>
      <c r="M578" s="18">
        <f t="shared" si="175"/>
        <v>8168.26</v>
      </c>
      <c r="N578" s="18">
        <v>100</v>
      </c>
      <c r="O578" s="18">
        <v>100</v>
      </c>
      <c r="P578" s="245"/>
      <c r="Q578" s="245"/>
      <c r="R578" s="245"/>
      <c r="S578" s="245"/>
      <c r="T578" s="2"/>
    </row>
    <row r="579" spans="1:20" ht="17.25" customHeight="1" x14ac:dyDescent="0.25">
      <c r="A579" s="285" t="s">
        <v>477</v>
      </c>
      <c r="B579" s="288" t="s">
        <v>156</v>
      </c>
      <c r="C579" s="86" t="s">
        <v>560</v>
      </c>
      <c r="D579" s="87">
        <f>SUM(D580:D584)</f>
        <v>155243.54</v>
      </c>
      <c r="E579" s="87">
        <f t="shared" ref="E579:M579" si="176">SUM(E580:E584)</f>
        <v>142020.39000000001</v>
      </c>
      <c r="F579" s="87">
        <f t="shared" si="176"/>
        <v>35446.26</v>
      </c>
      <c r="G579" s="87">
        <f t="shared" si="176"/>
        <v>33941.03</v>
      </c>
      <c r="H579" s="87">
        <f t="shared" si="176"/>
        <v>29688.020000000004</v>
      </c>
      <c r="I579" s="87">
        <f t="shared" si="176"/>
        <v>25481.870000000003</v>
      </c>
      <c r="J579" s="87">
        <f t="shared" si="176"/>
        <v>3449.4999999999995</v>
      </c>
      <c r="K579" s="87">
        <f t="shared" si="176"/>
        <v>3772.3699999999994</v>
      </c>
      <c r="L579" s="87">
        <f t="shared" si="176"/>
        <v>86659.76</v>
      </c>
      <c r="M579" s="87">
        <f t="shared" si="176"/>
        <v>78825.119999999995</v>
      </c>
      <c r="N579" s="87">
        <v>100</v>
      </c>
      <c r="O579" s="87">
        <v>91.48</v>
      </c>
      <c r="P579" s="79" t="s">
        <v>22</v>
      </c>
      <c r="Q579" s="79" t="s">
        <v>22</v>
      </c>
      <c r="R579" s="79" t="s">
        <v>22</v>
      </c>
      <c r="S579" s="79" t="s">
        <v>22</v>
      </c>
      <c r="T579" s="2"/>
    </row>
    <row r="580" spans="1:20" ht="20.25" customHeight="1" x14ac:dyDescent="0.25">
      <c r="A580" s="286"/>
      <c r="B580" s="289"/>
      <c r="C580" s="20">
        <v>2014</v>
      </c>
      <c r="D580" s="21">
        <v>52259.14</v>
      </c>
      <c r="E580" s="21">
        <v>52259.14</v>
      </c>
      <c r="F580" s="21">
        <v>9023.69</v>
      </c>
      <c r="G580" s="21">
        <v>9023.69</v>
      </c>
      <c r="H580" s="21">
        <v>11484.7</v>
      </c>
      <c r="I580" s="21">
        <v>11484.7</v>
      </c>
      <c r="J580" s="21">
        <v>1304.83</v>
      </c>
      <c r="K580" s="21">
        <v>1304.83</v>
      </c>
      <c r="L580" s="21">
        <v>30445.919999999998</v>
      </c>
      <c r="M580" s="21">
        <v>30445.919999999998</v>
      </c>
      <c r="N580" s="21">
        <v>100</v>
      </c>
      <c r="O580" s="21">
        <v>100</v>
      </c>
      <c r="P580" s="264" t="s">
        <v>157</v>
      </c>
      <c r="Q580" s="59">
        <v>22</v>
      </c>
      <c r="R580" s="59">
        <v>22</v>
      </c>
      <c r="S580" s="59">
        <v>100</v>
      </c>
      <c r="T580" s="2"/>
    </row>
    <row r="581" spans="1:20" ht="23.25" customHeight="1" x14ac:dyDescent="0.25">
      <c r="A581" s="286"/>
      <c r="B581" s="289"/>
      <c r="C581" s="20">
        <v>2015</v>
      </c>
      <c r="D581" s="21">
        <v>44740</v>
      </c>
      <c r="E581" s="21">
        <v>31516.84</v>
      </c>
      <c r="F581" s="21">
        <v>11096</v>
      </c>
      <c r="G581" s="21">
        <v>9590.7199999999993</v>
      </c>
      <c r="H581" s="21">
        <v>9172</v>
      </c>
      <c r="I581" s="21">
        <v>4965.84</v>
      </c>
      <c r="J581" s="21">
        <v>626</v>
      </c>
      <c r="K581" s="21">
        <v>948.95</v>
      </c>
      <c r="L581" s="21">
        <v>23846</v>
      </c>
      <c r="M581" s="21">
        <v>16011.33</v>
      </c>
      <c r="N581" s="21">
        <v>100</v>
      </c>
      <c r="O581" s="21">
        <v>70.44</v>
      </c>
      <c r="P581" s="265"/>
      <c r="Q581" s="59">
        <v>22</v>
      </c>
      <c r="R581" s="59">
        <v>18</v>
      </c>
      <c r="S581" s="59">
        <v>81.8</v>
      </c>
      <c r="T581" s="2"/>
    </row>
    <row r="582" spans="1:20" ht="21.75" customHeight="1" x14ac:dyDescent="0.25">
      <c r="A582" s="286"/>
      <c r="B582" s="289"/>
      <c r="C582" s="20">
        <v>2016</v>
      </c>
      <c r="D582" s="21">
        <v>26045.7</v>
      </c>
      <c r="E582" s="21">
        <v>26045.71</v>
      </c>
      <c r="F582" s="21">
        <v>5895.6</v>
      </c>
      <c r="G582" s="21">
        <v>5895.65</v>
      </c>
      <c r="H582" s="21">
        <v>3878.4</v>
      </c>
      <c r="I582" s="21">
        <v>3878.41</v>
      </c>
      <c r="J582" s="21">
        <v>630.20000000000005</v>
      </c>
      <c r="K582" s="21">
        <v>630.12</v>
      </c>
      <c r="L582" s="21">
        <v>15641.5</v>
      </c>
      <c r="M582" s="21">
        <v>15641.53</v>
      </c>
      <c r="N582" s="21">
        <v>100</v>
      </c>
      <c r="O582" s="21">
        <v>100</v>
      </c>
      <c r="P582" s="265"/>
      <c r="Q582" s="141">
        <v>11</v>
      </c>
      <c r="R582" s="141">
        <v>11</v>
      </c>
      <c r="S582" s="141">
        <v>100</v>
      </c>
      <c r="T582" s="2"/>
    </row>
    <row r="583" spans="1:20" ht="21.75" customHeight="1" x14ac:dyDescent="0.25">
      <c r="A583" s="286"/>
      <c r="B583" s="289"/>
      <c r="C583" s="20">
        <v>2017</v>
      </c>
      <c r="D583" s="21">
        <v>18351.439999999999</v>
      </c>
      <c r="E583" s="21">
        <v>18351.439999999999</v>
      </c>
      <c r="F583" s="21">
        <v>5548.47</v>
      </c>
      <c r="G583" s="21">
        <v>5548.47</v>
      </c>
      <c r="H583" s="21">
        <v>3700.52</v>
      </c>
      <c r="I583" s="21">
        <v>3700.52</v>
      </c>
      <c r="J583" s="21">
        <v>544.37</v>
      </c>
      <c r="K583" s="21">
        <v>544.37</v>
      </c>
      <c r="L583" s="21">
        <v>8558.08</v>
      </c>
      <c r="M583" s="21">
        <v>8558.08</v>
      </c>
      <c r="N583" s="21">
        <v>100</v>
      </c>
      <c r="O583" s="21">
        <v>100</v>
      </c>
      <c r="P583" s="265"/>
      <c r="Q583" s="169">
        <v>10</v>
      </c>
      <c r="R583" s="169">
        <v>10</v>
      </c>
      <c r="S583" s="169">
        <v>100</v>
      </c>
      <c r="T583" s="2"/>
    </row>
    <row r="584" spans="1:20" ht="21.75" customHeight="1" x14ac:dyDescent="0.25">
      <c r="A584" s="287"/>
      <c r="B584" s="290"/>
      <c r="C584" s="20">
        <v>2018</v>
      </c>
      <c r="D584" s="21">
        <v>13847.26</v>
      </c>
      <c r="E584" s="21">
        <v>13847.26</v>
      </c>
      <c r="F584" s="21">
        <v>3882.5</v>
      </c>
      <c r="G584" s="21">
        <v>3882.5</v>
      </c>
      <c r="H584" s="21">
        <v>1452.4</v>
      </c>
      <c r="I584" s="21">
        <v>1452.4</v>
      </c>
      <c r="J584" s="21">
        <v>344.1</v>
      </c>
      <c r="K584" s="21">
        <v>344.1</v>
      </c>
      <c r="L584" s="21">
        <v>8168.26</v>
      </c>
      <c r="M584" s="21">
        <v>8168.26</v>
      </c>
      <c r="N584" s="21">
        <v>100</v>
      </c>
      <c r="O584" s="21">
        <v>100</v>
      </c>
      <c r="P584" s="266"/>
      <c r="Q584" s="199">
        <v>6</v>
      </c>
      <c r="R584" s="199">
        <v>6</v>
      </c>
      <c r="S584" s="199">
        <v>100</v>
      </c>
      <c r="T584" s="2"/>
    </row>
    <row r="585" spans="1:20" ht="22.5" customHeight="1" x14ac:dyDescent="0.25">
      <c r="A585" s="285" t="s">
        <v>478</v>
      </c>
      <c r="B585" s="288" t="s">
        <v>479</v>
      </c>
      <c r="C585" s="20" t="s">
        <v>560</v>
      </c>
      <c r="D585" s="21">
        <f>SUM(D586:D590)</f>
        <v>162764.79999999999</v>
      </c>
      <c r="E585" s="21">
        <f t="shared" ref="E585:M585" si="177">SUM(E586:E590)</f>
        <v>153587.33000000002</v>
      </c>
      <c r="F585" s="21">
        <f t="shared" si="177"/>
        <v>35075</v>
      </c>
      <c r="G585" s="21">
        <f t="shared" si="177"/>
        <v>25920</v>
      </c>
      <c r="H585" s="21">
        <f t="shared" si="177"/>
        <v>98726.5</v>
      </c>
      <c r="I585" s="21">
        <f t="shared" si="177"/>
        <v>98592.989999999991</v>
      </c>
      <c r="J585" s="21">
        <f t="shared" si="177"/>
        <v>28963.3</v>
      </c>
      <c r="K585" s="21">
        <f t="shared" si="177"/>
        <v>29074.34</v>
      </c>
      <c r="L585" s="21">
        <f t="shared" si="177"/>
        <v>0</v>
      </c>
      <c r="M585" s="21">
        <f t="shared" si="177"/>
        <v>0</v>
      </c>
      <c r="N585" s="21">
        <v>100</v>
      </c>
      <c r="O585" s="21">
        <v>94.36</v>
      </c>
      <c r="P585" s="294" t="s">
        <v>22</v>
      </c>
      <c r="Q585" s="294" t="s">
        <v>22</v>
      </c>
      <c r="R585" s="294" t="s">
        <v>22</v>
      </c>
      <c r="S585" s="294" t="s">
        <v>22</v>
      </c>
      <c r="T585" s="2"/>
    </row>
    <row r="586" spans="1:20" ht="20.25" customHeight="1" x14ac:dyDescent="0.25">
      <c r="A586" s="286"/>
      <c r="B586" s="289"/>
      <c r="C586" s="20">
        <v>2014</v>
      </c>
      <c r="D586" s="21">
        <v>0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95"/>
      <c r="Q586" s="295"/>
      <c r="R586" s="295"/>
      <c r="S586" s="295"/>
      <c r="T586" s="2"/>
    </row>
    <row r="587" spans="1:20" ht="21" customHeight="1" x14ac:dyDescent="0.25">
      <c r="A587" s="286"/>
      <c r="B587" s="289"/>
      <c r="C587" s="20">
        <v>2015</v>
      </c>
      <c r="D587" s="21">
        <f>SUM(D591)</f>
        <v>73250</v>
      </c>
      <c r="E587" s="21">
        <f t="shared" ref="E587:O588" si="178">SUM(E591)</f>
        <v>64071.26</v>
      </c>
      <c r="F587" s="21">
        <f t="shared" si="178"/>
        <v>21975</v>
      </c>
      <c r="G587" s="21">
        <f t="shared" si="178"/>
        <v>12820</v>
      </c>
      <c r="H587" s="21">
        <f t="shared" si="178"/>
        <v>49077</v>
      </c>
      <c r="I587" s="21">
        <f t="shared" si="178"/>
        <v>48943.49</v>
      </c>
      <c r="J587" s="21">
        <f t="shared" si="178"/>
        <v>2198</v>
      </c>
      <c r="K587" s="21">
        <f t="shared" si="178"/>
        <v>2307.77</v>
      </c>
      <c r="L587" s="21">
        <f t="shared" si="178"/>
        <v>0</v>
      </c>
      <c r="M587" s="21">
        <f t="shared" si="178"/>
        <v>0</v>
      </c>
      <c r="N587" s="21">
        <f t="shared" si="178"/>
        <v>100</v>
      </c>
      <c r="O587" s="21">
        <f t="shared" si="178"/>
        <v>87.47</v>
      </c>
      <c r="P587" s="295"/>
      <c r="Q587" s="295"/>
      <c r="R587" s="295"/>
      <c r="S587" s="295"/>
      <c r="T587" s="2"/>
    </row>
    <row r="588" spans="1:20" ht="21" customHeight="1" x14ac:dyDescent="0.25">
      <c r="A588" s="286"/>
      <c r="B588" s="289"/>
      <c r="C588" s="20">
        <v>2016</v>
      </c>
      <c r="D588" s="21">
        <f>SUM(D592)</f>
        <v>89514.8</v>
      </c>
      <c r="E588" s="21">
        <f t="shared" si="178"/>
        <v>89516.07</v>
      </c>
      <c r="F588" s="21">
        <f t="shared" si="178"/>
        <v>13100</v>
      </c>
      <c r="G588" s="21">
        <f t="shared" si="178"/>
        <v>13100</v>
      </c>
      <c r="H588" s="21">
        <f t="shared" si="178"/>
        <v>49649.5</v>
      </c>
      <c r="I588" s="21">
        <f t="shared" si="178"/>
        <v>49649.5</v>
      </c>
      <c r="J588" s="21">
        <f t="shared" si="178"/>
        <v>26765.3</v>
      </c>
      <c r="K588" s="21">
        <f t="shared" si="178"/>
        <v>26766.57</v>
      </c>
      <c r="L588" s="21">
        <f t="shared" si="178"/>
        <v>0</v>
      </c>
      <c r="M588" s="21">
        <f t="shared" si="178"/>
        <v>0</v>
      </c>
      <c r="N588" s="21">
        <v>100</v>
      </c>
      <c r="O588" s="21">
        <v>100</v>
      </c>
      <c r="P588" s="295"/>
      <c r="Q588" s="295"/>
      <c r="R588" s="295"/>
      <c r="S588" s="295"/>
      <c r="T588" s="2"/>
    </row>
    <row r="589" spans="1:20" ht="21" customHeight="1" x14ac:dyDescent="0.25">
      <c r="A589" s="286"/>
      <c r="B589" s="289"/>
      <c r="C589" s="20">
        <v>2017</v>
      </c>
      <c r="D589" s="21">
        <v>0</v>
      </c>
      <c r="E589" s="21">
        <v>0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  <c r="K589" s="21">
        <v>0</v>
      </c>
      <c r="L589" s="21">
        <v>0</v>
      </c>
      <c r="M589" s="21">
        <v>0</v>
      </c>
      <c r="N589" s="21">
        <v>0</v>
      </c>
      <c r="O589" s="21">
        <v>0</v>
      </c>
      <c r="P589" s="295"/>
      <c r="Q589" s="295"/>
      <c r="R589" s="295"/>
      <c r="S589" s="295"/>
      <c r="T589" s="2"/>
    </row>
    <row r="590" spans="1:20" ht="21" customHeight="1" x14ac:dyDescent="0.25">
      <c r="A590" s="287"/>
      <c r="B590" s="290"/>
      <c r="C590" s="20">
        <v>2018</v>
      </c>
      <c r="D590" s="21">
        <v>0</v>
      </c>
      <c r="E590" s="21">
        <v>0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  <c r="K590" s="21">
        <v>0</v>
      </c>
      <c r="L590" s="21">
        <v>0</v>
      </c>
      <c r="M590" s="21">
        <v>0</v>
      </c>
      <c r="N590" s="21">
        <v>0</v>
      </c>
      <c r="O590" s="21">
        <v>0</v>
      </c>
      <c r="P590" s="296"/>
      <c r="Q590" s="296"/>
      <c r="R590" s="296"/>
      <c r="S590" s="296"/>
      <c r="T590" s="2"/>
    </row>
    <row r="591" spans="1:20" ht="24.75" customHeight="1" x14ac:dyDescent="0.25">
      <c r="A591" s="294"/>
      <c r="B591" s="264" t="s">
        <v>370</v>
      </c>
      <c r="C591" s="23">
        <v>2015</v>
      </c>
      <c r="D591" s="24">
        <v>73250</v>
      </c>
      <c r="E591" s="24">
        <v>64071.26</v>
      </c>
      <c r="F591" s="24">
        <v>21975</v>
      </c>
      <c r="G591" s="24">
        <v>12820</v>
      </c>
      <c r="H591" s="24">
        <v>49077</v>
      </c>
      <c r="I591" s="24">
        <v>48943.49</v>
      </c>
      <c r="J591" s="24">
        <v>2198</v>
      </c>
      <c r="K591" s="24">
        <v>2307.77</v>
      </c>
      <c r="L591" s="24">
        <v>0</v>
      </c>
      <c r="M591" s="24">
        <v>0</v>
      </c>
      <c r="N591" s="24">
        <v>100</v>
      </c>
      <c r="O591" s="24">
        <v>87.47</v>
      </c>
      <c r="P591" s="68" t="s">
        <v>358</v>
      </c>
      <c r="Q591" s="57" t="s">
        <v>358</v>
      </c>
      <c r="R591" s="57" t="s">
        <v>358</v>
      </c>
      <c r="S591" s="57" t="s">
        <v>358</v>
      </c>
      <c r="T591" s="2"/>
    </row>
    <row r="592" spans="1:20" ht="29.25" customHeight="1" x14ac:dyDescent="0.25">
      <c r="A592" s="296"/>
      <c r="B592" s="266"/>
      <c r="C592" s="23">
        <v>2016</v>
      </c>
      <c r="D592" s="24">
        <v>89514.8</v>
      </c>
      <c r="E592" s="24">
        <v>89516.07</v>
      </c>
      <c r="F592" s="24">
        <v>13100</v>
      </c>
      <c r="G592" s="24">
        <v>13100</v>
      </c>
      <c r="H592" s="24">
        <v>49649.5</v>
      </c>
      <c r="I592" s="24">
        <v>49649.5</v>
      </c>
      <c r="J592" s="24">
        <v>26765.3</v>
      </c>
      <c r="K592" s="24">
        <v>26766.57</v>
      </c>
      <c r="L592" s="24">
        <v>0</v>
      </c>
      <c r="M592" s="24">
        <v>0</v>
      </c>
      <c r="N592" s="24">
        <v>100</v>
      </c>
      <c r="O592" s="24">
        <v>100</v>
      </c>
      <c r="P592" s="68" t="s">
        <v>480</v>
      </c>
      <c r="Q592" s="141">
        <v>144</v>
      </c>
      <c r="R592" s="141">
        <v>144</v>
      </c>
      <c r="S592" s="141">
        <v>100</v>
      </c>
      <c r="T592" s="2"/>
    </row>
    <row r="593" spans="1:20" ht="21.75" customHeight="1" x14ac:dyDescent="0.25">
      <c r="A593" s="285" t="s">
        <v>481</v>
      </c>
      <c r="B593" s="288" t="s">
        <v>159</v>
      </c>
      <c r="C593" s="20" t="s">
        <v>560</v>
      </c>
      <c r="D593" s="21">
        <f>SUM(D594:D598)</f>
        <v>13265.8</v>
      </c>
      <c r="E593" s="21">
        <f t="shared" ref="E593:M593" si="179">SUM(E594:E598)</f>
        <v>12654.1</v>
      </c>
      <c r="F593" s="21">
        <f t="shared" si="179"/>
        <v>1963</v>
      </c>
      <c r="G593" s="21">
        <f t="shared" si="179"/>
        <v>1800</v>
      </c>
      <c r="H593" s="21">
        <f t="shared" si="179"/>
        <v>9284</v>
      </c>
      <c r="I593" s="21">
        <f t="shared" si="179"/>
        <v>8689</v>
      </c>
      <c r="J593" s="21">
        <f t="shared" si="179"/>
        <v>2018.8</v>
      </c>
      <c r="K593" s="21">
        <f t="shared" si="179"/>
        <v>2165.1</v>
      </c>
      <c r="L593" s="21">
        <f t="shared" si="179"/>
        <v>0</v>
      </c>
      <c r="M593" s="21">
        <f t="shared" si="179"/>
        <v>0</v>
      </c>
      <c r="N593" s="21">
        <v>100</v>
      </c>
      <c r="O593" s="21">
        <v>95.4</v>
      </c>
      <c r="P593" s="291" t="s">
        <v>22</v>
      </c>
      <c r="Q593" s="291" t="s">
        <v>22</v>
      </c>
      <c r="R593" s="291" t="s">
        <v>22</v>
      </c>
      <c r="S593" s="291" t="s">
        <v>22</v>
      </c>
      <c r="T593" s="2"/>
    </row>
    <row r="594" spans="1:20" ht="20.25" customHeight="1" x14ac:dyDescent="0.25">
      <c r="A594" s="286"/>
      <c r="B594" s="289"/>
      <c r="C594" s="20">
        <v>2014</v>
      </c>
      <c r="D594" s="21">
        <f>SUM(D599)</f>
        <v>5552.8</v>
      </c>
      <c r="E594" s="21">
        <f t="shared" ref="E594:M595" si="180">SUM(E599)</f>
        <v>5552.8</v>
      </c>
      <c r="F594" s="21">
        <f t="shared" si="180"/>
        <v>0</v>
      </c>
      <c r="G594" s="21">
        <f t="shared" si="180"/>
        <v>0</v>
      </c>
      <c r="H594" s="21">
        <f t="shared" si="180"/>
        <v>4900</v>
      </c>
      <c r="I594" s="21">
        <f t="shared" si="180"/>
        <v>4900</v>
      </c>
      <c r="J594" s="21">
        <f t="shared" si="180"/>
        <v>652.79999999999995</v>
      </c>
      <c r="K594" s="21">
        <f t="shared" si="180"/>
        <v>652.79999999999995</v>
      </c>
      <c r="L594" s="21">
        <f t="shared" si="180"/>
        <v>0</v>
      </c>
      <c r="M594" s="21">
        <f t="shared" si="180"/>
        <v>0</v>
      </c>
      <c r="N594" s="21">
        <v>100</v>
      </c>
      <c r="O594" s="21">
        <v>100</v>
      </c>
      <c r="P594" s="292"/>
      <c r="Q594" s="292"/>
      <c r="R594" s="292"/>
      <c r="S594" s="292"/>
      <c r="T594" s="2"/>
    </row>
    <row r="595" spans="1:20" ht="23.25" customHeight="1" x14ac:dyDescent="0.25">
      <c r="A595" s="286"/>
      <c r="B595" s="289"/>
      <c r="C595" s="20">
        <v>2015</v>
      </c>
      <c r="D595" s="21">
        <f>SUM(D600)</f>
        <v>6543</v>
      </c>
      <c r="E595" s="21">
        <f t="shared" si="180"/>
        <v>5931.3</v>
      </c>
      <c r="F595" s="21">
        <f t="shared" si="180"/>
        <v>1963</v>
      </c>
      <c r="G595" s="21">
        <f t="shared" si="180"/>
        <v>1800</v>
      </c>
      <c r="H595" s="21">
        <f t="shared" si="180"/>
        <v>4384</v>
      </c>
      <c r="I595" s="21">
        <f t="shared" si="180"/>
        <v>3789</v>
      </c>
      <c r="J595" s="21">
        <f t="shared" si="180"/>
        <v>196</v>
      </c>
      <c r="K595" s="21">
        <f t="shared" si="180"/>
        <v>342.3</v>
      </c>
      <c r="L595" s="21">
        <f t="shared" si="180"/>
        <v>0</v>
      </c>
      <c r="M595" s="21">
        <f t="shared" si="180"/>
        <v>0</v>
      </c>
      <c r="N595" s="21">
        <v>100</v>
      </c>
      <c r="O595" s="21">
        <v>90.65</v>
      </c>
      <c r="P595" s="292"/>
      <c r="Q595" s="292"/>
      <c r="R595" s="292"/>
      <c r="S595" s="292"/>
      <c r="T595" s="2"/>
    </row>
    <row r="596" spans="1:20" ht="23.25" customHeight="1" x14ac:dyDescent="0.25">
      <c r="A596" s="286"/>
      <c r="B596" s="289"/>
      <c r="C596" s="20">
        <v>2016</v>
      </c>
      <c r="D596" s="21">
        <f>SUM(D602)</f>
        <v>1170</v>
      </c>
      <c r="E596" s="21">
        <f t="shared" ref="E596:M596" si="181">SUM(E602)</f>
        <v>1170</v>
      </c>
      <c r="F596" s="21">
        <f t="shared" si="181"/>
        <v>0</v>
      </c>
      <c r="G596" s="21">
        <f t="shared" si="181"/>
        <v>0</v>
      </c>
      <c r="H596" s="21">
        <f t="shared" si="181"/>
        <v>0</v>
      </c>
      <c r="I596" s="21">
        <f t="shared" si="181"/>
        <v>0</v>
      </c>
      <c r="J596" s="21">
        <f t="shared" si="181"/>
        <v>1170</v>
      </c>
      <c r="K596" s="21">
        <f t="shared" si="181"/>
        <v>1170</v>
      </c>
      <c r="L596" s="21">
        <f t="shared" si="181"/>
        <v>0</v>
      </c>
      <c r="M596" s="21">
        <f t="shared" si="181"/>
        <v>0</v>
      </c>
      <c r="N596" s="21">
        <v>100</v>
      </c>
      <c r="O596" s="21">
        <v>100</v>
      </c>
      <c r="P596" s="292"/>
      <c r="Q596" s="292"/>
      <c r="R596" s="292"/>
      <c r="S596" s="292"/>
      <c r="T596" s="2"/>
    </row>
    <row r="597" spans="1:20" ht="23.25" customHeight="1" x14ac:dyDescent="0.25">
      <c r="A597" s="286"/>
      <c r="B597" s="289"/>
      <c r="C597" s="20">
        <v>2017</v>
      </c>
      <c r="D597" s="21">
        <v>0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v>0</v>
      </c>
      <c r="P597" s="292"/>
      <c r="Q597" s="292"/>
      <c r="R597" s="292"/>
      <c r="S597" s="292"/>
      <c r="T597" s="2"/>
    </row>
    <row r="598" spans="1:20" ht="23.25" customHeight="1" x14ac:dyDescent="0.25">
      <c r="A598" s="287"/>
      <c r="B598" s="290"/>
      <c r="C598" s="20">
        <v>2018</v>
      </c>
      <c r="D598" s="21">
        <v>0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93"/>
      <c r="Q598" s="293"/>
      <c r="R598" s="293"/>
      <c r="S598" s="293"/>
      <c r="T598" s="2"/>
    </row>
    <row r="599" spans="1:20" ht="51" customHeight="1" x14ac:dyDescent="0.25">
      <c r="A599" s="26"/>
      <c r="B599" s="23" t="s">
        <v>199</v>
      </c>
      <c r="C599" s="23">
        <v>2014</v>
      </c>
      <c r="D599" s="24">
        <v>5552.8</v>
      </c>
      <c r="E599" s="24">
        <v>5552.8</v>
      </c>
      <c r="F599" s="24">
        <v>0</v>
      </c>
      <c r="G599" s="24">
        <v>0</v>
      </c>
      <c r="H599" s="24">
        <v>4900</v>
      </c>
      <c r="I599" s="24">
        <v>4900</v>
      </c>
      <c r="J599" s="24">
        <v>652.79999999999995</v>
      </c>
      <c r="K599" s="24">
        <v>652.79999999999995</v>
      </c>
      <c r="L599" s="24">
        <v>0</v>
      </c>
      <c r="M599" s="24">
        <v>0</v>
      </c>
      <c r="N599" s="24">
        <v>100</v>
      </c>
      <c r="O599" s="24">
        <v>100</v>
      </c>
      <c r="P599" s="23" t="s">
        <v>158</v>
      </c>
      <c r="Q599" s="26">
        <v>144</v>
      </c>
      <c r="R599" s="26">
        <v>144</v>
      </c>
      <c r="S599" s="26">
        <v>100</v>
      </c>
      <c r="T599" s="2"/>
    </row>
    <row r="600" spans="1:20" ht="63.75" customHeight="1" x14ac:dyDescent="0.25">
      <c r="A600" s="294"/>
      <c r="B600" s="264" t="s">
        <v>366</v>
      </c>
      <c r="C600" s="264">
        <v>2015</v>
      </c>
      <c r="D600" s="270">
        <v>6543</v>
      </c>
      <c r="E600" s="270">
        <v>5931.3</v>
      </c>
      <c r="F600" s="270">
        <v>1963</v>
      </c>
      <c r="G600" s="270">
        <v>1800</v>
      </c>
      <c r="H600" s="270">
        <v>4384</v>
      </c>
      <c r="I600" s="270">
        <v>3789</v>
      </c>
      <c r="J600" s="270">
        <v>196</v>
      </c>
      <c r="K600" s="270">
        <v>342.3</v>
      </c>
      <c r="L600" s="270">
        <v>0</v>
      </c>
      <c r="M600" s="270">
        <v>0</v>
      </c>
      <c r="N600" s="270">
        <v>100</v>
      </c>
      <c r="O600" s="270">
        <v>90.65</v>
      </c>
      <c r="P600" s="23" t="s">
        <v>367</v>
      </c>
      <c r="Q600" s="59">
        <v>25</v>
      </c>
      <c r="R600" s="59">
        <v>25</v>
      </c>
      <c r="S600" s="59">
        <v>100</v>
      </c>
      <c r="T600" s="2"/>
    </row>
    <row r="601" spans="1:20" ht="63.75" customHeight="1" x14ac:dyDescent="0.25">
      <c r="A601" s="296"/>
      <c r="B601" s="266"/>
      <c r="C601" s="266"/>
      <c r="D601" s="271"/>
      <c r="E601" s="271"/>
      <c r="F601" s="271"/>
      <c r="G601" s="271"/>
      <c r="H601" s="271"/>
      <c r="I601" s="271"/>
      <c r="J601" s="271"/>
      <c r="K601" s="271"/>
      <c r="L601" s="271"/>
      <c r="M601" s="271"/>
      <c r="N601" s="271"/>
      <c r="O601" s="271"/>
      <c r="P601" s="23" t="s">
        <v>368</v>
      </c>
      <c r="Q601" s="59" t="s">
        <v>369</v>
      </c>
      <c r="R601" s="59" t="s">
        <v>369</v>
      </c>
      <c r="S601" s="59">
        <v>100</v>
      </c>
      <c r="T601" s="2"/>
    </row>
    <row r="602" spans="1:20" ht="68.25" customHeight="1" x14ac:dyDescent="0.25">
      <c r="A602" s="142"/>
      <c r="B602" s="126" t="s">
        <v>482</v>
      </c>
      <c r="C602" s="125">
        <v>2016</v>
      </c>
      <c r="D602" s="135">
        <v>1170</v>
      </c>
      <c r="E602" s="135">
        <v>1170</v>
      </c>
      <c r="F602" s="135">
        <v>0</v>
      </c>
      <c r="G602" s="135">
        <v>0</v>
      </c>
      <c r="H602" s="135">
        <v>0</v>
      </c>
      <c r="I602" s="135">
        <v>0</v>
      </c>
      <c r="J602" s="135">
        <v>1170</v>
      </c>
      <c r="K602" s="135">
        <v>1170</v>
      </c>
      <c r="L602" s="135">
        <v>0</v>
      </c>
      <c r="M602" s="135">
        <v>0</v>
      </c>
      <c r="N602" s="135">
        <v>100</v>
      </c>
      <c r="O602" s="135">
        <v>100</v>
      </c>
      <c r="P602" s="124" t="s">
        <v>483</v>
      </c>
      <c r="Q602" s="141">
        <v>1</v>
      </c>
      <c r="R602" s="141">
        <v>1</v>
      </c>
      <c r="S602" s="141">
        <v>100</v>
      </c>
      <c r="T602" s="2"/>
    </row>
    <row r="603" spans="1:20" ht="18" customHeight="1" x14ac:dyDescent="0.25">
      <c r="A603" s="285" t="s">
        <v>484</v>
      </c>
      <c r="B603" s="288" t="s">
        <v>371</v>
      </c>
      <c r="C603" s="20" t="s">
        <v>560</v>
      </c>
      <c r="D603" s="94">
        <f>SUM(D604:D608)</f>
        <v>9030.2999999999993</v>
      </c>
      <c r="E603" s="94">
        <f t="shared" ref="E603:M603" si="182">SUM(E604:E608)</f>
        <v>5030.3</v>
      </c>
      <c r="F603" s="94">
        <f t="shared" si="182"/>
        <v>2026.71</v>
      </c>
      <c r="G603" s="94">
        <f t="shared" si="182"/>
        <v>826.71</v>
      </c>
      <c r="H603" s="94">
        <f t="shared" si="182"/>
        <v>5350.73</v>
      </c>
      <c r="I603" s="94">
        <f t="shared" si="182"/>
        <v>2670.73</v>
      </c>
      <c r="J603" s="94">
        <f t="shared" si="182"/>
        <v>1652.86</v>
      </c>
      <c r="K603" s="94">
        <f t="shared" si="182"/>
        <v>1532.86</v>
      </c>
      <c r="L603" s="94">
        <f t="shared" si="182"/>
        <v>0</v>
      </c>
      <c r="M603" s="94">
        <f t="shared" si="182"/>
        <v>0</v>
      </c>
      <c r="N603" s="94">
        <f t="shared" ref="N603" si="183">SUM(N604:N605)</f>
        <v>100</v>
      </c>
      <c r="O603" s="94">
        <v>55.7</v>
      </c>
      <c r="P603" s="291" t="s">
        <v>22</v>
      </c>
      <c r="Q603" s="291" t="s">
        <v>22</v>
      </c>
      <c r="R603" s="291" t="s">
        <v>22</v>
      </c>
      <c r="S603" s="291" t="s">
        <v>22</v>
      </c>
      <c r="T603" s="2"/>
    </row>
    <row r="604" spans="1:20" ht="18.75" customHeight="1" x14ac:dyDescent="0.25">
      <c r="A604" s="286"/>
      <c r="B604" s="289"/>
      <c r="C604" s="20">
        <v>2014</v>
      </c>
      <c r="D604" s="94">
        <v>0</v>
      </c>
      <c r="E604" s="94">
        <v>0</v>
      </c>
      <c r="F604" s="94">
        <v>0</v>
      </c>
      <c r="G604" s="94">
        <v>0</v>
      </c>
      <c r="H604" s="94">
        <v>0</v>
      </c>
      <c r="I604" s="94">
        <v>0</v>
      </c>
      <c r="J604" s="94">
        <v>0</v>
      </c>
      <c r="K604" s="94">
        <v>0</v>
      </c>
      <c r="L604" s="94">
        <v>0</v>
      </c>
      <c r="M604" s="94">
        <v>0</v>
      </c>
      <c r="N604" s="94">
        <v>0</v>
      </c>
      <c r="O604" s="94">
        <v>0</v>
      </c>
      <c r="P604" s="292"/>
      <c r="Q604" s="292"/>
      <c r="R604" s="292"/>
      <c r="S604" s="292"/>
      <c r="T604" s="2"/>
    </row>
    <row r="605" spans="1:20" ht="20.25" customHeight="1" x14ac:dyDescent="0.25">
      <c r="A605" s="286"/>
      <c r="B605" s="289"/>
      <c r="C605" s="20">
        <v>2015</v>
      </c>
      <c r="D605" s="94">
        <f>SUM(D609)</f>
        <v>4000</v>
      </c>
      <c r="E605" s="94">
        <f t="shared" ref="E605:O605" si="184">SUM(E609)</f>
        <v>0</v>
      </c>
      <c r="F605" s="94">
        <f t="shared" si="184"/>
        <v>1200</v>
      </c>
      <c r="G605" s="94">
        <f t="shared" si="184"/>
        <v>0</v>
      </c>
      <c r="H605" s="94">
        <f t="shared" si="184"/>
        <v>2680</v>
      </c>
      <c r="I605" s="94">
        <f t="shared" si="184"/>
        <v>0</v>
      </c>
      <c r="J605" s="94">
        <f t="shared" si="184"/>
        <v>120</v>
      </c>
      <c r="K605" s="94">
        <f t="shared" si="184"/>
        <v>0</v>
      </c>
      <c r="L605" s="94">
        <f t="shared" si="184"/>
        <v>0</v>
      </c>
      <c r="M605" s="94">
        <f t="shared" si="184"/>
        <v>0</v>
      </c>
      <c r="N605" s="94">
        <f t="shared" si="184"/>
        <v>100</v>
      </c>
      <c r="O605" s="94">
        <f t="shared" si="184"/>
        <v>0</v>
      </c>
      <c r="P605" s="292"/>
      <c r="Q605" s="292"/>
      <c r="R605" s="292"/>
      <c r="S605" s="292"/>
      <c r="T605" s="2"/>
    </row>
    <row r="606" spans="1:20" ht="20.25" customHeight="1" x14ac:dyDescent="0.25">
      <c r="A606" s="286"/>
      <c r="B606" s="289"/>
      <c r="C606" s="65">
        <v>2016</v>
      </c>
      <c r="D606" s="138">
        <v>0</v>
      </c>
      <c r="E606" s="138">
        <v>0</v>
      </c>
      <c r="F606" s="138">
        <v>0</v>
      </c>
      <c r="G606" s="138">
        <v>0</v>
      </c>
      <c r="H606" s="138">
        <v>0</v>
      </c>
      <c r="I606" s="138">
        <v>0</v>
      </c>
      <c r="J606" s="138">
        <v>0</v>
      </c>
      <c r="K606" s="138">
        <v>0</v>
      </c>
      <c r="L606" s="138">
        <v>0</v>
      </c>
      <c r="M606" s="138">
        <v>0</v>
      </c>
      <c r="N606" s="138">
        <v>0</v>
      </c>
      <c r="O606" s="138">
        <v>0</v>
      </c>
      <c r="P606" s="292"/>
      <c r="Q606" s="292"/>
      <c r="R606" s="292"/>
      <c r="S606" s="292"/>
      <c r="T606" s="2"/>
    </row>
    <row r="607" spans="1:20" ht="20.25" customHeight="1" x14ac:dyDescent="0.25">
      <c r="A607" s="286"/>
      <c r="B607" s="289"/>
      <c r="C607" s="65">
        <v>2017</v>
      </c>
      <c r="D607" s="166">
        <v>0</v>
      </c>
      <c r="E607" s="166">
        <v>0</v>
      </c>
      <c r="F607" s="166">
        <v>0</v>
      </c>
      <c r="G607" s="166">
        <v>0</v>
      </c>
      <c r="H607" s="166">
        <v>0</v>
      </c>
      <c r="I607" s="166">
        <v>0</v>
      </c>
      <c r="J607" s="166">
        <v>0</v>
      </c>
      <c r="K607" s="166">
        <v>0</v>
      </c>
      <c r="L607" s="166">
        <v>0</v>
      </c>
      <c r="M607" s="166">
        <v>0</v>
      </c>
      <c r="N607" s="166">
        <v>0</v>
      </c>
      <c r="O607" s="166">
        <v>0</v>
      </c>
      <c r="P607" s="292"/>
      <c r="Q607" s="292"/>
      <c r="R607" s="292"/>
      <c r="S607" s="292"/>
      <c r="T607" s="2"/>
    </row>
    <row r="608" spans="1:20" ht="20.25" customHeight="1" x14ac:dyDescent="0.25">
      <c r="A608" s="287"/>
      <c r="B608" s="290"/>
      <c r="C608" s="65">
        <v>2018</v>
      </c>
      <c r="D608" s="205">
        <f>SUM(D612)</f>
        <v>5030.3</v>
      </c>
      <c r="E608" s="205">
        <f t="shared" ref="E608:M608" si="185">SUM(E612)</f>
        <v>5030.3</v>
      </c>
      <c r="F608" s="205">
        <f t="shared" si="185"/>
        <v>826.71</v>
      </c>
      <c r="G608" s="205">
        <f t="shared" si="185"/>
        <v>826.71</v>
      </c>
      <c r="H608" s="205">
        <f t="shared" si="185"/>
        <v>2670.73</v>
      </c>
      <c r="I608" s="205">
        <f t="shared" si="185"/>
        <v>2670.73</v>
      </c>
      <c r="J608" s="205">
        <f t="shared" si="185"/>
        <v>1532.86</v>
      </c>
      <c r="K608" s="205">
        <f t="shared" si="185"/>
        <v>1532.86</v>
      </c>
      <c r="L608" s="205">
        <f t="shared" si="185"/>
        <v>0</v>
      </c>
      <c r="M608" s="205">
        <f t="shared" si="185"/>
        <v>0</v>
      </c>
      <c r="N608" s="205">
        <v>100</v>
      </c>
      <c r="O608" s="205">
        <v>100</v>
      </c>
      <c r="P608" s="293"/>
      <c r="Q608" s="293"/>
      <c r="R608" s="293"/>
      <c r="S608" s="293"/>
      <c r="T608" s="2"/>
    </row>
    <row r="609" spans="1:20" ht="42" customHeight="1" x14ac:dyDescent="0.25">
      <c r="A609" s="285"/>
      <c r="B609" s="288" t="s">
        <v>372</v>
      </c>
      <c r="C609" s="264">
        <v>2015</v>
      </c>
      <c r="D609" s="270">
        <v>4000</v>
      </c>
      <c r="E609" s="270">
        <v>0</v>
      </c>
      <c r="F609" s="270">
        <v>1200</v>
      </c>
      <c r="G609" s="270">
        <v>0</v>
      </c>
      <c r="H609" s="270">
        <v>2680</v>
      </c>
      <c r="I609" s="270">
        <v>0</v>
      </c>
      <c r="J609" s="270">
        <v>120</v>
      </c>
      <c r="K609" s="270">
        <v>0</v>
      </c>
      <c r="L609" s="270">
        <v>0</v>
      </c>
      <c r="M609" s="270">
        <v>0</v>
      </c>
      <c r="N609" s="270">
        <v>100</v>
      </c>
      <c r="O609" s="270">
        <v>0</v>
      </c>
      <c r="P609" s="23" t="s">
        <v>373</v>
      </c>
      <c r="Q609" s="59">
        <v>228.5</v>
      </c>
      <c r="R609" s="59">
        <v>228.1</v>
      </c>
      <c r="S609" s="59">
        <v>99.82</v>
      </c>
      <c r="T609" s="2"/>
    </row>
    <row r="610" spans="1:20" ht="42" customHeight="1" x14ac:dyDescent="0.25">
      <c r="A610" s="286"/>
      <c r="B610" s="289"/>
      <c r="C610" s="265"/>
      <c r="D610" s="275"/>
      <c r="E610" s="275"/>
      <c r="F610" s="275"/>
      <c r="G610" s="275"/>
      <c r="H610" s="275"/>
      <c r="I610" s="275"/>
      <c r="J610" s="275"/>
      <c r="K610" s="275"/>
      <c r="L610" s="275"/>
      <c r="M610" s="275"/>
      <c r="N610" s="275"/>
      <c r="O610" s="275"/>
      <c r="P610" s="23" t="s">
        <v>374</v>
      </c>
      <c r="Q610" s="59">
        <v>1.8</v>
      </c>
      <c r="R610" s="59">
        <v>1.4</v>
      </c>
      <c r="S610" s="59">
        <v>77.78</v>
      </c>
      <c r="T610" s="2"/>
    </row>
    <row r="611" spans="1:20" ht="54.75" customHeight="1" x14ac:dyDescent="0.25">
      <c r="A611" s="287"/>
      <c r="B611" s="290"/>
      <c r="C611" s="266"/>
      <c r="D611" s="271"/>
      <c r="E611" s="271"/>
      <c r="F611" s="271"/>
      <c r="G611" s="271"/>
      <c r="H611" s="271"/>
      <c r="I611" s="271"/>
      <c r="J611" s="271"/>
      <c r="K611" s="271"/>
      <c r="L611" s="271"/>
      <c r="M611" s="271"/>
      <c r="N611" s="271"/>
      <c r="O611" s="271"/>
      <c r="P611" s="23" t="s">
        <v>375</v>
      </c>
      <c r="Q611" s="59">
        <v>47.5</v>
      </c>
      <c r="R611" s="59">
        <v>48.4</v>
      </c>
      <c r="S611" s="59">
        <v>101.89</v>
      </c>
      <c r="T611" s="2"/>
    </row>
    <row r="612" spans="1:20" ht="38.25" customHeight="1" x14ac:dyDescent="0.25">
      <c r="A612" s="285"/>
      <c r="B612" s="288" t="s">
        <v>586</v>
      </c>
      <c r="C612" s="264">
        <v>2018</v>
      </c>
      <c r="D612" s="270">
        <v>5030.3</v>
      </c>
      <c r="E612" s="270">
        <v>5030.3</v>
      </c>
      <c r="F612" s="270">
        <v>826.71</v>
      </c>
      <c r="G612" s="270">
        <v>826.71</v>
      </c>
      <c r="H612" s="270">
        <v>2670.73</v>
      </c>
      <c r="I612" s="270">
        <v>2670.73</v>
      </c>
      <c r="J612" s="270">
        <v>1532.86</v>
      </c>
      <c r="K612" s="270">
        <v>1532.86</v>
      </c>
      <c r="L612" s="270">
        <v>0</v>
      </c>
      <c r="M612" s="270">
        <v>0</v>
      </c>
      <c r="N612" s="270">
        <v>100</v>
      </c>
      <c r="O612" s="270">
        <v>100</v>
      </c>
      <c r="P612" s="23" t="s">
        <v>373</v>
      </c>
      <c r="Q612" s="211">
        <v>174.5</v>
      </c>
      <c r="R612" s="211">
        <v>180.95</v>
      </c>
      <c r="S612" s="211">
        <v>103.7</v>
      </c>
      <c r="T612" s="2"/>
    </row>
    <row r="613" spans="1:20" ht="41.25" customHeight="1" x14ac:dyDescent="0.25">
      <c r="A613" s="286"/>
      <c r="B613" s="289"/>
      <c r="C613" s="265"/>
      <c r="D613" s="275"/>
      <c r="E613" s="275"/>
      <c r="F613" s="275"/>
      <c r="G613" s="275"/>
      <c r="H613" s="275"/>
      <c r="I613" s="275"/>
      <c r="J613" s="275"/>
      <c r="K613" s="275"/>
      <c r="L613" s="275"/>
      <c r="M613" s="275"/>
      <c r="N613" s="275"/>
      <c r="O613" s="275"/>
      <c r="P613" s="23" t="s">
        <v>374</v>
      </c>
      <c r="Q613" s="211">
        <v>1.3440000000000001</v>
      </c>
      <c r="R613" s="211">
        <v>1.3440000000000001</v>
      </c>
      <c r="S613" s="211">
        <v>100</v>
      </c>
      <c r="T613" s="2"/>
    </row>
    <row r="614" spans="1:20" ht="54.75" customHeight="1" x14ac:dyDescent="0.25">
      <c r="A614" s="287"/>
      <c r="B614" s="290"/>
      <c r="C614" s="266"/>
      <c r="D614" s="271"/>
      <c r="E614" s="271"/>
      <c r="F614" s="271"/>
      <c r="G614" s="271"/>
      <c r="H614" s="271"/>
      <c r="I614" s="271"/>
      <c r="J614" s="271"/>
      <c r="K614" s="271"/>
      <c r="L614" s="271"/>
      <c r="M614" s="271"/>
      <c r="N614" s="271"/>
      <c r="O614" s="271"/>
      <c r="P614" s="23" t="s">
        <v>375</v>
      </c>
      <c r="Q614" s="211">
        <v>42.7</v>
      </c>
      <c r="R614" s="211">
        <v>44.6</v>
      </c>
      <c r="S614" s="211">
        <v>104.45</v>
      </c>
      <c r="T614" s="2"/>
    </row>
    <row r="615" spans="1:20" ht="22.5" customHeight="1" x14ac:dyDescent="0.25">
      <c r="A615" s="285" t="s">
        <v>485</v>
      </c>
      <c r="B615" s="288" t="s">
        <v>160</v>
      </c>
      <c r="C615" s="63" t="s">
        <v>560</v>
      </c>
      <c r="D615" s="61">
        <f>SUM(D616+D619+D622+D625+D628)</f>
        <v>340001.60000000003</v>
      </c>
      <c r="E615" s="206">
        <f t="shared" ref="E615:M615" si="186">SUM(E616+E619+E622+E625+E628)</f>
        <v>259092.07999999996</v>
      </c>
      <c r="F615" s="206">
        <f t="shared" si="186"/>
        <v>83771.67</v>
      </c>
      <c r="G615" s="206">
        <f t="shared" si="186"/>
        <v>45909.67</v>
      </c>
      <c r="H615" s="206">
        <f t="shared" si="186"/>
        <v>175931.91</v>
      </c>
      <c r="I615" s="206">
        <f t="shared" si="186"/>
        <v>155495.94000000003</v>
      </c>
      <c r="J615" s="206">
        <f t="shared" si="186"/>
        <v>61895.51999999999</v>
      </c>
      <c r="K615" s="206">
        <f t="shared" si="186"/>
        <v>49218.67</v>
      </c>
      <c r="L615" s="206">
        <f t="shared" si="186"/>
        <v>18402.5</v>
      </c>
      <c r="M615" s="206">
        <f t="shared" si="186"/>
        <v>8467.7999999999993</v>
      </c>
      <c r="N615" s="61">
        <v>100</v>
      </c>
      <c r="O615" s="61">
        <v>76.2</v>
      </c>
      <c r="P615" s="59" t="s">
        <v>22</v>
      </c>
      <c r="Q615" s="59" t="s">
        <v>22</v>
      </c>
      <c r="R615" s="59" t="s">
        <v>22</v>
      </c>
      <c r="S615" s="59" t="s">
        <v>22</v>
      </c>
      <c r="T615" s="2"/>
    </row>
    <row r="616" spans="1:20" ht="28.5" customHeight="1" x14ac:dyDescent="0.25">
      <c r="A616" s="286"/>
      <c r="B616" s="289"/>
      <c r="C616" s="297">
        <v>2014</v>
      </c>
      <c r="D616" s="306">
        <f>SUM(D631+D632+D633+D634+D635)</f>
        <v>54654.5</v>
      </c>
      <c r="E616" s="306">
        <f t="shared" ref="E616:M616" si="187">SUM(E631+E632+E633+E634+E635)</f>
        <v>54654.5</v>
      </c>
      <c r="F616" s="306">
        <f t="shared" si="187"/>
        <v>18233.400000000001</v>
      </c>
      <c r="G616" s="306">
        <f t="shared" si="187"/>
        <v>18233.400000000001</v>
      </c>
      <c r="H616" s="306">
        <f t="shared" si="187"/>
        <v>26736.400000000001</v>
      </c>
      <c r="I616" s="306">
        <f t="shared" si="187"/>
        <v>26736.400000000001</v>
      </c>
      <c r="J616" s="306">
        <f t="shared" si="187"/>
        <v>6751.2000000000007</v>
      </c>
      <c r="K616" s="306">
        <f t="shared" si="187"/>
        <v>6751.2000000000007</v>
      </c>
      <c r="L616" s="306">
        <f t="shared" si="187"/>
        <v>2933.5</v>
      </c>
      <c r="M616" s="306">
        <f t="shared" si="187"/>
        <v>2933.5</v>
      </c>
      <c r="N616" s="306">
        <v>100</v>
      </c>
      <c r="O616" s="306">
        <v>100</v>
      </c>
      <c r="P616" s="27" t="s">
        <v>162</v>
      </c>
      <c r="Q616" s="59">
        <v>318.89999999999998</v>
      </c>
      <c r="R616" s="59">
        <v>318.89999999999998</v>
      </c>
      <c r="S616" s="59">
        <v>100</v>
      </c>
      <c r="T616" s="2"/>
    </row>
    <row r="617" spans="1:20" ht="39" customHeight="1" x14ac:dyDescent="0.25">
      <c r="A617" s="286"/>
      <c r="B617" s="289"/>
      <c r="C617" s="298"/>
      <c r="D617" s="307"/>
      <c r="E617" s="307"/>
      <c r="F617" s="307"/>
      <c r="G617" s="307"/>
      <c r="H617" s="307"/>
      <c r="I617" s="307"/>
      <c r="J617" s="307"/>
      <c r="K617" s="307"/>
      <c r="L617" s="307"/>
      <c r="M617" s="307"/>
      <c r="N617" s="307"/>
      <c r="O617" s="307"/>
      <c r="P617" s="27" t="s">
        <v>163</v>
      </c>
      <c r="Q617" s="59">
        <v>6.6</v>
      </c>
      <c r="R617" s="59">
        <v>6.6</v>
      </c>
      <c r="S617" s="59">
        <v>100</v>
      </c>
      <c r="T617" s="2"/>
    </row>
    <row r="618" spans="1:20" ht="27" customHeight="1" x14ac:dyDescent="0.25">
      <c r="A618" s="286"/>
      <c r="B618" s="289"/>
      <c r="C618" s="299"/>
      <c r="D618" s="308"/>
      <c r="E618" s="308"/>
      <c r="F618" s="308"/>
      <c r="G618" s="308"/>
      <c r="H618" s="308"/>
      <c r="I618" s="308"/>
      <c r="J618" s="308"/>
      <c r="K618" s="308"/>
      <c r="L618" s="308"/>
      <c r="M618" s="308"/>
      <c r="N618" s="308"/>
      <c r="O618" s="308"/>
      <c r="P618" s="27" t="s">
        <v>164</v>
      </c>
      <c r="Q618" s="59">
        <v>86.4</v>
      </c>
      <c r="R618" s="59">
        <v>86.4</v>
      </c>
      <c r="S618" s="59">
        <v>100</v>
      </c>
      <c r="T618" s="2"/>
    </row>
    <row r="619" spans="1:20" ht="27" customHeight="1" x14ac:dyDescent="0.25">
      <c r="A619" s="286"/>
      <c r="B619" s="289"/>
      <c r="C619" s="297">
        <v>2015</v>
      </c>
      <c r="D619" s="306">
        <f>SUM(D636:D641)</f>
        <v>154676</v>
      </c>
      <c r="E619" s="306">
        <f t="shared" ref="E619:M619" si="188">SUM(E636:E641)</f>
        <v>73766.5</v>
      </c>
      <c r="F619" s="306">
        <f t="shared" si="188"/>
        <v>46402</v>
      </c>
      <c r="G619" s="306">
        <f t="shared" si="188"/>
        <v>8540</v>
      </c>
      <c r="H619" s="306">
        <f t="shared" si="188"/>
        <v>77338</v>
      </c>
      <c r="I619" s="306">
        <f t="shared" si="188"/>
        <v>56902.430000000008</v>
      </c>
      <c r="J619" s="306">
        <f t="shared" si="188"/>
        <v>15467</v>
      </c>
      <c r="K619" s="306">
        <f t="shared" si="188"/>
        <v>2789.77</v>
      </c>
      <c r="L619" s="306">
        <f t="shared" si="188"/>
        <v>15469</v>
      </c>
      <c r="M619" s="306">
        <f t="shared" si="188"/>
        <v>5534.2999999999993</v>
      </c>
      <c r="N619" s="306">
        <v>100</v>
      </c>
      <c r="O619" s="306">
        <v>47.69</v>
      </c>
      <c r="P619" s="27" t="s">
        <v>162</v>
      </c>
      <c r="Q619" s="59">
        <v>318.89999999999998</v>
      </c>
      <c r="R619" s="59">
        <v>322</v>
      </c>
      <c r="S619" s="59">
        <v>101</v>
      </c>
      <c r="T619" s="2"/>
    </row>
    <row r="620" spans="1:20" ht="40.5" customHeight="1" x14ac:dyDescent="0.25">
      <c r="A620" s="286"/>
      <c r="B620" s="289"/>
      <c r="C620" s="298"/>
      <c r="D620" s="307"/>
      <c r="E620" s="307"/>
      <c r="F620" s="307"/>
      <c r="G620" s="307"/>
      <c r="H620" s="307"/>
      <c r="I620" s="307"/>
      <c r="J620" s="307"/>
      <c r="K620" s="307"/>
      <c r="L620" s="307"/>
      <c r="M620" s="307"/>
      <c r="N620" s="307"/>
      <c r="O620" s="307"/>
      <c r="P620" s="27" t="s">
        <v>163</v>
      </c>
      <c r="Q620" s="59">
        <v>6.7</v>
      </c>
      <c r="R620" s="59">
        <v>6.85</v>
      </c>
      <c r="S620" s="59">
        <v>102.2</v>
      </c>
      <c r="T620" s="2"/>
    </row>
    <row r="621" spans="1:20" ht="27" customHeight="1" x14ac:dyDescent="0.25">
      <c r="A621" s="286"/>
      <c r="B621" s="289"/>
      <c r="C621" s="299"/>
      <c r="D621" s="308"/>
      <c r="E621" s="308"/>
      <c r="F621" s="308"/>
      <c r="G621" s="308"/>
      <c r="H621" s="308"/>
      <c r="I621" s="308"/>
      <c r="J621" s="308"/>
      <c r="K621" s="308"/>
      <c r="L621" s="308"/>
      <c r="M621" s="308"/>
      <c r="N621" s="308"/>
      <c r="O621" s="308"/>
      <c r="P621" s="27" t="s">
        <v>164</v>
      </c>
      <c r="Q621" s="59">
        <v>86.6</v>
      </c>
      <c r="R621" s="59">
        <v>91.1</v>
      </c>
      <c r="S621" s="59">
        <v>105.2</v>
      </c>
      <c r="T621" s="2"/>
    </row>
    <row r="622" spans="1:20" ht="27" customHeight="1" x14ac:dyDescent="0.25">
      <c r="A622" s="286"/>
      <c r="B622" s="289"/>
      <c r="C622" s="297">
        <v>2016</v>
      </c>
      <c r="D622" s="306">
        <f t="shared" ref="D622:M622" si="189">SUM(D642+D644+D650)</f>
        <v>62088.5</v>
      </c>
      <c r="E622" s="306">
        <f t="shared" si="189"/>
        <v>62088.479999999996</v>
      </c>
      <c r="F622" s="306">
        <f t="shared" si="189"/>
        <v>10661.599999999999</v>
      </c>
      <c r="G622" s="306">
        <f t="shared" si="189"/>
        <v>10661.599999999999</v>
      </c>
      <c r="H622" s="306">
        <f t="shared" si="189"/>
        <v>41444.1</v>
      </c>
      <c r="I622" s="306">
        <f t="shared" si="189"/>
        <v>41444.1</v>
      </c>
      <c r="J622" s="306">
        <f t="shared" si="189"/>
        <v>9982.7999999999993</v>
      </c>
      <c r="K622" s="306">
        <f t="shared" si="189"/>
        <v>9982.7800000000007</v>
      </c>
      <c r="L622" s="306">
        <f t="shared" si="189"/>
        <v>0</v>
      </c>
      <c r="M622" s="306">
        <f t="shared" si="189"/>
        <v>0</v>
      </c>
      <c r="N622" s="306">
        <v>100</v>
      </c>
      <c r="O622" s="306">
        <v>100</v>
      </c>
      <c r="P622" s="27" t="s">
        <v>162</v>
      </c>
      <c r="Q622" s="145">
        <v>332.3</v>
      </c>
      <c r="R622" s="145">
        <v>332.3</v>
      </c>
      <c r="S622" s="145">
        <v>100</v>
      </c>
      <c r="T622" s="2"/>
    </row>
    <row r="623" spans="1:20" ht="42" customHeight="1" x14ac:dyDescent="0.25">
      <c r="A623" s="286"/>
      <c r="B623" s="289"/>
      <c r="C623" s="298"/>
      <c r="D623" s="307"/>
      <c r="E623" s="307"/>
      <c r="F623" s="307"/>
      <c r="G623" s="307"/>
      <c r="H623" s="307"/>
      <c r="I623" s="307"/>
      <c r="J623" s="307"/>
      <c r="K623" s="307"/>
      <c r="L623" s="307"/>
      <c r="M623" s="307"/>
      <c r="N623" s="307"/>
      <c r="O623" s="307"/>
      <c r="P623" s="27" t="s">
        <v>163</v>
      </c>
      <c r="Q623" s="145">
        <v>8.6999999999999993</v>
      </c>
      <c r="R623" s="145">
        <v>8.6999999999999993</v>
      </c>
      <c r="S623" s="145">
        <v>100</v>
      </c>
      <c r="T623" s="2"/>
    </row>
    <row r="624" spans="1:20" ht="27" customHeight="1" x14ac:dyDescent="0.25">
      <c r="A624" s="286"/>
      <c r="B624" s="289"/>
      <c r="C624" s="299"/>
      <c r="D624" s="308"/>
      <c r="E624" s="308"/>
      <c r="F624" s="308"/>
      <c r="G624" s="308"/>
      <c r="H624" s="308"/>
      <c r="I624" s="308"/>
      <c r="J624" s="308"/>
      <c r="K624" s="308"/>
      <c r="L624" s="308"/>
      <c r="M624" s="308"/>
      <c r="N624" s="308"/>
      <c r="O624" s="308"/>
      <c r="P624" s="27" t="s">
        <v>164</v>
      </c>
      <c r="Q624" s="145">
        <v>92.5</v>
      </c>
      <c r="R624" s="145">
        <v>92.5</v>
      </c>
      <c r="S624" s="145">
        <v>100</v>
      </c>
      <c r="T624" s="2"/>
    </row>
    <row r="625" spans="1:20" ht="27" customHeight="1" x14ac:dyDescent="0.25">
      <c r="A625" s="286"/>
      <c r="B625" s="289"/>
      <c r="C625" s="297">
        <v>2017</v>
      </c>
      <c r="D625" s="306">
        <f>SUM(D643+D645+D646+D647+D651)</f>
        <v>33174.400000000001</v>
      </c>
      <c r="E625" s="306">
        <f t="shared" ref="E625:M625" si="190">SUM(E643+E645+E646+E647+E651)</f>
        <v>33174.400000000001</v>
      </c>
      <c r="F625" s="306">
        <f t="shared" si="190"/>
        <v>1240.9000000000001</v>
      </c>
      <c r="G625" s="306">
        <f t="shared" si="190"/>
        <v>1240.9000000000001</v>
      </c>
      <c r="H625" s="306">
        <f t="shared" si="190"/>
        <v>12876.6</v>
      </c>
      <c r="I625" s="306">
        <f t="shared" si="190"/>
        <v>12876.2</v>
      </c>
      <c r="J625" s="306">
        <f t="shared" si="190"/>
        <v>19056.899999999998</v>
      </c>
      <c r="K625" s="306">
        <f t="shared" si="190"/>
        <v>19057.3</v>
      </c>
      <c r="L625" s="306">
        <f t="shared" si="190"/>
        <v>0</v>
      </c>
      <c r="M625" s="306">
        <f t="shared" si="190"/>
        <v>0</v>
      </c>
      <c r="N625" s="306">
        <v>100</v>
      </c>
      <c r="O625" s="306">
        <v>100</v>
      </c>
      <c r="P625" s="27" t="s">
        <v>162</v>
      </c>
      <c r="Q625" s="172">
        <v>337.9</v>
      </c>
      <c r="R625" s="172">
        <v>337.9</v>
      </c>
      <c r="S625" s="172">
        <v>100</v>
      </c>
      <c r="T625" s="2"/>
    </row>
    <row r="626" spans="1:20" ht="39.75" customHeight="1" x14ac:dyDescent="0.25">
      <c r="A626" s="286"/>
      <c r="B626" s="289"/>
      <c r="C626" s="298"/>
      <c r="D626" s="307"/>
      <c r="E626" s="307"/>
      <c r="F626" s="307"/>
      <c r="G626" s="307"/>
      <c r="H626" s="307"/>
      <c r="I626" s="307"/>
      <c r="J626" s="307"/>
      <c r="K626" s="307"/>
      <c r="L626" s="307"/>
      <c r="M626" s="307"/>
      <c r="N626" s="307"/>
      <c r="O626" s="307"/>
      <c r="P626" s="27" t="s">
        <v>163</v>
      </c>
      <c r="Q626" s="172">
        <v>8.8000000000000007</v>
      </c>
      <c r="R626" s="172">
        <v>8.8000000000000007</v>
      </c>
      <c r="S626" s="172">
        <v>100</v>
      </c>
      <c r="T626" s="2"/>
    </row>
    <row r="627" spans="1:20" ht="27" customHeight="1" x14ac:dyDescent="0.25">
      <c r="A627" s="286"/>
      <c r="B627" s="289"/>
      <c r="C627" s="299"/>
      <c r="D627" s="308"/>
      <c r="E627" s="308"/>
      <c r="F627" s="308"/>
      <c r="G627" s="308"/>
      <c r="H627" s="308"/>
      <c r="I627" s="308"/>
      <c r="J627" s="308"/>
      <c r="K627" s="308"/>
      <c r="L627" s="308"/>
      <c r="M627" s="308"/>
      <c r="N627" s="308"/>
      <c r="O627" s="308"/>
      <c r="P627" s="27" t="s">
        <v>164</v>
      </c>
      <c r="Q627" s="172">
        <v>94.3</v>
      </c>
      <c r="R627" s="172">
        <v>94.3</v>
      </c>
      <c r="S627" s="172">
        <v>100</v>
      </c>
      <c r="T627" s="2"/>
    </row>
    <row r="628" spans="1:20" ht="27" customHeight="1" x14ac:dyDescent="0.25">
      <c r="A628" s="286"/>
      <c r="B628" s="289"/>
      <c r="C628" s="297">
        <v>2018</v>
      </c>
      <c r="D628" s="306">
        <f>SUM(D648+D649)</f>
        <v>35408.199999999997</v>
      </c>
      <c r="E628" s="306">
        <f t="shared" ref="E628:M628" si="191">SUM(E648+E649)</f>
        <v>35408.199999999997</v>
      </c>
      <c r="F628" s="306">
        <f t="shared" si="191"/>
        <v>7233.7699999999995</v>
      </c>
      <c r="G628" s="306">
        <f t="shared" si="191"/>
        <v>7233.7699999999995</v>
      </c>
      <c r="H628" s="306">
        <f t="shared" si="191"/>
        <v>17536.810000000001</v>
      </c>
      <c r="I628" s="306">
        <f t="shared" si="191"/>
        <v>17536.810000000001</v>
      </c>
      <c r="J628" s="306">
        <f t="shared" si="191"/>
        <v>10637.619999999999</v>
      </c>
      <c r="K628" s="306">
        <f t="shared" si="191"/>
        <v>10637.619999999999</v>
      </c>
      <c r="L628" s="306">
        <f t="shared" si="191"/>
        <v>0</v>
      </c>
      <c r="M628" s="306">
        <f t="shared" si="191"/>
        <v>0</v>
      </c>
      <c r="N628" s="306">
        <v>100</v>
      </c>
      <c r="O628" s="306">
        <v>100</v>
      </c>
      <c r="P628" s="27" t="s">
        <v>162</v>
      </c>
      <c r="Q628" s="211">
        <v>339</v>
      </c>
      <c r="R628" s="211">
        <v>339</v>
      </c>
      <c r="S628" s="211">
        <v>100</v>
      </c>
      <c r="T628" s="2"/>
    </row>
    <row r="629" spans="1:20" ht="27" customHeight="1" x14ac:dyDescent="0.25">
      <c r="A629" s="286"/>
      <c r="B629" s="289"/>
      <c r="C629" s="298"/>
      <c r="D629" s="307"/>
      <c r="E629" s="307"/>
      <c r="F629" s="307"/>
      <c r="G629" s="307"/>
      <c r="H629" s="307"/>
      <c r="I629" s="307"/>
      <c r="J629" s="307"/>
      <c r="K629" s="307"/>
      <c r="L629" s="307"/>
      <c r="M629" s="307"/>
      <c r="N629" s="307"/>
      <c r="O629" s="307"/>
      <c r="P629" s="27" t="s">
        <v>163</v>
      </c>
      <c r="Q629" s="211">
        <v>8.8000000000000007</v>
      </c>
      <c r="R629" s="211">
        <v>8.8000000000000007</v>
      </c>
      <c r="S629" s="211">
        <v>100</v>
      </c>
      <c r="T629" s="2"/>
    </row>
    <row r="630" spans="1:20" ht="27" customHeight="1" x14ac:dyDescent="0.25">
      <c r="A630" s="287"/>
      <c r="B630" s="290"/>
      <c r="C630" s="299"/>
      <c r="D630" s="308"/>
      <c r="E630" s="308"/>
      <c r="F630" s="308"/>
      <c r="G630" s="308"/>
      <c r="H630" s="308"/>
      <c r="I630" s="308"/>
      <c r="J630" s="308"/>
      <c r="K630" s="308"/>
      <c r="L630" s="308"/>
      <c r="M630" s="308"/>
      <c r="N630" s="308"/>
      <c r="O630" s="308"/>
      <c r="P630" s="27" t="s">
        <v>164</v>
      </c>
      <c r="Q630" s="211">
        <v>95.1</v>
      </c>
      <c r="R630" s="211">
        <v>95.1</v>
      </c>
      <c r="S630" s="211">
        <v>100</v>
      </c>
      <c r="T630" s="2"/>
    </row>
    <row r="631" spans="1:20" ht="52.5" customHeight="1" x14ac:dyDescent="0.25">
      <c r="A631" s="10"/>
      <c r="B631" s="23" t="s">
        <v>200</v>
      </c>
      <c r="C631" s="23">
        <v>2014</v>
      </c>
      <c r="D631" s="24">
        <v>10444</v>
      </c>
      <c r="E631" s="24">
        <v>10444</v>
      </c>
      <c r="F631" s="24">
        <v>3472.5</v>
      </c>
      <c r="G631" s="24">
        <v>3472.5</v>
      </c>
      <c r="H631" s="24">
        <v>5066.6000000000004</v>
      </c>
      <c r="I631" s="24">
        <v>5066.6000000000004</v>
      </c>
      <c r="J631" s="24">
        <v>1364.3</v>
      </c>
      <c r="K631" s="24">
        <v>1364.3</v>
      </c>
      <c r="L631" s="24">
        <v>540.6</v>
      </c>
      <c r="M631" s="24">
        <v>540.6</v>
      </c>
      <c r="N631" s="24">
        <v>100</v>
      </c>
      <c r="O631" s="24">
        <v>100</v>
      </c>
      <c r="P631" s="5" t="s">
        <v>161</v>
      </c>
      <c r="Q631" s="10">
        <v>7.5119999999999996</v>
      </c>
      <c r="R631" s="10">
        <v>7.5119999999999996</v>
      </c>
      <c r="S631" s="10">
        <v>100</v>
      </c>
      <c r="T631" s="2"/>
    </row>
    <row r="632" spans="1:20" ht="54" customHeight="1" x14ac:dyDescent="0.25">
      <c r="A632" s="10"/>
      <c r="B632" s="23" t="s">
        <v>201</v>
      </c>
      <c r="C632" s="23">
        <v>2014</v>
      </c>
      <c r="D632" s="24">
        <v>16575.7</v>
      </c>
      <c r="E632" s="24">
        <v>16575.7</v>
      </c>
      <c r="F632" s="24">
        <v>5556.6</v>
      </c>
      <c r="G632" s="24">
        <v>5556.6</v>
      </c>
      <c r="H632" s="24">
        <v>8095.4</v>
      </c>
      <c r="I632" s="24">
        <v>8095.4</v>
      </c>
      <c r="J632" s="24">
        <v>2288</v>
      </c>
      <c r="K632" s="24">
        <v>2288</v>
      </c>
      <c r="L632" s="24">
        <v>635.70000000000005</v>
      </c>
      <c r="M632" s="24">
        <v>635.70000000000005</v>
      </c>
      <c r="N632" s="24">
        <v>100</v>
      </c>
      <c r="O632" s="24">
        <v>100</v>
      </c>
      <c r="P632" s="5" t="s">
        <v>161</v>
      </c>
      <c r="Q632" s="10">
        <v>9.8140000000000001</v>
      </c>
      <c r="R632" s="10">
        <v>9.8140000000000001</v>
      </c>
      <c r="S632" s="10">
        <v>100</v>
      </c>
      <c r="T632" s="2"/>
    </row>
    <row r="633" spans="1:20" ht="54" customHeight="1" x14ac:dyDescent="0.25">
      <c r="A633" s="10"/>
      <c r="B633" s="23" t="s">
        <v>202</v>
      </c>
      <c r="C633" s="23">
        <v>2014</v>
      </c>
      <c r="D633" s="24">
        <v>5047.8</v>
      </c>
      <c r="E633" s="24">
        <v>5047.8</v>
      </c>
      <c r="F633" s="24">
        <v>1692</v>
      </c>
      <c r="G633" s="24">
        <v>1692</v>
      </c>
      <c r="H633" s="24">
        <v>2465.4</v>
      </c>
      <c r="I633" s="24">
        <v>2465.4</v>
      </c>
      <c r="J633" s="24">
        <v>716.3</v>
      </c>
      <c r="K633" s="24">
        <v>716.3</v>
      </c>
      <c r="L633" s="24">
        <v>174.1</v>
      </c>
      <c r="M633" s="24">
        <v>174.1</v>
      </c>
      <c r="N633" s="24">
        <v>100</v>
      </c>
      <c r="O633" s="24">
        <v>100</v>
      </c>
      <c r="P633" s="5" t="s">
        <v>161</v>
      </c>
      <c r="Q633" s="10">
        <v>2.323</v>
      </c>
      <c r="R633" s="10">
        <v>2.323</v>
      </c>
      <c r="S633" s="10">
        <v>100</v>
      </c>
      <c r="T633" s="2"/>
    </row>
    <row r="634" spans="1:20" ht="51.75" customHeight="1" x14ac:dyDescent="0.25">
      <c r="A634" s="10"/>
      <c r="B634" s="23" t="s">
        <v>203</v>
      </c>
      <c r="C634" s="23">
        <v>2014</v>
      </c>
      <c r="D634" s="24">
        <v>16715</v>
      </c>
      <c r="E634" s="24">
        <v>16715</v>
      </c>
      <c r="F634" s="24">
        <v>5559.5</v>
      </c>
      <c r="G634" s="24">
        <v>5559.5</v>
      </c>
      <c r="H634" s="24">
        <v>8220.6</v>
      </c>
      <c r="I634" s="24">
        <v>8220.6</v>
      </c>
      <c r="J634" s="24">
        <v>1755.3</v>
      </c>
      <c r="K634" s="24">
        <v>1755.3</v>
      </c>
      <c r="L634" s="24">
        <v>1179.5999999999999</v>
      </c>
      <c r="M634" s="24">
        <v>1179.5999999999999</v>
      </c>
      <c r="N634" s="24">
        <v>100</v>
      </c>
      <c r="O634" s="24">
        <v>100</v>
      </c>
      <c r="P634" s="5" t="s">
        <v>161</v>
      </c>
      <c r="Q634" s="10">
        <v>9.76</v>
      </c>
      <c r="R634" s="10">
        <v>9.76</v>
      </c>
      <c r="S634" s="10">
        <v>100</v>
      </c>
      <c r="T634" s="2"/>
    </row>
    <row r="635" spans="1:20" ht="54" customHeight="1" x14ac:dyDescent="0.25">
      <c r="A635" s="10"/>
      <c r="B635" s="23" t="s">
        <v>204</v>
      </c>
      <c r="C635" s="23">
        <v>2014</v>
      </c>
      <c r="D635" s="24">
        <v>5872</v>
      </c>
      <c r="E635" s="24">
        <v>5872</v>
      </c>
      <c r="F635" s="24">
        <v>1952.8</v>
      </c>
      <c r="G635" s="24">
        <v>1952.8</v>
      </c>
      <c r="H635" s="24">
        <v>2888.4</v>
      </c>
      <c r="I635" s="24">
        <v>2888.4</v>
      </c>
      <c r="J635" s="24">
        <v>627.29999999999995</v>
      </c>
      <c r="K635" s="24">
        <v>627.29999999999995</v>
      </c>
      <c r="L635" s="24">
        <v>403.5</v>
      </c>
      <c r="M635" s="24">
        <v>403.5</v>
      </c>
      <c r="N635" s="24">
        <v>100</v>
      </c>
      <c r="O635" s="24">
        <v>100</v>
      </c>
      <c r="P635" s="5" t="s">
        <v>161</v>
      </c>
      <c r="Q635" s="10">
        <v>1.4379999999999999</v>
      </c>
      <c r="R635" s="10">
        <v>1.4379999999999999</v>
      </c>
      <c r="S635" s="10">
        <v>100</v>
      </c>
      <c r="T635" s="2"/>
    </row>
    <row r="636" spans="1:20" ht="54" customHeight="1" x14ac:dyDescent="0.25">
      <c r="A636" s="59"/>
      <c r="B636" s="23" t="s">
        <v>376</v>
      </c>
      <c r="C636" s="23">
        <v>2015</v>
      </c>
      <c r="D636" s="24">
        <v>54110</v>
      </c>
      <c r="E636" s="24">
        <v>20857.400000000001</v>
      </c>
      <c r="F636" s="24">
        <v>16233</v>
      </c>
      <c r="G636" s="24">
        <v>535</v>
      </c>
      <c r="H636" s="24">
        <v>27055</v>
      </c>
      <c r="I636" s="24">
        <v>19069.93</v>
      </c>
      <c r="J636" s="24">
        <v>5411</v>
      </c>
      <c r="K636" s="24">
        <v>620.97</v>
      </c>
      <c r="L636" s="24">
        <v>5411</v>
      </c>
      <c r="M636" s="24">
        <v>631.5</v>
      </c>
      <c r="N636" s="24">
        <v>100</v>
      </c>
      <c r="O636" s="24">
        <v>38.549999999999997</v>
      </c>
      <c r="P636" s="5" t="s">
        <v>161</v>
      </c>
      <c r="Q636" s="59">
        <v>20.782</v>
      </c>
      <c r="R636" s="59" t="s">
        <v>358</v>
      </c>
      <c r="S636" s="59" t="s">
        <v>377</v>
      </c>
      <c r="T636" s="2"/>
    </row>
    <row r="637" spans="1:20" ht="54" customHeight="1" x14ac:dyDescent="0.25">
      <c r="A637" s="59"/>
      <c r="B637" s="23" t="s">
        <v>378</v>
      </c>
      <c r="C637" s="23">
        <v>2015</v>
      </c>
      <c r="D637" s="24">
        <v>20206</v>
      </c>
      <c r="E637" s="24">
        <v>19507.599999999999</v>
      </c>
      <c r="F637" s="24">
        <v>6062</v>
      </c>
      <c r="G637" s="24">
        <v>2950</v>
      </c>
      <c r="H637" s="24">
        <v>10103</v>
      </c>
      <c r="I637" s="24">
        <v>13820.7</v>
      </c>
      <c r="J637" s="24">
        <v>2020.5</v>
      </c>
      <c r="K637" s="24">
        <v>935.7</v>
      </c>
      <c r="L637" s="24">
        <v>2020.5</v>
      </c>
      <c r="M637" s="24">
        <v>1801.2</v>
      </c>
      <c r="N637" s="24">
        <v>100</v>
      </c>
      <c r="O637" s="24">
        <v>96.54</v>
      </c>
      <c r="P637" s="5" t="s">
        <v>161</v>
      </c>
      <c r="Q637" s="59">
        <v>9.1180000000000003</v>
      </c>
      <c r="R637" s="59">
        <v>9.1180000000000003</v>
      </c>
      <c r="S637" s="59">
        <v>100</v>
      </c>
      <c r="T637" s="2"/>
    </row>
    <row r="638" spans="1:20" ht="54" customHeight="1" x14ac:dyDescent="0.25">
      <c r="A638" s="59"/>
      <c r="B638" s="23" t="s">
        <v>379</v>
      </c>
      <c r="C638" s="23">
        <v>2015</v>
      </c>
      <c r="D638" s="24">
        <v>7154</v>
      </c>
      <c r="E638" s="24">
        <v>7064.7</v>
      </c>
      <c r="F638" s="24">
        <v>2146</v>
      </c>
      <c r="G638" s="24">
        <v>1080</v>
      </c>
      <c r="H638" s="24">
        <v>3577</v>
      </c>
      <c r="I638" s="24">
        <v>5131</v>
      </c>
      <c r="J638" s="24">
        <v>715.5</v>
      </c>
      <c r="K638" s="24">
        <v>213</v>
      </c>
      <c r="L638" s="24">
        <v>715.5</v>
      </c>
      <c r="M638" s="24">
        <v>640.70000000000005</v>
      </c>
      <c r="N638" s="24">
        <v>100</v>
      </c>
      <c r="O638" s="24">
        <v>98.75</v>
      </c>
      <c r="P638" s="5" t="s">
        <v>161</v>
      </c>
      <c r="Q638" s="59">
        <v>2.3559999999999999</v>
      </c>
      <c r="R638" s="59">
        <v>2.3559999999999999</v>
      </c>
      <c r="S638" s="59">
        <v>100</v>
      </c>
      <c r="T638" s="2"/>
    </row>
    <row r="639" spans="1:20" ht="54" customHeight="1" x14ac:dyDescent="0.25">
      <c r="A639" s="59"/>
      <c r="B639" s="23" t="s">
        <v>380</v>
      </c>
      <c r="C639" s="23">
        <v>2015</v>
      </c>
      <c r="D639" s="24">
        <v>26190</v>
      </c>
      <c r="E639" s="24">
        <v>26336.799999999999</v>
      </c>
      <c r="F639" s="24">
        <v>7857</v>
      </c>
      <c r="G639" s="24">
        <v>3975</v>
      </c>
      <c r="H639" s="24">
        <v>13095</v>
      </c>
      <c r="I639" s="24">
        <v>18880.8</v>
      </c>
      <c r="J639" s="24">
        <v>2619</v>
      </c>
      <c r="K639" s="24">
        <v>1020.1</v>
      </c>
      <c r="L639" s="24">
        <v>2619</v>
      </c>
      <c r="M639" s="24">
        <v>2460.9</v>
      </c>
      <c r="N639" s="24">
        <v>100</v>
      </c>
      <c r="O639" s="24">
        <v>100.56</v>
      </c>
      <c r="P639" s="5" t="s">
        <v>161</v>
      </c>
      <c r="Q639" s="59">
        <v>11.378</v>
      </c>
      <c r="R639" s="59">
        <v>11.38</v>
      </c>
      <c r="S639" s="59">
        <v>100</v>
      </c>
      <c r="T639" s="2"/>
    </row>
    <row r="640" spans="1:20" ht="54" customHeight="1" x14ac:dyDescent="0.25">
      <c r="A640" s="59"/>
      <c r="B640" s="23" t="s">
        <v>381</v>
      </c>
      <c r="C640" s="23">
        <v>2015</v>
      </c>
      <c r="D640" s="24">
        <v>15231</v>
      </c>
      <c r="E640" s="24">
        <v>0</v>
      </c>
      <c r="F640" s="24">
        <v>4569</v>
      </c>
      <c r="G640" s="24">
        <v>0</v>
      </c>
      <c r="H640" s="24">
        <v>7615</v>
      </c>
      <c r="I640" s="24">
        <v>0</v>
      </c>
      <c r="J640" s="24">
        <v>1523</v>
      </c>
      <c r="K640" s="24">
        <v>0</v>
      </c>
      <c r="L640" s="24">
        <v>1524</v>
      </c>
      <c r="M640" s="24">
        <v>0</v>
      </c>
      <c r="N640" s="24">
        <v>100</v>
      </c>
      <c r="O640" s="24">
        <v>0</v>
      </c>
      <c r="P640" s="5" t="s">
        <v>161</v>
      </c>
      <c r="Q640" s="59">
        <v>5.9409999999999998</v>
      </c>
      <c r="R640" s="59">
        <v>0</v>
      </c>
      <c r="S640" s="59" t="s">
        <v>363</v>
      </c>
      <c r="T640" s="2"/>
    </row>
    <row r="641" spans="1:20" ht="54" customHeight="1" x14ac:dyDescent="0.25">
      <c r="A641" s="59"/>
      <c r="B641" s="23" t="s">
        <v>382</v>
      </c>
      <c r="C641" s="23">
        <v>2015</v>
      </c>
      <c r="D641" s="24">
        <v>31785</v>
      </c>
      <c r="E641" s="24">
        <v>0</v>
      </c>
      <c r="F641" s="24">
        <v>9535</v>
      </c>
      <c r="G641" s="24">
        <v>0</v>
      </c>
      <c r="H641" s="24">
        <v>15893</v>
      </c>
      <c r="I641" s="24">
        <v>0</v>
      </c>
      <c r="J641" s="24">
        <v>3178</v>
      </c>
      <c r="K641" s="24">
        <v>0</v>
      </c>
      <c r="L641" s="24">
        <v>3179</v>
      </c>
      <c r="M641" s="24">
        <v>0</v>
      </c>
      <c r="N641" s="24">
        <v>100</v>
      </c>
      <c r="O641" s="24">
        <v>0</v>
      </c>
      <c r="P641" s="5" t="s">
        <v>161</v>
      </c>
      <c r="Q641" s="59">
        <v>13.9</v>
      </c>
      <c r="R641" s="59">
        <v>0</v>
      </c>
      <c r="S641" s="59" t="s">
        <v>363</v>
      </c>
      <c r="T641" s="2"/>
    </row>
    <row r="642" spans="1:20" ht="33.75" customHeight="1" x14ac:dyDescent="0.25">
      <c r="A642" s="294"/>
      <c r="B642" s="264" t="s">
        <v>486</v>
      </c>
      <c r="C642" s="23">
        <v>2016</v>
      </c>
      <c r="D642" s="24">
        <v>30604</v>
      </c>
      <c r="E642" s="24">
        <v>30603.96</v>
      </c>
      <c r="F642" s="24">
        <v>5447.9</v>
      </c>
      <c r="G642" s="24">
        <v>5447.9</v>
      </c>
      <c r="H642" s="24">
        <v>21177.599999999999</v>
      </c>
      <c r="I642" s="24">
        <v>21177.599999999999</v>
      </c>
      <c r="J642" s="24">
        <v>3978.5</v>
      </c>
      <c r="K642" s="24">
        <v>3978.46</v>
      </c>
      <c r="L642" s="24">
        <v>0</v>
      </c>
      <c r="M642" s="24">
        <v>0</v>
      </c>
      <c r="N642" s="24">
        <v>100</v>
      </c>
      <c r="O642" s="24">
        <v>100</v>
      </c>
      <c r="P642" s="264" t="s">
        <v>161</v>
      </c>
      <c r="Q642" s="261">
        <v>20.782</v>
      </c>
      <c r="R642" s="261">
        <v>20.782</v>
      </c>
      <c r="S642" s="261">
        <v>100</v>
      </c>
      <c r="T642" s="2"/>
    </row>
    <row r="643" spans="1:20" ht="34.5" customHeight="1" x14ac:dyDescent="0.25">
      <c r="A643" s="296"/>
      <c r="B643" s="266"/>
      <c r="C643" s="23">
        <v>2017</v>
      </c>
      <c r="D643" s="24">
        <v>5233.6000000000004</v>
      </c>
      <c r="E643" s="24">
        <v>5233.6000000000004</v>
      </c>
      <c r="F643" s="24">
        <v>0</v>
      </c>
      <c r="G643" s="24">
        <v>0</v>
      </c>
      <c r="H643" s="24">
        <v>3472.5</v>
      </c>
      <c r="I643" s="24">
        <v>3472.5</v>
      </c>
      <c r="J643" s="24">
        <v>1761.1</v>
      </c>
      <c r="K643" s="24">
        <v>1761.1</v>
      </c>
      <c r="L643" s="24">
        <v>0</v>
      </c>
      <c r="M643" s="24">
        <v>0</v>
      </c>
      <c r="N643" s="24">
        <v>100</v>
      </c>
      <c r="O643" s="24">
        <v>100</v>
      </c>
      <c r="P643" s="266"/>
      <c r="Q643" s="263"/>
      <c r="R643" s="263"/>
      <c r="S643" s="263"/>
      <c r="T643" s="2"/>
    </row>
    <row r="644" spans="1:20" ht="64.5" customHeight="1" x14ac:dyDescent="0.25">
      <c r="A644" s="141"/>
      <c r="B644" s="8" t="s">
        <v>487</v>
      </c>
      <c r="C644" s="23">
        <v>2016</v>
      </c>
      <c r="D644" s="24">
        <v>29287.5</v>
      </c>
      <c r="E644" s="24">
        <v>29287.52</v>
      </c>
      <c r="F644" s="24">
        <v>5213.7</v>
      </c>
      <c r="G644" s="24">
        <v>5213.7</v>
      </c>
      <c r="H644" s="24">
        <v>20266.5</v>
      </c>
      <c r="I644" s="24">
        <v>20266.5</v>
      </c>
      <c r="J644" s="24">
        <v>3807.3</v>
      </c>
      <c r="K644" s="24">
        <v>3807.32</v>
      </c>
      <c r="L644" s="24">
        <v>0</v>
      </c>
      <c r="M644" s="24">
        <v>0</v>
      </c>
      <c r="N644" s="24">
        <v>100</v>
      </c>
      <c r="O644" s="24">
        <v>100</v>
      </c>
      <c r="P644" s="5" t="s">
        <v>161</v>
      </c>
      <c r="Q644" s="145">
        <v>10.3</v>
      </c>
      <c r="R644" s="145">
        <v>10.3</v>
      </c>
      <c r="S644" s="145">
        <v>100</v>
      </c>
      <c r="T644" s="2"/>
    </row>
    <row r="645" spans="1:20" ht="64.5" customHeight="1" x14ac:dyDescent="0.25">
      <c r="A645" s="169"/>
      <c r="B645" s="8" t="s">
        <v>542</v>
      </c>
      <c r="C645" s="23">
        <v>2017</v>
      </c>
      <c r="D645" s="24">
        <v>4729.3999999999996</v>
      </c>
      <c r="E645" s="24">
        <v>4729.3999999999996</v>
      </c>
      <c r="F645" s="24">
        <v>1240.9000000000001</v>
      </c>
      <c r="G645" s="24">
        <v>1240.9000000000001</v>
      </c>
      <c r="H645" s="24">
        <v>2225.1</v>
      </c>
      <c r="I645" s="24">
        <v>2224.6999999999998</v>
      </c>
      <c r="J645" s="24">
        <v>1263.4000000000001</v>
      </c>
      <c r="K645" s="24">
        <v>1263.8</v>
      </c>
      <c r="L645" s="24">
        <v>0</v>
      </c>
      <c r="M645" s="24">
        <v>0</v>
      </c>
      <c r="N645" s="24">
        <v>100</v>
      </c>
      <c r="O645" s="24">
        <v>100</v>
      </c>
      <c r="P645" s="5" t="s">
        <v>161</v>
      </c>
      <c r="Q645" s="172" t="s">
        <v>358</v>
      </c>
      <c r="R645" s="172" t="s">
        <v>358</v>
      </c>
      <c r="S645" s="172">
        <v>100</v>
      </c>
      <c r="T645" s="2"/>
    </row>
    <row r="646" spans="1:20" ht="78.75" customHeight="1" x14ac:dyDescent="0.25">
      <c r="A646" s="169"/>
      <c r="B646" s="8" t="s">
        <v>543</v>
      </c>
      <c r="C646" s="23">
        <v>2017</v>
      </c>
      <c r="D646" s="24">
        <v>12266</v>
      </c>
      <c r="E646" s="24">
        <v>12266</v>
      </c>
      <c r="F646" s="24">
        <v>0</v>
      </c>
      <c r="G646" s="24">
        <v>0</v>
      </c>
      <c r="H646" s="24">
        <v>0</v>
      </c>
      <c r="I646" s="24">
        <v>0</v>
      </c>
      <c r="J646" s="24">
        <v>12266</v>
      </c>
      <c r="K646" s="24">
        <v>12266</v>
      </c>
      <c r="L646" s="24">
        <v>0</v>
      </c>
      <c r="M646" s="24">
        <v>0</v>
      </c>
      <c r="N646" s="24">
        <v>100</v>
      </c>
      <c r="O646" s="24">
        <v>100</v>
      </c>
      <c r="P646" s="5" t="s">
        <v>161</v>
      </c>
      <c r="Q646" s="172">
        <v>6.6</v>
      </c>
      <c r="R646" s="172">
        <v>6.6</v>
      </c>
      <c r="S646" s="172">
        <v>100</v>
      </c>
      <c r="T646" s="2"/>
    </row>
    <row r="647" spans="1:20" ht="68.25" customHeight="1" x14ac:dyDescent="0.25">
      <c r="A647" s="169"/>
      <c r="B647" s="8" t="s">
        <v>587</v>
      </c>
      <c r="C647" s="23">
        <v>2017</v>
      </c>
      <c r="D647" s="24">
        <v>9970.7999999999993</v>
      </c>
      <c r="E647" s="24">
        <v>9970.7999999999993</v>
      </c>
      <c r="F647" s="24">
        <v>0</v>
      </c>
      <c r="G647" s="24">
        <v>0</v>
      </c>
      <c r="H647" s="24">
        <v>7179</v>
      </c>
      <c r="I647" s="24">
        <v>7179</v>
      </c>
      <c r="J647" s="24">
        <v>2791.8</v>
      </c>
      <c r="K647" s="24">
        <v>2791.8</v>
      </c>
      <c r="L647" s="24">
        <v>0</v>
      </c>
      <c r="M647" s="24">
        <v>0</v>
      </c>
      <c r="N647" s="24">
        <v>100</v>
      </c>
      <c r="O647" s="24">
        <v>100</v>
      </c>
      <c r="P647" s="5" t="s">
        <v>544</v>
      </c>
      <c r="Q647" s="172">
        <v>675</v>
      </c>
      <c r="R647" s="172">
        <v>675</v>
      </c>
      <c r="S647" s="172">
        <v>100</v>
      </c>
      <c r="T647" s="2"/>
    </row>
    <row r="648" spans="1:20" ht="68.25" customHeight="1" x14ac:dyDescent="0.25">
      <c r="A648" s="199"/>
      <c r="B648" s="8" t="s">
        <v>588</v>
      </c>
      <c r="C648" s="23">
        <v>2018</v>
      </c>
      <c r="D648" s="24">
        <v>30136.7</v>
      </c>
      <c r="E648" s="24">
        <v>30136.7</v>
      </c>
      <c r="F648" s="24">
        <v>6157.7</v>
      </c>
      <c r="G648" s="24">
        <v>6157.7</v>
      </c>
      <c r="H648" s="24">
        <v>14928.1</v>
      </c>
      <c r="I648" s="24">
        <v>14928.1</v>
      </c>
      <c r="J648" s="24">
        <v>9050.9</v>
      </c>
      <c r="K648" s="24">
        <v>9050.9</v>
      </c>
      <c r="L648" s="24">
        <v>0</v>
      </c>
      <c r="M648" s="24">
        <v>0</v>
      </c>
      <c r="N648" s="24">
        <v>100</v>
      </c>
      <c r="O648" s="24">
        <v>100</v>
      </c>
      <c r="P648" s="5" t="s">
        <v>161</v>
      </c>
      <c r="Q648" s="211">
        <v>13.901999999999999</v>
      </c>
      <c r="R648" s="211">
        <v>13.901999999999999</v>
      </c>
      <c r="S648" s="211">
        <v>100</v>
      </c>
      <c r="T648" s="2"/>
    </row>
    <row r="649" spans="1:20" ht="68.25" customHeight="1" x14ac:dyDescent="0.25">
      <c r="A649" s="199"/>
      <c r="B649" s="8" t="s">
        <v>589</v>
      </c>
      <c r="C649" s="23">
        <v>2018</v>
      </c>
      <c r="D649" s="24">
        <v>5271.5</v>
      </c>
      <c r="E649" s="24">
        <v>5271.5</v>
      </c>
      <c r="F649" s="24">
        <v>1076.07</v>
      </c>
      <c r="G649" s="24">
        <v>1076.07</v>
      </c>
      <c r="H649" s="24">
        <v>2608.71</v>
      </c>
      <c r="I649" s="24">
        <v>2608.71</v>
      </c>
      <c r="J649" s="24">
        <v>1586.72</v>
      </c>
      <c r="K649" s="24">
        <v>1586.72</v>
      </c>
      <c r="L649" s="24">
        <v>0</v>
      </c>
      <c r="M649" s="24">
        <v>0</v>
      </c>
      <c r="N649" s="24">
        <v>100</v>
      </c>
      <c r="O649" s="24">
        <v>100</v>
      </c>
      <c r="P649" s="5" t="s">
        <v>161</v>
      </c>
      <c r="Q649" s="199" t="s">
        <v>358</v>
      </c>
      <c r="R649" s="199" t="s">
        <v>358</v>
      </c>
      <c r="S649" s="199" t="s">
        <v>358</v>
      </c>
      <c r="T649" s="2"/>
    </row>
    <row r="650" spans="1:20" ht="18" customHeight="1" x14ac:dyDescent="0.25">
      <c r="A650" s="294"/>
      <c r="B650" s="264" t="s">
        <v>493</v>
      </c>
      <c r="C650" s="23">
        <v>2016</v>
      </c>
      <c r="D650" s="24">
        <v>2197</v>
      </c>
      <c r="E650" s="24">
        <v>2197</v>
      </c>
      <c r="F650" s="24">
        <v>0</v>
      </c>
      <c r="G650" s="24">
        <v>0</v>
      </c>
      <c r="H650" s="24">
        <v>0</v>
      </c>
      <c r="I650" s="24">
        <v>0</v>
      </c>
      <c r="J650" s="24">
        <v>2197</v>
      </c>
      <c r="K650" s="24">
        <v>2197</v>
      </c>
      <c r="L650" s="24">
        <v>0</v>
      </c>
      <c r="M650" s="24">
        <v>0</v>
      </c>
      <c r="N650" s="24">
        <v>100</v>
      </c>
      <c r="O650" s="24">
        <v>100</v>
      </c>
      <c r="P650" s="261" t="s">
        <v>22</v>
      </c>
      <c r="Q650" s="261" t="s">
        <v>22</v>
      </c>
      <c r="R650" s="261" t="s">
        <v>22</v>
      </c>
      <c r="S650" s="261" t="s">
        <v>22</v>
      </c>
      <c r="T650" s="2"/>
    </row>
    <row r="651" spans="1:20" ht="18" customHeight="1" x14ac:dyDescent="0.25">
      <c r="A651" s="296"/>
      <c r="B651" s="266"/>
      <c r="C651" s="23">
        <v>2017</v>
      </c>
      <c r="D651" s="24">
        <v>974.6</v>
      </c>
      <c r="E651" s="24">
        <v>974.6</v>
      </c>
      <c r="F651" s="24">
        <v>0</v>
      </c>
      <c r="G651" s="24">
        <v>0</v>
      </c>
      <c r="H651" s="24">
        <v>0</v>
      </c>
      <c r="I651" s="24">
        <v>0</v>
      </c>
      <c r="J651" s="24">
        <v>974.6</v>
      </c>
      <c r="K651" s="24">
        <v>974.6</v>
      </c>
      <c r="L651" s="24">
        <v>0</v>
      </c>
      <c r="M651" s="24">
        <v>0</v>
      </c>
      <c r="N651" s="24">
        <v>100</v>
      </c>
      <c r="O651" s="24">
        <v>100</v>
      </c>
      <c r="P651" s="263"/>
      <c r="Q651" s="263"/>
      <c r="R651" s="263"/>
      <c r="S651" s="263"/>
      <c r="T651" s="2"/>
    </row>
    <row r="652" spans="1:20" ht="17.25" customHeight="1" x14ac:dyDescent="0.25">
      <c r="A652" s="285" t="s">
        <v>488</v>
      </c>
      <c r="B652" s="288" t="s">
        <v>383</v>
      </c>
      <c r="C652" s="63" t="s">
        <v>560</v>
      </c>
      <c r="D652" s="21">
        <f>SUM(D653:D663)</f>
        <v>12842.45</v>
      </c>
      <c r="E652" s="21">
        <f t="shared" ref="E652:M652" si="192">SUM(E653:E663)</f>
        <v>6842.5</v>
      </c>
      <c r="F652" s="21">
        <f t="shared" si="192"/>
        <v>4730</v>
      </c>
      <c r="G652" s="21">
        <f t="shared" si="192"/>
        <v>2930</v>
      </c>
      <c r="H652" s="21">
        <f t="shared" si="192"/>
        <v>5236</v>
      </c>
      <c r="I652" s="21">
        <f t="shared" si="192"/>
        <v>2836</v>
      </c>
      <c r="J652" s="21">
        <f t="shared" si="192"/>
        <v>1418</v>
      </c>
      <c r="K652" s="21">
        <f t="shared" si="192"/>
        <v>818</v>
      </c>
      <c r="L652" s="21">
        <f t="shared" si="192"/>
        <v>1458.45</v>
      </c>
      <c r="M652" s="21">
        <f t="shared" si="192"/>
        <v>258.5</v>
      </c>
      <c r="N652" s="21">
        <v>100</v>
      </c>
      <c r="O652" s="21">
        <v>52.92</v>
      </c>
      <c r="P652" s="19" t="s">
        <v>22</v>
      </c>
      <c r="Q652" s="19" t="s">
        <v>22</v>
      </c>
      <c r="R652" s="19" t="s">
        <v>22</v>
      </c>
      <c r="S652" s="19" t="s">
        <v>22</v>
      </c>
      <c r="T652" s="2"/>
    </row>
    <row r="653" spans="1:20" ht="24.75" customHeight="1" x14ac:dyDescent="0.25">
      <c r="A653" s="286"/>
      <c r="B653" s="289"/>
      <c r="C653" s="297">
        <v>2014</v>
      </c>
      <c r="D653" s="306">
        <v>0</v>
      </c>
      <c r="E653" s="306">
        <v>0</v>
      </c>
      <c r="F653" s="306">
        <v>0</v>
      </c>
      <c r="G653" s="306">
        <v>0</v>
      </c>
      <c r="H653" s="306">
        <v>0</v>
      </c>
      <c r="I653" s="306">
        <v>0</v>
      </c>
      <c r="J653" s="306">
        <v>0</v>
      </c>
      <c r="K653" s="306">
        <v>0</v>
      </c>
      <c r="L653" s="306">
        <v>0</v>
      </c>
      <c r="M653" s="306">
        <v>0</v>
      </c>
      <c r="N653" s="306">
        <v>0</v>
      </c>
      <c r="O653" s="306">
        <v>0</v>
      </c>
      <c r="P653" s="27" t="s">
        <v>384</v>
      </c>
      <c r="Q653" s="59">
        <v>1169.5999999999999</v>
      </c>
      <c r="R653" s="59">
        <v>1171.2</v>
      </c>
      <c r="S653" s="59">
        <v>100.14</v>
      </c>
      <c r="T653" s="2"/>
    </row>
    <row r="654" spans="1:20" ht="31.5" customHeight="1" x14ac:dyDescent="0.25">
      <c r="A654" s="286"/>
      <c r="B654" s="289"/>
      <c r="C654" s="298"/>
      <c r="D654" s="307"/>
      <c r="E654" s="307"/>
      <c r="F654" s="307"/>
      <c r="G654" s="307"/>
      <c r="H654" s="307"/>
      <c r="I654" s="307"/>
      <c r="J654" s="307"/>
      <c r="K654" s="307"/>
      <c r="L654" s="307"/>
      <c r="M654" s="307"/>
      <c r="N654" s="307"/>
      <c r="O654" s="307"/>
      <c r="P654" s="27" t="s">
        <v>385</v>
      </c>
      <c r="Q654" s="59">
        <v>24.4</v>
      </c>
      <c r="R654" s="59">
        <v>24.8</v>
      </c>
      <c r="S654" s="59">
        <v>101.64</v>
      </c>
      <c r="T654" s="2"/>
    </row>
    <row r="655" spans="1:20" ht="30" customHeight="1" x14ac:dyDescent="0.25">
      <c r="A655" s="286"/>
      <c r="B655" s="289"/>
      <c r="C655" s="299"/>
      <c r="D655" s="308"/>
      <c r="E655" s="308"/>
      <c r="F655" s="308"/>
      <c r="G655" s="308"/>
      <c r="H655" s="308"/>
      <c r="I655" s="308"/>
      <c r="J655" s="308"/>
      <c r="K655" s="308"/>
      <c r="L655" s="308"/>
      <c r="M655" s="308"/>
      <c r="N655" s="308"/>
      <c r="O655" s="308"/>
      <c r="P655" s="27" t="s">
        <v>386</v>
      </c>
      <c r="Q655" s="59">
        <v>89.8</v>
      </c>
      <c r="R655" s="59">
        <v>89.9</v>
      </c>
      <c r="S655" s="59">
        <v>100.11</v>
      </c>
      <c r="T655" s="2"/>
    </row>
    <row r="656" spans="1:20" ht="30" customHeight="1" x14ac:dyDescent="0.25">
      <c r="A656" s="286"/>
      <c r="B656" s="289"/>
      <c r="C656" s="297">
        <v>2015</v>
      </c>
      <c r="D656" s="306">
        <f>SUM(D664)</f>
        <v>6000</v>
      </c>
      <c r="E656" s="306">
        <f t="shared" ref="E656:M656" si="193">SUM(E664)</f>
        <v>0</v>
      </c>
      <c r="F656" s="306">
        <f t="shared" si="193"/>
        <v>1800</v>
      </c>
      <c r="G656" s="306">
        <f t="shared" si="193"/>
        <v>0</v>
      </c>
      <c r="H656" s="306">
        <f t="shared" si="193"/>
        <v>2400</v>
      </c>
      <c r="I656" s="306">
        <f t="shared" si="193"/>
        <v>0</v>
      </c>
      <c r="J656" s="306">
        <f t="shared" si="193"/>
        <v>600</v>
      </c>
      <c r="K656" s="306">
        <f t="shared" si="193"/>
        <v>0</v>
      </c>
      <c r="L656" s="306">
        <f t="shared" si="193"/>
        <v>1200</v>
      </c>
      <c r="M656" s="306">
        <f t="shared" si="193"/>
        <v>0</v>
      </c>
      <c r="N656" s="306">
        <v>100</v>
      </c>
      <c r="O656" s="306">
        <v>0</v>
      </c>
      <c r="P656" s="27" t="s">
        <v>384</v>
      </c>
      <c r="Q656" s="59">
        <v>1175.5999999999999</v>
      </c>
      <c r="R656" s="59">
        <v>1173.9000000000001</v>
      </c>
      <c r="S656" s="59">
        <v>99.86</v>
      </c>
      <c r="T656" s="2"/>
    </row>
    <row r="657" spans="1:20" ht="29.25" customHeight="1" x14ac:dyDescent="0.25">
      <c r="A657" s="286"/>
      <c r="B657" s="289"/>
      <c r="C657" s="298"/>
      <c r="D657" s="307"/>
      <c r="E657" s="307"/>
      <c r="F657" s="307"/>
      <c r="G657" s="307"/>
      <c r="H657" s="307"/>
      <c r="I657" s="307"/>
      <c r="J657" s="307"/>
      <c r="K657" s="307"/>
      <c r="L657" s="307"/>
      <c r="M657" s="307"/>
      <c r="N657" s="307"/>
      <c r="O657" s="307"/>
      <c r="P657" s="27" t="s">
        <v>385</v>
      </c>
      <c r="Q657" s="59">
        <v>24.7</v>
      </c>
      <c r="R657" s="95">
        <v>25</v>
      </c>
      <c r="S657" s="59">
        <v>101.21</v>
      </c>
      <c r="T657" s="2"/>
    </row>
    <row r="658" spans="1:20" ht="27" customHeight="1" x14ac:dyDescent="0.25">
      <c r="A658" s="286"/>
      <c r="B658" s="289"/>
      <c r="C658" s="299"/>
      <c r="D658" s="308"/>
      <c r="E658" s="308"/>
      <c r="F658" s="308"/>
      <c r="G658" s="308"/>
      <c r="H658" s="308"/>
      <c r="I658" s="308"/>
      <c r="J658" s="308"/>
      <c r="K658" s="308"/>
      <c r="L658" s="308"/>
      <c r="M658" s="308"/>
      <c r="N658" s="308"/>
      <c r="O658" s="308"/>
      <c r="P658" s="27" t="s">
        <v>386</v>
      </c>
      <c r="Q658" s="59">
        <v>89.9</v>
      </c>
      <c r="R658" s="59">
        <v>90</v>
      </c>
      <c r="S658" s="59">
        <v>100.11</v>
      </c>
      <c r="T658" s="2"/>
    </row>
    <row r="659" spans="1:20" ht="27" customHeight="1" x14ac:dyDescent="0.25">
      <c r="A659" s="286"/>
      <c r="B659" s="289"/>
      <c r="C659" s="297">
        <v>2016</v>
      </c>
      <c r="D659" s="306">
        <f>SUM(D665+D666+D667+D668)</f>
        <v>6842.45</v>
      </c>
      <c r="E659" s="306">
        <f t="shared" ref="E659:M659" si="194">SUM(E665+E666+E667+E668)</f>
        <v>6842.5</v>
      </c>
      <c r="F659" s="306">
        <f t="shared" si="194"/>
        <v>2930</v>
      </c>
      <c r="G659" s="306">
        <f t="shared" si="194"/>
        <v>2930</v>
      </c>
      <c r="H659" s="306">
        <f t="shared" si="194"/>
        <v>2836</v>
      </c>
      <c r="I659" s="306">
        <f t="shared" si="194"/>
        <v>2836</v>
      </c>
      <c r="J659" s="306">
        <f t="shared" si="194"/>
        <v>818</v>
      </c>
      <c r="K659" s="306">
        <f t="shared" si="194"/>
        <v>818</v>
      </c>
      <c r="L659" s="306">
        <f t="shared" si="194"/>
        <v>258.45</v>
      </c>
      <c r="M659" s="306">
        <f t="shared" si="194"/>
        <v>258.5</v>
      </c>
      <c r="N659" s="306">
        <v>100</v>
      </c>
      <c r="O659" s="306">
        <v>100</v>
      </c>
      <c r="P659" s="27" t="s">
        <v>384</v>
      </c>
      <c r="Q659" s="145">
        <v>1177.4000000000001</v>
      </c>
      <c r="R659" s="145">
        <v>1177.4000000000001</v>
      </c>
      <c r="S659" s="145">
        <v>100</v>
      </c>
      <c r="T659" s="2"/>
    </row>
    <row r="660" spans="1:20" ht="27" customHeight="1" x14ac:dyDescent="0.25">
      <c r="A660" s="286"/>
      <c r="B660" s="289"/>
      <c r="C660" s="298"/>
      <c r="D660" s="307"/>
      <c r="E660" s="307"/>
      <c r="F660" s="307"/>
      <c r="G660" s="307"/>
      <c r="H660" s="307"/>
      <c r="I660" s="307"/>
      <c r="J660" s="307"/>
      <c r="K660" s="307"/>
      <c r="L660" s="307"/>
      <c r="M660" s="307"/>
      <c r="N660" s="307"/>
      <c r="O660" s="307"/>
      <c r="P660" s="27" t="s">
        <v>385</v>
      </c>
      <c r="Q660" s="145">
        <v>28.4</v>
      </c>
      <c r="R660" s="145">
        <v>28.4</v>
      </c>
      <c r="S660" s="145">
        <v>100</v>
      </c>
      <c r="T660" s="2"/>
    </row>
    <row r="661" spans="1:20" ht="27" customHeight="1" x14ac:dyDescent="0.25">
      <c r="A661" s="286"/>
      <c r="B661" s="289"/>
      <c r="C661" s="299"/>
      <c r="D661" s="308"/>
      <c r="E661" s="308"/>
      <c r="F661" s="308"/>
      <c r="G661" s="308"/>
      <c r="H661" s="308"/>
      <c r="I661" s="308"/>
      <c r="J661" s="308"/>
      <c r="K661" s="308"/>
      <c r="L661" s="308"/>
      <c r="M661" s="308"/>
      <c r="N661" s="308"/>
      <c r="O661" s="308"/>
      <c r="P661" s="27" t="s">
        <v>386</v>
      </c>
      <c r="Q661" s="145">
        <v>90</v>
      </c>
      <c r="R661" s="145">
        <v>90</v>
      </c>
      <c r="S661" s="145">
        <v>100</v>
      </c>
      <c r="T661" s="2"/>
    </row>
    <row r="662" spans="1:20" ht="27" customHeight="1" x14ac:dyDescent="0.25">
      <c r="A662" s="286"/>
      <c r="B662" s="289"/>
      <c r="C662" s="168">
        <v>2017</v>
      </c>
      <c r="D662" s="167">
        <v>0</v>
      </c>
      <c r="E662" s="167">
        <v>0</v>
      </c>
      <c r="F662" s="167">
        <v>0</v>
      </c>
      <c r="G662" s="167">
        <v>0</v>
      </c>
      <c r="H662" s="167">
        <v>0</v>
      </c>
      <c r="I662" s="167">
        <v>0</v>
      </c>
      <c r="J662" s="167">
        <v>0</v>
      </c>
      <c r="K662" s="167">
        <v>0</v>
      </c>
      <c r="L662" s="167">
        <v>0</v>
      </c>
      <c r="M662" s="167">
        <v>0</v>
      </c>
      <c r="N662" s="167">
        <v>0</v>
      </c>
      <c r="O662" s="167">
        <v>0</v>
      </c>
      <c r="P662" s="27" t="s">
        <v>22</v>
      </c>
      <c r="Q662" s="172" t="s">
        <v>22</v>
      </c>
      <c r="R662" s="172" t="s">
        <v>22</v>
      </c>
      <c r="S662" s="172" t="s">
        <v>22</v>
      </c>
      <c r="T662" s="2"/>
    </row>
    <row r="663" spans="1:20" ht="27" customHeight="1" x14ac:dyDescent="0.25">
      <c r="A663" s="287"/>
      <c r="B663" s="290"/>
      <c r="C663" s="204">
        <v>2018</v>
      </c>
      <c r="D663" s="207">
        <v>0</v>
      </c>
      <c r="E663" s="207">
        <v>0</v>
      </c>
      <c r="F663" s="207">
        <v>0</v>
      </c>
      <c r="G663" s="207">
        <v>0</v>
      </c>
      <c r="H663" s="207">
        <v>0</v>
      </c>
      <c r="I663" s="207">
        <v>0</v>
      </c>
      <c r="J663" s="207">
        <v>0</v>
      </c>
      <c r="K663" s="207">
        <v>0</v>
      </c>
      <c r="L663" s="207">
        <v>0</v>
      </c>
      <c r="M663" s="207">
        <v>0</v>
      </c>
      <c r="N663" s="207">
        <v>0</v>
      </c>
      <c r="O663" s="207">
        <v>0</v>
      </c>
      <c r="P663" s="27" t="s">
        <v>22</v>
      </c>
      <c r="Q663" s="211" t="s">
        <v>22</v>
      </c>
      <c r="R663" s="211" t="s">
        <v>22</v>
      </c>
      <c r="S663" s="211" t="s">
        <v>22</v>
      </c>
      <c r="T663" s="2"/>
    </row>
    <row r="664" spans="1:20" ht="40.5" customHeight="1" x14ac:dyDescent="0.25">
      <c r="A664" s="59"/>
      <c r="B664" s="37" t="s">
        <v>387</v>
      </c>
      <c r="C664" s="8">
        <v>2015</v>
      </c>
      <c r="D664" s="93">
        <v>6000</v>
      </c>
      <c r="E664" s="93">
        <v>0</v>
      </c>
      <c r="F664" s="93">
        <v>1800</v>
      </c>
      <c r="G664" s="93">
        <v>0</v>
      </c>
      <c r="H664" s="93">
        <v>2400</v>
      </c>
      <c r="I664" s="93">
        <v>0</v>
      </c>
      <c r="J664" s="93">
        <v>600</v>
      </c>
      <c r="K664" s="93">
        <v>0</v>
      </c>
      <c r="L664" s="93">
        <v>1200</v>
      </c>
      <c r="M664" s="93">
        <v>0</v>
      </c>
      <c r="N664" s="93">
        <v>100</v>
      </c>
      <c r="O664" s="93">
        <v>0</v>
      </c>
      <c r="P664" s="27" t="s">
        <v>388</v>
      </c>
      <c r="Q664" s="96">
        <v>6</v>
      </c>
      <c r="R664" s="38" t="s">
        <v>358</v>
      </c>
      <c r="S664" s="38" t="s">
        <v>363</v>
      </c>
      <c r="T664" s="2"/>
    </row>
    <row r="665" spans="1:20" ht="53.25" customHeight="1" x14ac:dyDescent="0.25">
      <c r="A665" s="141"/>
      <c r="B665" s="128" t="s">
        <v>489</v>
      </c>
      <c r="C665" s="8">
        <v>2016</v>
      </c>
      <c r="D665" s="93">
        <v>2116.8000000000002</v>
      </c>
      <c r="E665" s="93">
        <v>2116.8000000000002</v>
      </c>
      <c r="F665" s="93">
        <v>900</v>
      </c>
      <c r="G665" s="93">
        <v>900</v>
      </c>
      <c r="H665" s="93">
        <v>875</v>
      </c>
      <c r="I665" s="93">
        <v>875</v>
      </c>
      <c r="J665" s="93">
        <v>222</v>
      </c>
      <c r="K665" s="93">
        <v>222</v>
      </c>
      <c r="L665" s="93">
        <v>119.8</v>
      </c>
      <c r="M665" s="93">
        <v>119.8</v>
      </c>
      <c r="N665" s="93">
        <v>100</v>
      </c>
      <c r="O665" s="93">
        <v>100</v>
      </c>
      <c r="P665" s="27" t="s">
        <v>388</v>
      </c>
      <c r="Q665" s="97">
        <v>1.7010000000000001</v>
      </c>
      <c r="R665" s="97">
        <v>1.7010000000000001</v>
      </c>
      <c r="S665" s="137">
        <v>100</v>
      </c>
      <c r="T665" s="2"/>
    </row>
    <row r="666" spans="1:20" ht="42.75" customHeight="1" x14ac:dyDescent="0.25">
      <c r="A666" s="141"/>
      <c r="B666" s="128" t="s">
        <v>490</v>
      </c>
      <c r="C666" s="8">
        <v>2016</v>
      </c>
      <c r="D666" s="93">
        <v>2458.1999999999998</v>
      </c>
      <c r="E666" s="93">
        <v>2458.1999999999998</v>
      </c>
      <c r="F666" s="93">
        <v>1080</v>
      </c>
      <c r="G666" s="93">
        <v>1080</v>
      </c>
      <c r="H666" s="93">
        <v>1047</v>
      </c>
      <c r="I666" s="93">
        <v>1047</v>
      </c>
      <c r="J666" s="93">
        <v>266</v>
      </c>
      <c r="K666" s="93">
        <v>266</v>
      </c>
      <c r="L666" s="93">
        <v>65.2</v>
      </c>
      <c r="M666" s="93">
        <v>65.2</v>
      </c>
      <c r="N666" s="93">
        <v>100</v>
      </c>
      <c r="O666" s="93">
        <v>100</v>
      </c>
      <c r="P666" s="27" t="s">
        <v>388</v>
      </c>
      <c r="Q666" s="97">
        <v>1.9590000000000001</v>
      </c>
      <c r="R666" s="97">
        <v>1.9590000000000001</v>
      </c>
      <c r="S666" s="137">
        <v>100</v>
      </c>
      <c r="T666" s="2"/>
    </row>
    <row r="667" spans="1:20" ht="69.75" customHeight="1" x14ac:dyDescent="0.25">
      <c r="A667" s="141"/>
      <c r="B667" s="128" t="s">
        <v>491</v>
      </c>
      <c r="C667" s="8">
        <v>2016</v>
      </c>
      <c r="D667" s="93">
        <v>2170.4499999999998</v>
      </c>
      <c r="E667" s="93">
        <v>2170.5</v>
      </c>
      <c r="F667" s="93">
        <v>950</v>
      </c>
      <c r="G667" s="93">
        <v>950</v>
      </c>
      <c r="H667" s="93">
        <v>914</v>
      </c>
      <c r="I667" s="93">
        <v>914</v>
      </c>
      <c r="J667" s="93">
        <v>233</v>
      </c>
      <c r="K667" s="93">
        <v>233</v>
      </c>
      <c r="L667" s="93">
        <v>73.45</v>
      </c>
      <c r="M667" s="93">
        <v>73.5</v>
      </c>
      <c r="N667" s="93">
        <v>100</v>
      </c>
      <c r="O667" s="93">
        <v>100</v>
      </c>
      <c r="P667" s="27" t="s">
        <v>388</v>
      </c>
      <c r="Q667" s="97">
        <v>1.992</v>
      </c>
      <c r="R667" s="97">
        <v>1.992</v>
      </c>
      <c r="S667" s="137">
        <v>100</v>
      </c>
      <c r="T667" s="2"/>
    </row>
    <row r="668" spans="1:20" ht="18.75" customHeight="1" x14ac:dyDescent="0.25">
      <c r="A668" s="141"/>
      <c r="B668" s="124" t="s">
        <v>493</v>
      </c>
      <c r="C668" s="8">
        <v>2016</v>
      </c>
      <c r="D668" s="93">
        <v>97</v>
      </c>
      <c r="E668" s="93">
        <v>97</v>
      </c>
      <c r="F668" s="93">
        <v>0</v>
      </c>
      <c r="G668" s="93">
        <v>0</v>
      </c>
      <c r="H668" s="93">
        <v>0</v>
      </c>
      <c r="I668" s="93">
        <v>0</v>
      </c>
      <c r="J668" s="93">
        <v>97</v>
      </c>
      <c r="K668" s="93">
        <v>97</v>
      </c>
      <c r="L668" s="93">
        <v>0</v>
      </c>
      <c r="M668" s="93">
        <v>0</v>
      </c>
      <c r="N668" s="93">
        <v>100</v>
      </c>
      <c r="O668" s="93">
        <v>100</v>
      </c>
      <c r="P668" s="137" t="s">
        <v>22</v>
      </c>
      <c r="Q668" s="97" t="s">
        <v>22</v>
      </c>
      <c r="R668" s="97" t="s">
        <v>22</v>
      </c>
      <c r="S668" s="137" t="s">
        <v>22</v>
      </c>
      <c r="T668" s="2"/>
    </row>
    <row r="669" spans="1:20" ht="18.75" customHeight="1" x14ac:dyDescent="0.25">
      <c r="A669" s="285" t="s">
        <v>492</v>
      </c>
      <c r="B669" s="288" t="s">
        <v>389</v>
      </c>
      <c r="C669" s="63" t="s">
        <v>560</v>
      </c>
      <c r="D669" s="94">
        <f>SUM(D670+D672+D674+D675+D676)</f>
        <v>11309</v>
      </c>
      <c r="E669" s="94">
        <f t="shared" ref="E669:M669" si="195">SUM(E670+E672+E674+E675+E676)</f>
        <v>0</v>
      </c>
      <c r="F669" s="94">
        <f t="shared" si="195"/>
        <v>0</v>
      </c>
      <c r="G669" s="94">
        <f t="shared" si="195"/>
        <v>0</v>
      </c>
      <c r="H669" s="94">
        <f t="shared" si="195"/>
        <v>8482</v>
      </c>
      <c r="I669" s="94">
        <f t="shared" si="195"/>
        <v>0</v>
      </c>
      <c r="J669" s="94">
        <f t="shared" si="195"/>
        <v>2489</v>
      </c>
      <c r="K669" s="94">
        <f t="shared" si="195"/>
        <v>0</v>
      </c>
      <c r="L669" s="94">
        <f t="shared" si="195"/>
        <v>338</v>
      </c>
      <c r="M669" s="94">
        <f t="shared" si="195"/>
        <v>0</v>
      </c>
      <c r="N669" s="94">
        <v>100</v>
      </c>
      <c r="O669" s="94">
        <v>0</v>
      </c>
      <c r="P669" s="38" t="s">
        <v>22</v>
      </c>
      <c r="Q669" s="96" t="s">
        <v>22</v>
      </c>
      <c r="R669" s="38" t="s">
        <v>22</v>
      </c>
      <c r="S669" s="38" t="s">
        <v>22</v>
      </c>
      <c r="T669" s="2"/>
    </row>
    <row r="670" spans="1:20" ht="27.75" customHeight="1" x14ac:dyDescent="0.25">
      <c r="A670" s="286"/>
      <c r="B670" s="289"/>
      <c r="C670" s="297">
        <v>2014</v>
      </c>
      <c r="D670" s="306">
        <v>0</v>
      </c>
      <c r="E670" s="306">
        <v>0</v>
      </c>
      <c r="F670" s="306">
        <v>0</v>
      </c>
      <c r="G670" s="306">
        <v>0</v>
      </c>
      <c r="H670" s="306">
        <v>0</v>
      </c>
      <c r="I670" s="306">
        <v>0</v>
      </c>
      <c r="J670" s="306">
        <v>0</v>
      </c>
      <c r="K670" s="306">
        <v>0</v>
      </c>
      <c r="L670" s="306">
        <v>0</v>
      </c>
      <c r="M670" s="306">
        <v>0</v>
      </c>
      <c r="N670" s="306">
        <v>0</v>
      </c>
      <c r="O670" s="306">
        <v>0</v>
      </c>
      <c r="P670" s="27" t="s">
        <v>390</v>
      </c>
      <c r="Q670" s="96">
        <v>767.9</v>
      </c>
      <c r="R670" s="38">
        <v>767.9</v>
      </c>
      <c r="S670" s="38">
        <v>100</v>
      </c>
      <c r="T670" s="2"/>
    </row>
    <row r="671" spans="1:20" ht="29.25" customHeight="1" x14ac:dyDescent="0.25">
      <c r="A671" s="286"/>
      <c r="B671" s="289"/>
      <c r="C671" s="298"/>
      <c r="D671" s="308"/>
      <c r="E671" s="308"/>
      <c r="F671" s="308"/>
      <c r="G671" s="308"/>
      <c r="H671" s="308"/>
      <c r="I671" s="308"/>
      <c r="J671" s="308"/>
      <c r="K671" s="308"/>
      <c r="L671" s="308"/>
      <c r="M671" s="308"/>
      <c r="N671" s="308"/>
      <c r="O671" s="308"/>
      <c r="P671" s="27" t="s">
        <v>391</v>
      </c>
      <c r="Q671" s="96">
        <v>16</v>
      </c>
      <c r="R671" s="38">
        <v>16</v>
      </c>
      <c r="S671" s="38">
        <v>100</v>
      </c>
      <c r="T671" s="2"/>
    </row>
    <row r="672" spans="1:20" ht="29.25" customHeight="1" x14ac:dyDescent="0.25">
      <c r="A672" s="286"/>
      <c r="B672" s="289"/>
      <c r="C672" s="297">
        <v>2015</v>
      </c>
      <c r="D672" s="306">
        <f>SUM(D677:D679)</f>
        <v>11309</v>
      </c>
      <c r="E672" s="306">
        <f t="shared" ref="E672:M672" si="196">SUM(E677:E679)</f>
        <v>0</v>
      </c>
      <c r="F672" s="306">
        <f t="shared" si="196"/>
        <v>0</v>
      </c>
      <c r="G672" s="306">
        <f t="shared" si="196"/>
        <v>0</v>
      </c>
      <c r="H672" s="306">
        <f t="shared" si="196"/>
        <v>8482</v>
      </c>
      <c r="I672" s="306">
        <f t="shared" si="196"/>
        <v>0</v>
      </c>
      <c r="J672" s="306">
        <f t="shared" si="196"/>
        <v>2489</v>
      </c>
      <c r="K672" s="306">
        <f t="shared" si="196"/>
        <v>0</v>
      </c>
      <c r="L672" s="306">
        <f t="shared" si="196"/>
        <v>338</v>
      </c>
      <c r="M672" s="306">
        <f t="shared" si="196"/>
        <v>0</v>
      </c>
      <c r="N672" s="306">
        <v>100</v>
      </c>
      <c r="O672" s="306">
        <v>0</v>
      </c>
      <c r="P672" s="27" t="s">
        <v>390</v>
      </c>
      <c r="Q672" s="96">
        <v>769.9</v>
      </c>
      <c r="R672" s="38">
        <v>779.7</v>
      </c>
      <c r="S672" s="38">
        <v>101.27</v>
      </c>
      <c r="T672" s="2"/>
    </row>
    <row r="673" spans="1:20" ht="31.5" customHeight="1" x14ac:dyDescent="0.25">
      <c r="A673" s="286"/>
      <c r="B673" s="289"/>
      <c r="C673" s="299"/>
      <c r="D673" s="308"/>
      <c r="E673" s="308"/>
      <c r="F673" s="308"/>
      <c r="G673" s="308"/>
      <c r="H673" s="308"/>
      <c r="I673" s="308"/>
      <c r="J673" s="308"/>
      <c r="K673" s="308"/>
      <c r="L673" s="308"/>
      <c r="M673" s="308"/>
      <c r="N673" s="308"/>
      <c r="O673" s="308"/>
      <c r="P673" s="27" t="s">
        <v>391</v>
      </c>
      <c r="Q673" s="96">
        <v>16.2</v>
      </c>
      <c r="R673" s="38">
        <v>16.600000000000001</v>
      </c>
      <c r="S673" s="38">
        <v>102.47</v>
      </c>
      <c r="T673" s="2"/>
    </row>
    <row r="674" spans="1:20" ht="15.75" customHeight="1" x14ac:dyDescent="0.25">
      <c r="A674" s="286"/>
      <c r="B674" s="289"/>
      <c r="C674" s="140">
        <v>2016</v>
      </c>
      <c r="D674" s="139">
        <v>0</v>
      </c>
      <c r="E674" s="139">
        <v>0</v>
      </c>
      <c r="F674" s="139">
        <v>0</v>
      </c>
      <c r="G674" s="139">
        <v>0</v>
      </c>
      <c r="H674" s="139">
        <v>0</v>
      </c>
      <c r="I674" s="139">
        <v>0</v>
      </c>
      <c r="J674" s="139">
        <v>0</v>
      </c>
      <c r="K674" s="139">
        <v>0</v>
      </c>
      <c r="L674" s="139">
        <v>0</v>
      </c>
      <c r="M674" s="139">
        <v>0</v>
      </c>
      <c r="N674" s="139">
        <v>0</v>
      </c>
      <c r="O674" s="139">
        <v>0</v>
      </c>
      <c r="P674" s="137" t="s">
        <v>22</v>
      </c>
      <c r="Q674" s="96" t="s">
        <v>22</v>
      </c>
      <c r="R674" s="137" t="s">
        <v>22</v>
      </c>
      <c r="S674" s="137" t="s">
        <v>22</v>
      </c>
      <c r="T674" s="2"/>
    </row>
    <row r="675" spans="1:20" ht="15.75" customHeight="1" x14ac:dyDescent="0.25">
      <c r="A675" s="286"/>
      <c r="B675" s="289"/>
      <c r="C675" s="168">
        <v>2017</v>
      </c>
      <c r="D675" s="167">
        <v>0</v>
      </c>
      <c r="E675" s="167">
        <v>0</v>
      </c>
      <c r="F675" s="167">
        <v>0</v>
      </c>
      <c r="G675" s="167">
        <v>0</v>
      </c>
      <c r="H675" s="167">
        <v>0</v>
      </c>
      <c r="I675" s="167">
        <v>0</v>
      </c>
      <c r="J675" s="167">
        <v>0</v>
      </c>
      <c r="K675" s="167">
        <v>0</v>
      </c>
      <c r="L675" s="167">
        <v>0</v>
      </c>
      <c r="M675" s="167">
        <v>0</v>
      </c>
      <c r="N675" s="167">
        <v>0</v>
      </c>
      <c r="O675" s="167">
        <v>0</v>
      </c>
      <c r="P675" s="176" t="s">
        <v>22</v>
      </c>
      <c r="Q675" s="96" t="s">
        <v>22</v>
      </c>
      <c r="R675" s="176" t="s">
        <v>22</v>
      </c>
      <c r="S675" s="176" t="s">
        <v>22</v>
      </c>
      <c r="T675" s="2"/>
    </row>
    <row r="676" spans="1:20" ht="15.75" customHeight="1" x14ac:dyDescent="0.25">
      <c r="A676" s="287"/>
      <c r="B676" s="290"/>
      <c r="C676" s="204">
        <v>2018</v>
      </c>
      <c r="D676" s="207">
        <v>0</v>
      </c>
      <c r="E676" s="207">
        <v>0</v>
      </c>
      <c r="F676" s="207">
        <v>0</v>
      </c>
      <c r="G676" s="207">
        <v>0</v>
      </c>
      <c r="H676" s="207">
        <v>0</v>
      </c>
      <c r="I676" s="207">
        <v>0</v>
      </c>
      <c r="J676" s="207">
        <v>0</v>
      </c>
      <c r="K676" s="207">
        <v>0</v>
      </c>
      <c r="L676" s="207">
        <v>0</v>
      </c>
      <c r="M676" s="207">
        <v>0</v>
      </c>
      <c r="N676" s="207">
        <v>0</v>
      </c>
      <c r="O676" s="207">
        <v>0</v>
      </c>
      <c r="P676" s="197" t="s">
        <v>22</v>
      </c>
      <c r="Q676" s="96" t="s">
        <v>22</v>
      </c>
      <c r="R676" s="197" t="s">
        <v>22</v>
      </c>
      <c r="S676" s="197" t="s">
        <v>22</v>
      </c>
      <c r="T676" s="2"/>
    </row>
    <row r="677" spans="1:20" ht="40.5" customHeight="1" x14ac:dyDescent="0.25">
      <c r="A677" s="59"/>
      <c r="B677" s="37" t="s">
        <v>392</v>
      </c>
      <c r="C677" s="8">
        <v>2015</v>
      </c>
      <c r="D677" s="93">
        <v>2316</v>
      </c>
      <c r="E677" s="93">
        <v>0</v>
      </c>
      <c r="F677" s="93">
        <v>0</v>
      </c>
      <c r="G677" s="93">
        <v>0</v>
      </c>
      <c r="H677" s="93">
        <v>1737</v>
      </c>
      <c r="I677" s="93">
        <v>0</v>
      </c>
      <c r="J677" s="93">
        <v>510</v>
      </c>
      <c r="K677" s="93">
        <v>0</v>
      </c>
      <c r="L677" s="93">
        <v>69</v>
      </c>
      <c r="M677" s="93">
        <v>0</v>
      </c>
      <c r="N677" s="93">
        <v>100</v>
      </c>
      <c r="O677" s="93">
        <v>0</v>
      </c>
      <c r="P677" s="27" t="s">
        <v>393</v>
      </c>
      <c r="Q677" s="97">
        <v>1.5980000000000001</v>
      </c>
      <c r="R677" s="38" t="s">
        <v>358</v>
      </c>
      <c r="S677" s="38" t="s">
        <v>363</v>
      </c>
      <c r="T677" s="2"/>
    </row>
    <row r="678" spans="1:20" ht="53.25" customHeight="1" x14ac:dyDescent="0.25">
      <c r="A678" s="59"/>
      <c r="B678" s="37" t="s">
        <v>394</v>
      </c>
      <c r="C678" s="8">
        <v>2015</v>
      </c>
      <c r="D678" s="93">
        <v>3540</v>
      </c>
      <c r="E678" s="93">
        <v>0</v>
      </c>
      <c r="F678" s="93">
        <v>0</v>
      </c>
      <c r="G678" s="93">
        <v>0</v>
      </c>
      <c r="H678" s="93">
        <v>2655</v>
      </c>
      <c r="I678" s="93">
        <v>0</v>
      </c>
      <c r="J678" s="93">
        <v>779</v>
      </c>
      <c r="K678" s="93">
        <v>0</v>
      </c>
      <c r="L678" s="93">
        <v>106</v>
      </c>
      <c r="M678" s="93">
        <v>0</v>
      </c>
      <c r="N678" s="93">
        <v>100</v>
      </c>
      <c r="O678" s="93">
        <v>0</v>
      </c>
      <c r="P678" s="27" t="s">
        <v>393</v>
      </c>
      <c r="Q678" s="97">
        <v>3.1549999999999998</v>
      </c>
      <c r="R678" s="38" t="s">
        <v>358</v>
      </c>
      <c r="S678" s="38" t="s">
        <v>363</v>
      </c>
      <c r="T678" s="2"/>
    </row>
    <row r="679" spans="1:20" ht="53.25" customHeight="1" x14ac:dyDescent="0.25">
      <c r="A679" s="59"/>
      <c r="B679" s="37" t="s">
        <v>395</v>
      </c>
      <c r="C679" s="8">
        <v>2015</v>
      </c>
      <c r="D679" s="93">
        <v>5453</v>
      </c>
      <c r="E679" s="93">
        <v>0</v>
      </c>
      <c r="F679" s="93">
        <v>0</v>
      </c>
      <c r="G679" s="93">
        <v>0</v>
      </c>
      <c r="H679" s="93">
        <v>4090</v>
      </c>
      <c r="I679" s="93">
        <v>0</v>
      </c>
      <c r="J679" s="93">
        <v>1200</v>
      </c>
      <c r="K679" s="93">
        <v>0</v>
      </c>
      <c r="L679" s="93">
        <v>163</v>
      </c>
      <c r="M679" s="93">
        <v>0</v>
      </c>
      <c r="N679" s="93">
        <v>100</v>
      </c>
      <c r="O679" s="93">
        <v>0</v>
      </c>
      <c r="P679" s="27" t="s">
        <v>393</v>
      </c>
      <c r="Q679" s="97">
        <v>3.26</v>
      </c>
      <c r="R679" s="38" t="s">
        <v>358</v>
      </c>
      <c r="S679" s="38" t="s">
        <v>363</v>
      </c>
      <c r="T679" s="2"/>
    </row>
    <row r="680" spans="1:20" ht="18.75" customHeight="1" x14ac:dyDescent="0.25">
      <c r="A680" s="285" t="s">
        <v>494</v>
      </c>
      <c r="B680" s="288" t="s">
        <v>495</v>
      </c>
      <c r="C680" s="98" t="s">
        <v>560</v>
      </c>
      <c r="D680" s="21">
        <f>SUM(D681:D685)</f>
        <v>41793.83</v>
      </c>
      <c r="E680" s="21">
        <f t="shared" ref="E680:M680" si="197">SUM(E681:E685)</f>
        <v>42292.93</v>
      </c>
      <c r="F680" s="21">
        <f t="shared" si="197"/>
        <v>29781.09</v>
      </c>
      <c r="G680" s="21">
        <f t="shared" si="197"/>
        <v>29780.59</v>
      </c>
      <c r="H680" s="21">
        <f t="shared" si="197"/>
        <v>8452.61</v>
      </c>
      <c r="I680" s="21">
        <f t="shared" si="197"/>
        <v>2968.61</v>
      </c>
      <c r="J680" s="21">
        <f t="shared" si="197"/>
        <v>3560.13</v>
      </c>
      <c r="K680" s="21">
        <f t="shared" si="197"/>
        <v>9543.73</v>
      </c>
      <c r="L680" s="21">
        <f t="shared" si="197"/>
        <v>0</v>
      </c>
      <c r="M680" s="21">
        <f t="shared" si="197"/>
        <v>0</v>
      </c>
      <c r="N680" s="21">
        <v>100</v>
      </c>
      <c r="O680" s="21">
        <v>101.19</v>
      </c>
      <c r="P680" s="291" t="s">
        <v>22</v>
      </c>
      <c r="Q680" s="291" t="s">
        <v>22</v>
      </c>
      <c r="R680" s="291" t="s">
        <v>22</v>
      </c>
      <c r="S680" s="294" t="s">
        <v>22</v>
      </c>
      <c r="T680" s="2"/>
    </row>
    <row r="681" spans="1:20" ht="15.75" customHeight="1" x14ac:dyDescent="0.25">
      <c r="A681" s="286"/>
      <c r="B681" s="289"/>
      <c r="C681" s="98">
        <v>2014</v>
      </c>
      <c r="D681" s="21">
        <v>0</v>
      </c>
      <c r="E681" s="21">
        <v>0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  <c r="K681" s="21">
        <v>0</v>
      </c>
      <c r="L681" s="21">
        <v>0</v>
      </c>
      <c r="M681" s="21">
        <v>0</v>
      </c>
      <c r="N681" s="21">
        <v>0</v>
      </c>
      <c r="O681" s="21">
        <v>0</v>
      </c>
      <c r="P681" s="292"/>
      <c r="Q681" s="292"/>
      <c r="R681" s="292"/>
      <c r="S681" s="295"/>
      <c r="T681" s="2"/>
    </row>
    <row r="682" spans="1:20" ht="15.75" customHeight="1" x14ac:dyDescent="0.25">
      <c r="A682" s="286"/>
      <c r="B682" s="289"/>
      <c r="C682" s="98">
        <v>2015</v>
      </c>
      <c r="D682" s="21">
        <f>SUM(D686)</f>
        <v>20630</v>
      </c>
      <c r="E682" s="21">
        <f t="shared" ref="E682:O683" si="198">SUM(E686)</f>
        <v>21129.1</v>
      </c>
      <c r="F682" s="21">
        <f t="shared" si="198"/>
        <v>12959</v>
      </c>
      <c r="G682" s="21">
        <f t="shared" si="198"/>
        <v>12958.5</v>
      </c>
      <c r="H682" s="21">
        <f t="shared" si="198"/>
        <v>5484</v>
      </c>
      <c r="I682" s="21">
        <f t="shared" si="198"/>
        <v>0</v>
      </c>
      <c r="J682" s="21">
        <f t="shared" si="198"/>
        <v>2187</v>
      </c>
      <c r="K682" s="21">
        <f t="shared" si="198"/>
        <v>8170.6</v>
      </c>
      <c r="L682" s="21">
        <f t="shared" si="198"/>
        <v>0</v>
      </c>
      <c r="M682" s="21">
        <f t="shared" si="198"/>
        <v>0</v>
      </c>
      <c r="N682" s="21">
        <f t="shared" si="198"/>
        <v>100</v>
      </c>
      <c r="O682" s="21">
        <f t="shared" si="198"/>
        <v>102.42</v>
      </c>
      <c r="P682" s="292"/>
      <c r="Q682" s="292"/>
      <c r="R682" s="292"/>
      <c r="S682" s="295"/>
      <c r="T682" s="2"/>
    </row>
    <row r="683" spans="1:20" ht="15.75" customHeight="1" x14ac:dyDescent="0.25">
      <c r="A683" s="286"/>
      <c r="B683" s="289"/>
      <c r="C683" s="98">
        <v>2016</v>
      </c>
      <c r="D683" s="21">
        <f>SUM(D687)</f>
        <v>740</v>
      </c>
      <c r="E683" s="21">
        <f t="shared" si="198"/>
        <v>740</v>
      </c>
      <c r="F683" s="21">
        <f t="shared" si="198"/>
        <v>0</v>
      </c>
      <c r="G683" s="21">
        <f t="shared" si="198"/>
        <v>0</v>
      </c>
      <c r="H683" s="21">
        <f t="shared" si="198"/>
        <v>0</v>
      </c>
      <c r="I683" s="21">
        <f t="shared" si="198"/>
        <v>0</v>
      </c>
      <c r="J683" s="21">
        <f t="shared" si="198"/>
        <v>740</v>
      </c>
      <c r="K683" s="21">
        <f t="shared" si="198"/>
        <v>740</v>
      </c>
      <c r="L683" s="21">
        <f t="shared" si="198"/>
        <v>0</v>
      </c>
      <c r="M683" s="21">
        <f t="shared" si="198"/>
        <v>0</v>
      </c>
      <c r="N683" s="21">
        <v>100</v>
      </c>
      <c r="O683" s="21">
        <v>100</v>
      </c>
      <c r="P683" s="292"/>
      <c r="Q683" s="292"/>
      <c r="R683" s="292"/>
      <c r="S683" s="295"/>
      <c r="T683" s="2"/>
    </row>
    <row r="684" spans="1:20" ht="15.75" customHeight="1" x14ac:dyDescent="0.25">
      <c r="A684" s="286"/>
      <c r="B684" s="289"/>
      <c r="C684" s="98">
        <v>2017</v>
      </c>
      <c r="D684" s="21">
        <v>0</v>
      </c>
      <c r="E684" s="21">
        <v>0</v>
      </c>
      <c r="F684" s="21">
        <v>0</v>
      </c>
      <c r="G684" s="21">
        <v>0</v>
      </c>
      <c r="H684" s="21">
        <v>0</v>
      </c>
      <c r="I684" s="21">
        <v>0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92"/>
      <c r="Q684" s="292"/>
      <c r="R684" s="292"/>
      <c r="S684" s="295"/>
      <c r="T684" s="2"/>
    </row>
    <row r="685" spans="1:20" ht="15.75" customHeight="1" x14ac:dyDescent="0.25">
      <c r="A685" s="287"/>
      <c r="B685" s="290"/>
      <c r="C685" s="98">
        <v>2018</v>
      </c>
      <c r="D685" s="21">
        <f>SUM(D688+D689)</f>
        <v>20423.830000000002</v>
      </c>
      <c r="E685" s="21">
        <f t="shared" ref="E685:M685" si="199">SUM(E688+E689)</f>
        <v>20423.830000000002</v>
      </c>
      <c r="F685" s="21">
        <f t="shared" si="199"/>
        <v>16822.09</v>
      </c>
      <c r="G685" s="21">
        <f t="shared" si="199"/>
        <v>16822.09</v>
      </c>
      <c r="H685" s="21">
        <f t="shared" si="199"/>
        <v>2968.61</v>
      </c>
      <c r="I685" s="21">
        <f t="shared" si="199"/>
        <v>2968.61</v>
      </c>
      <c r="J685" s="21">
        <f t="shared" si="199"/>
        <v>633.13</v>
      </c>
      <c r="K685" s="21">
        <f t="shared" si="199"/>
        <v>633.13</v>
      </c>
      <c r="L685" s="21">
        <f t="shared" si="199"/>
        <v>0</v>
      </c>
      <c r="M685" s="21">
        <f t="shared" si="199"/>
        <v>0</v>
      </c>
      <c r="N685" s="21">
        <v>100</v>
      </c>
      <c r="O685" s="21">
        <v>100</v>
      </c>
      <c r="P685" s="293"/>
      <c r="Q685" s="293"/>
      <c r="R685" s="293"/>
      <c r="S685" s="296"/>
      <c r="T685" s="2"/>
    </row>
    <row r="686" spans="1:20" ht="27" customHeight="1" x14ac:dyDescent="0.25">
      <c r="A686" s="294"/>
      <c r="B686" s="272" t="s">
        <v>396</v>
      </c>
      <c r="C686" s="23">
        <v>2015</v>
      </c>
      <c r="D686" s="24">
        <v>20630</v>
      </c>
      <c r="E686" s="24">
        <v>21129.1</v>
      </c>
      <c r="F686" s="24">
        <v>12959</v>
      </c>
      <c r="G686" s="24">
        <v>12958.5</v>
      </c>
      <c r="H686" s="24">
        <v>5484</v>
      </c>
      <c r="I686" s="24">
        <v>0</v>
      </c>
      <c r="J686" s="24">
        <v>2187</v>
      </c>
      <c r="K686" s="24">
        <v>8170.6</v>
      </c>
      <c r="L686" s="24">
        <v>0</v>
      </c>
      <c r="M686" s="24">
        <v>0</v>
      </c>
      <c r="N686" s="24">
        <v>100</v>
      </c>
      <c r="O686" s="24">
        <v>102.42</v>
      </c>
      <c r="P686" s="264" t="s">
        <v>591</v>
      </c>
      <c r="Q686" s="261">
        <v>2.7324999999999999</v>
      </c>
      <c r="R686" s="261">
        <v>2.7324999999999999</v>
      </c>
      <c r="S686" s="261">
        <v>100</v>
      </c>
      <c r="T686" s="2"/>
    </row>
    <row r="687" spans="1:20" ht="28.5" customHeight="1" x14ac:dyDescent="0.25">
      <c r="A687" s="296"/>
      <c r="B687" s="274"/>
      <c r="C687" s="23">
        <v>2016</v>
      </c>
      <c r="D687" s="24">
        <v>740</v>
      </c>
      <c r="E687" s="24">
        <v>740</v>
      </c>
      <c r="F687" s="24">
        <v>0</v>
      </c>
      <c r="G687" s="24">
        <v>0</v>
      </c>
      <c r="H687" s="24">
        <v>0</v>
      </c>
      <c r="I687" s="24">
        <v>0</v>
      </c>
      <c r="J687" s="24">
        <v>740</v>
      </c>
      <c r="K687" s="24">
        <v>740</v>
      </c>
      <c r="L687" s="24">
        <v>0</v>
      </c>
      <c r="M687" s="24">
        <v>0</v>
      </c>
      <c r="N687" s="24">
        <v>100</v>
      </c>
      <c r="O687" s="24">
        <v>100</v>
      </c>
      <c r="P687" s="265"/>
      <c r="Q687" s="263"/>
      <c r="R687" s="263"/>
      <c r="S687" s="263"/>
      <c r="T687" s="2"/>
    </row>
    <row r="688" spans="1:20" ht="81.75" customHeight="1" x14ac:dyDescent="0.25">
      <c r="A688" s="211"/>
      <c r="B688" s="37" t="s">
        <v>590</v>
      </c>
      <c r="C688" s="8">
        <v>2018</v>
      </c>
      <c r="D688" s="93">
        <v>13458.66</v>
      </c>
      <c r="E688" s="93">
        <v>13458.66</v>
      </c>
      <c r="F688" s="93">
        <v>11085.23</v>
      </c>
      <c r="G688" s="93">
        <v>11085.23</v>
      </c>
      <c r="H688" s="93">
        <v>1956.22</v>
      </c>
      <c r="I688" s="93">
        <v>1956.22</v>
      </c>
      <c r="J688" s="93">
        <v>417.21</v>
      </c>
      <c r="K688" s="93">
        <v>417.21</v>
      </c>
      <c r="L688" s="93">
        <v>0</v>
      </c>
      <c r="M688" s="93">
        <v>0</v>
      </c>
      <c r="N688" s="93">
        <v>100</v>
      </c>
      <c r="O688" s="93">
        <v>100</v>
      </c>
      <c r="P688" s="265"/>
      <c r="Q688" s="197">
        <v>1.37</v>
      </c>
      <c r="R688" s="197">
        <v>1.37</v>
      </c>
      <c r="S688" s="197">
        <v>100</v>
      </c>
      <c r="T688" s="2"/>
    </row>
    <row r="689" spans="1:20" ht="66.75" customHeight="1" x14ac:dyDescent="0.25">
      <c r="A689" s="203"/>
      <c r="B689" s="37" t="s">
        <v>592</v>
      </c>
      <c r="C689" s="8">
        <v>2018</v>
      </c>
      <c r="D689" s="93">
        <v>6965.17</v>
      </c>
      <c r="E689" s="93">
        <v>6965.17</v>
      </c>
      <c r="F689" s="93">
        <v>5736.86</v>
      </c>
      <c r="G689" s="93">
        <v>5736.86</v>
      </c>
      <c r="H689" s="93">
        <v>1012.39</v>
      </c>
      <c r="I689" s="93">
        <v>1012.39</v>
      </c>
      <c r="J689" s="93">
        <v>215.92</v>
      </c>
      <c r="K689" s="93">
        <v>215.92</v>
      </c>
      <c r="L689" s="93">
        <v>0</v>
      </c>
      <c r="M689" s="93">
        <v>0</v>
      </c>
      <c r="N689" s="93">
        <v>100</v>
      </c>
      <c r="O689" s="93">
        <v>100</v>
      </c>
      <c r="P689" s="266"/>
      <c r="Q689" s="189">
        <v>0.64600000000000002</v>
      </c>
      <c r="R689" s="189">
        <v>0.64600000000000002</v>
      </c>
      <c r="S689" s="189">
        <v>100</v>
      </c>
      <c r="T689" s="2"/>
    </row>
    <row r="690" spans="1:20" ht="27" customHeight="1" x14ac:dyDescent="0.25">
      <c r="A690" s="252" t="s">
        <v>148</v>
      </c>
      <c r="B690" s="255" t="s">
        <v>166</v>
      </c>
      <c r="C690" s="13" t="s">
        <v>560</v>
      </c>
      <c r="D690" s="14">
        <f>SUM(D691:D695)</f>
        <v>5801.8700000000008</v>
      </c>
      <c r="E690" s="14">
        <f t="shared" ref="E690:M690" si="200">SUM(E691:E695)</f>
        <v>6300.56</v>
      </c>
      <c r="F690" s="14">
        <f t="shared" si="200"/>
        <v>0</v>
      </c>
      <c r="G690" s="14">
        <f t="shared" si="200"/>
        <v>473.75</v>
      </c>
      <c r="H690" s="14">
        <f t="shared" si="200"/>
        <v>0</v>
      </c>
      <c r="I690" s="14">
        <f t="shared" si="200"/>
        <v>24.94</v>
      </c>
      <c r="J690" s="14">
        <f t="shared" si="200"/>
        <v>5801.8700000000008</v>
      </c>
      <c r="K690" s="14">
        <f t="shared" si="200"/>
        <v>5801.8700000000008</v>
      </c>
      <c r="L690" s="14">
        <f t="shared" si="200"/>
        <v>0</v>
      </c>
      <c r="M690" s="14">
        <f t="shared" si="200"/>
        <v>0</v>
      </c>
      <c r="N690" s="14">
        <v>100</v>
      </c>
      <c r="O690" s="14">
        <v>108.6</v>
      </c>
      <c r="P690" s="258" t="s">
        <v>22</v>
      </c>
      <c r="Q690" s="258" t="s">
        <v>22</v>
      </c>
      <c r="R690" s="258" t="s">
        <v>22</v>
      </c>
      <c r="S690" s="258" t="s">
        <v>22</v>
      </c>
      <c r="T690" s="2"/>
    </row>
    <row r="691" spans="1:20" ht="24" customHeight="1" x14ac:dyDescent="0.25">
      <c r="A691" s="253"/>
      <c r="B691" s="256"/>
      <c r="C691" s="99">
        <v>2014</v>
      </c>
      <c r="D691" s="100">
        <f>SUM(D697)</f>
        <v>323</v>
      </c>
      <c r="E691" s="100">
        <f t="shared" ref="E691:M691" si="201">SUM(E697)</f>
        <v>323</v>
      </c>
      <c r="F691" s="100">
        <f t="shared" si="201"/>
        <v>0</v>
      </c>
      <c r="G691" s="100">
        <f t="shared" si="201"/>
        <v>0</v>
      </c>
      <c r="H691" s="100">
        <f t="shared" si="201"/>
        <v>0</v>
      </c>
      <c r="I691" s="100">
        <f t="shared" si="201"/>
        <v>0</v>
      </c>
      <c r="J691" s="100">
        <f t="shared" si="201"/>
        <v>323</v>
      </c>
      <c r="K691" s="100">
        <f t="shared" si="201"/>
        <v>323</v>
      </c>
      <c r="L691" s="100">
        <f t="shared" si="201"/>
        <v>0</v>
      </c>
      <c r="M691" s="100">
        <f t="shared" si="201"/>
        <v>0</v>
      </c>
      <c r="N691" s="100">
        <v>100</v>
      </c>
      <c r="O691" s="100">
        <v>100</v>
      </c>
      <c r="P691" s="259"/>
      <c r="Q691" s="259"/>
      <c r="R691" s="259"/>
      <c r="S691" s="259"/>
      <c r="T691" s="2"/>
    </row>
    <row r="692" spans="1:20" ht="24" customHeight="1" x14ac:dyDescent="0.25">
      <c r="A692" s="253"/>
      <c r="B692" s="256"/>
      <c r="C692" s="99">
        <v>2015</v>
      </c>
      <c r="D692" s="100">
        <f>SUM(D700+D712)</f>
        <v>329.31</v>
      </c>
      <c r="E692" s="100">
        <f t="shared" ref="E692:M692" si="202">SUM(E700+E712)</f>
        <v>828</v>
      </c>
      <c r="F692" s="100">
        <f t="shared" si="202"/>
        <v>0</v>
      </c>
      <c r="G692" s="100">
        <f t="shared" si="202"/>
        <v>473.75</v>
      </c>
      <c r="H692" s="100">
        <f t="shared" si="202"/>
        <v>0</v>
      </c>
      <c r="I692" s="100">
        <f t="shared" si="202"/>
        <v>24.94</v>
      </c>
      <c r="J692" s="100">
        <f t="shared" si="202"/>
        <v>329.31</v>
      </c>
      <c r="K692" s="100">
        <f t="shared" si="202"/>
        <v>329.31</v>
      </c>
      <c r="L692" s="100">
        <f t="shared" si="202"/>
        <v>0</v>
      </c>
      <c r="M692" s="100">
        <f t="shared" si="202"/>
        <v>0</v>
      </c>
      <c r="N692" s="100">
        <v>100</v>
      </c>
      <c r="O692" s="100">
        <v>251.43</v>
      </c>
      <c r="P692" s="259"/>
      <c r="Q692" s="259"/>
      <c r="R692" s="259"/>
      <c r="S692" s="259"/>
      <c r="T692" s="2"/>
    </row>
    <row r="693" spans="1:20" ht="24" customHeight="1" x14ac:dyDescent="0.25">
      <c r="A693" s="253"/>
      <c r="B693" s="256"/>
      <c r="C693" s="99">
        <v>2016</v>
      </c>
      <c r="D693" s="100">
        <f>SUM(D703)</f>
        <v>330</v>
      </c>
      <c r="E693" s="100">
        <f t="shared" ref="E693:M693" si="203">SUM(E703)</f>
        <v>330</v>
      </c>
      <c r="F693" s="100">
        <f t="shared" si="203"/>
        <v>0</v>
      </c>
      <c r="G693" s="100">
        <f t="shared" si="203"/>
        <v>0</v>
      </c>
      <c r="H693" s="100">
        <f t="shared" si="203"/>
        <v>0</v>
      </c>
      <c r="I693" s="100">
        <f t="shared" si="203"/>
        <v>0</v>
      </c>
      <c r="J693" s="100">
        <f t="shared" si="203"/>
        <v>330</v>
      </c>
      <c r="K693" s="100">
        <f t="shared" si="203"/>
        <v>330</v>
      </c>
      <c r="L693" s="100">
        <f t="shared" si="203"/>
        <v>0</v>
      </c>
      <c r="M693" s="100">
        <f t="shared" si="203"/>
        <v>0</v>
      </c>
      <c r="N693" s="100">
        <v>100</v>
      </c>
      <c r="O693" s="100">
        <v>100</v>
      </c>
      <c r="P693" s="259"/>
      <c r="Q693" s="259"/>
      <c r="R693" s="259"/>
      <c r="S693" s="259"/>
      <c r="T693" s="2"/>
    </row>
    <row r="694" spans="1:20" ht="24" customHeight="1" x14ac:dyDescent="0.25">
      <c r="A694" s="253"/>
      <c r="B694" s="256"/>
      <c r="C694" s="99">
        <v>2017</v>
      </c>
      <c r="D694" s="100">
        <f>SUM(D706)</f>
        <v>330</v>
      </c>
      <c r="E694" s="100">
        <f t="shared" ref="E694:M694" si="204">SUM(E706)</f>
        <v>330</v>
      </c>
      <c r="F694" s="100">
        <f t="shared" si="204"/>
        <v>0</v>
      </c>
      <c r="G694" s="100">
        <f t="shared" si="204"/>
        <v>0</v>
      </c>
      <c r="H694" s="100">
        <f t="shared" si="204"/>
        <v>0</v>
      </c>
      <c r="I694" s="100">
        <f t="shared" si="204"/>
        <v>0</v>
      </c>
      <c r="J694" s="100">
        <f t="shared" si="204"/>
        <v>330</v>
      </c>
      <c r="K694" s="100">
        <f t="shared" si="204"/>
        <v>330</v>
      </c>
      <c r="L694" s="100">
        <f t="shared" si="204"/>
        <v>0</v>
      </c>
      <c r="M694" s="100">
        <f t="shared" si="204"/>
        <v>0</v>
      </c>
      <c r="N694" s="100">
        <v>100</v>
      </c>
      <c r="O694" s="100">
        <v>100</v>
      </c>
      <c r="P694" s="259"/>
      <c r="Q694" s="259"/>
      <c r="R694" s="259"/>
      <c r="S694" s="259"/>
      <c r="T694" s="2"/>
    </row>
    <row r="695" spans="1:20" ht="24" customHeight="1" x14ac:dyDescent="0.25">
      <c r="A695" s="254"/>
      <c r="B695" s="257"/>
      <c r="C695" s="99">
        <v>2018</v>
      </c>
      <c r="D695" s="100">
        <f>SUM(D709+D715)</f>
        <v>4489.5600000000004</v>
      </c>
      <c r="E695" s="100">
        <f t="shared" ref="E695:M695" si="205">SUM(E709+E715)</f>
        <v>4489.5600000000004</v>
      </c>
      <c r="F695" s="100">
        <f t="shared" si="205"/>
        <v>0</v>
      </c>
      <c r="G695" s="100">
        <f t="shared" si="205"/>
        <v>0</v>
      </c>
      <c r="H695" s="100">
        <f t="shared" si="205"/>
        <v>0</v>
      </c>
      <c r="I695" s="100">
        <f t="shared" si="205"/>
        <v>0</v>
      </c>
      <c r="J695" s="100">
        <f t="shared" si="205"/>
        <v>4489.5600000000004</v>
      </c>
      <c r="K695" s="100">
        <f t="shared" si="205"/>
        <v>4489.5600000000004</v>
      </c>
      <c r="L695" s="100">
        <f t="shared" si="205"/>
        <v>0</v>
      </c>
      <c r="M695" s="100">
        <f t="shared" si="205"/>
        <v>0</v>
      </c>
      <c r="N695" s="100">
        <v>100</v>
      </c>
      <c r="O695" s="100">
        <v>100</v>
      </c>
      <c r="P695" s="260"/>
      <c r="Q695" s="260"/>
      <c r="R695" s="260"/>
      <c r="S695" s="260"/>
      <c r="T695" s="2"/>
    </row>
    <row r="696" spans="1:20" ht="24" customHeight="1" x14ac:dyDescent="0.25">
      <c r="A696" s="261" t="s">
        <v>150</v>
      </c>
      <c r="B696" s="272" t="s">
        <v>168</v>
      </c>
      <c r="C696" s="77" t="s">
        <v>560</v>
      </c>
      <c r="D696" s="78">
        <f>SUM(D697+D700+D703+D706+D709)</f>
        <v>1641</v>
      </c>
      <c r="E696" s="78">
        <f t="shared" ref="E696:M696" si="206">SUM(E697+E700+E703+E706+E709)</f>
        <v>1641</v>
      </c>
      <c r="F696" s="78">
        <f t="shared" si="206"/>
        <v>0</v>
      </c>
      <c r="G696" s="78">
        <f t="shared" si="206"/>
        <v>0</v>
      </c>
      <c r="H696" s="78">
        <f t="shared" si="206"/>
        <v>0</v>
      </c>
      <c r="I696" s="78">
        <f t="shared" si="206"/>
        <v>0</v>
      </c>
      <c r="J696" s="78">
        <f t="shared" si="206"/>
        <v>1641</v>
      </c>
      <c r="K696" s="78">
        <f t="shared" si="206"/>
        <v>1641</v>
      </c>
      <c r="L696" s="78">
        <f t="shared" si="206"/>
        <v>0</v>
      </c>
      <c r="M696" s="78">
        <f t="shared" si="206"/>
        <v>0</v>
      </c>
      <c r="N696" s="78">
        <v>100</v>
      </c>
      <c r="O696" s="78">
        <v>100</v>
      </c>
      <c r="P696" s="79" t="s">
        <v>22</v>
      </c>
      <c r="Q696" s="79" t="s">
        <v>22</v>
      </c>
      <c r="R696" s="79" t="s">
        <v>22</v>
      </c>
      <c r="S696" s="79" t="s">
        <v>22</v>
      </c>
      <c r="T696" s="2"/>
    </row>
    <row r="697" spans="1:20" ht="89.25" customHeight="1" x14ac:dyDescent="0.25">
      <c r="A697" s="262"/>
      <c r="B697" s="273"/>
      <c r="C697" s="264">
        <v>2014</v>
      </c>
      <c r="D697" s="270">
        <v>323</v>
      </c>
      <c r="E697" s="270">
        <v>323</v>
      </c>
      <c r="F697" s="270">
        <v>0</v>
      </c>
      <c r="G697" s="270">
        <v>0</v>
      </c>
      <c r="H697" s="270">
        <v>0</v>
      </c>
      <c r="I697" s="270">
        <v>0</v>
      </c>
      <c r="J697" s="270">
        <v>323</v>
      </c>
      <c r="K697" s="270">
        <v>323</v>
      </c>
      <c r="L697" s="270">
        <v>0</v>
      </c>
      <c r="M697" s="270">
        <v>0</v>
      </c>
      <c r="N697" s="270">
        <v>100</v>
      </c>
      <c r="O697" s="270">
        <v>100</v>
      </c>
      <c r="P697" s="29" t="s">
        <v>233</v>
      </c>
      <c r="Q697" s="10">
        <v>12.9</v>
      </c>
      <c r="R697" s="10">
        <v>13</v>
      </c>
      <c r="S697" s="10">
        <v>100.78</v>
      </c>
      <c r="T697" s="2"/>
    </row>
    <row r="698" spans="1:20" ht="51" customHeight="1" x14ac:dyDescent="0.25">
      <c r="A698" s="262"/>
      <c r="B698" s="273"/>
      <c r="C698" s="265"/>
      <c r="D698" s="275"/>
      <c r="E698" s="275"/>
      <c r="F698" s="275"/>
      <c r="G698" s="275"/>
      <c r="H698" s="275"/>
      <c r="I698" s="275"/>
      <c r="J698" s="275"/>
      <c r="K698" s="275"/>
      <c r="L698" s="275"/>
      <c r="M698" s="275"/>
      <c r="N698" s="275"/>
      <c r="O698" s="275"/>
      <c r="P698" s="29" t="s">
        <v>234</v>
      </c>
      <c r="Q698" s="10">
        <v>9992</v>
      </c>
      <c r="R698" s="10">
        <v>10594</v>
      </c>
      <c r="S698" s="10">
        <v>106.02</v>
      </c>
      <c r="T698" s="2"/>
    </row>
    <row r="699" spans="1:20" ht="39.75" customHeight="1" x14ac:dyDescent="0.25">
      <c r="A699" s="262"/>
      <c r="B699" s="273"/>
      <c r="C699" s="266"/>
      <c r="D699" s="271"/>
      <c r="E699" s="271"/>
      <c r="F699" s="271"/>
      <c r="G699" s="271"/>
      <c r="H699" s="271"/>
      <c r="I699" s="271"/>
      <c r="J699" s="271"/>
      <c r="K699" s="271"/>
      <c r="L699" s="271"/>
      <c r="M699" s="271"/>
      <c r="N699" s="271"/>
      <c r="O699" s="271"/>
      <c r="P699" s="29" t="s">
        <v>235</v>
      </c>
      <c r="Q699" s="10">
        <v>3.5</v>
      </c>
      <c r="R699" s="10">
        <v>3.5</v>
      </c>
      <c r="S699" s="10">
        <v>100</v>
      </c>
      <c r="T699" s="2"/>
    </row>
    <row r="700" spans="1:20" ht="89.25" customHeight="1" x14ac:dyDescent="0.25">
      <c r="A700" s="262"/>
      <c r="B700" s="273"/>
      <c r="C700" s="264">
        <v>2015</v>
      </c>
      <c r="D700" s="309">
        <v>328</v>
      </c>
      <c r="E700" s="309">
        <v>328</v>
      </c>
      <c r="F700" s="309">
        <v>0</v>
      </c>
      <c r="G700" s="309">
        <v>0</v>
      </c>
      <c r="H700" s="309">
        <v>0</v>
      </c>
      <c r="I700" s="309">
        <v>0</v>
      </c>
      <c r="J700" s="309">
        <v>328</v>
      </c>
      <c r="K700" s="309">
        <v>328</v>
      </c>
      <c r="L700" s="309">
        <v>0</v>
      </c>
      <c r="M700" s="309">
        <v>0</v>
      </c>
      <c r="N700" s="309">
        <v>100</v>
      </c>
      <c r="O700" s="309">
        <v>100</v>
      </c>
      <c r="P700" s="29" t="s">
        <v>233</v>
      </c>
      <c r="Q700" s="59">
        <v>13.1</v>
      </c>
      <c r="R700" s="59">
        <v>14.1</v>
      </c>
      <c r="S700" s="59">
        <v>107.6</v>
      </c>
      <c r="T700" s="2"/>
    </row>
    <row r="701" spans="1:20" ht="50.25" customHeight="1" x14ac:dyDescent="0.25">
      <c r="A701" s="262"/>
      <c r="B701" s="273"/>
      <c r="C701" s="265"/>
      <c r="D701" s="310"/>
      <c r="E701" s="310"/>
      <c r="F701" s="310"/>
      <c r="G701" s="310"/>
      <c r="H701" s="310"/>
      <c r="I701" s="310"/>
      <c r="J701" s="310"/>
      <c r="K701" s="310"/>
      <c r="L701" s="310"/>
      <c r="M701" s="310"/>
      <c r="N701" s="310"/>
      <c r="O701" s="310"/>
      <c r="P701" s="29" t="s">
        <v>234</v>
      </c>
      <c r="Q701" s="59">
        <v>10910</v>
      </c>
      <c r="R701" s="59">
        <v>11545</v>
      </c>
      <c r="S701" s="59">
        <v>105.8</v>
      </c>
      <c r="T701" s="2"/>
    </row>
    <row r="702" spans="1:20" ht="42" customHeight="1" x14ac:dyDescent="0.25">
      <c r="A702" s="262"/>
      <c r="B702" s="273"/>
      <c r="C702" s="266"/>
      <c r="D702" s="311"/>
      <c r="E702" s="311"/>
      <c r="F702" s="311"/>
      <c r="G702" s="311"/>
      <c r="H702" s="311"/>
      <c r="I702" s="311"/>
      <c r="J702" s="311"/>
      <c r="K702" s="311"/>
      <c r="L702" s="311"/>
      <c r="M702" s="311"/>
      <c r="N702" s="311"/>
      <c r="O702" s="311"/>
      <c r="P702" s="29" t="s">
        <v>235</v>
      </c>
      <c r="Q702" s="59">
        <v>3.8</v>
      </c>
      <c r="R702" s="59">
        <v>3.8</v>
      </c>
      <c r="S702" s="59">
        <v>100</v>
      </c>
      <c r="T702" s="2"/>
    </row>
    <row r="703" spans="1:20" ht="87.75" customHeight="1" x14ac:dyDescent="0.25">
      <c r="A703" s="262"/>
      <c r="B703" s="273"/>
      <c r="C703" s="264">
        <v>2016</v>
      </c>
      <c r="D703" s="309">
        <v>330</v>
      </c>
      <c r="E703" s="309">
        <v>330</v>
      </c>
      <c r="F703" s="309">
        <v>0</v>
      </c>
      <c r="G703" s="309">
        <v>0</v>
      </c>
      <c r="H703" s="309">
        <v>0</v>
      </c>
      <c r="I703" s="309">
        <v>0</v>
      </c>
      <c r="J703" s="309">
        <v>330</v>
      </c>
      <c r="K703" s="309">
        <v>330</v>
      </c>
      <c r="L703" s="309">
        <v>0</v>
      </c>
      <c r="M703" s="309">
        <v>0</v>
      </c>
      <c r="N703" s="309">
        <v>100</v>
      </c>
      <c r="O703" s="309">
        <v>100</v>
      </c>
      <c r="P703" s="29" t="s">
        <v>233</v>
      </c>
      <c r="Q703" s="145">
        <v>14.1</v>
      </c>
      <c r="R703" s="145">
        <v>14.4</v>
      </c>
      <c r="S703" s="145">
        <v>102.1</v>
      </c>
      <c r="T703" s="2"/>
    </row>
    <row r="704" spans="1:20" ht="50.25" customHeight="1" x14ac:dyDescent="0.25">
      <c r="A704" s="262"/>
      <c r="B704" s="273"/>
      <c r="C704" s="265"/>
      <c r="D704" s="310"/>
      <c r="E704" s="310"/>
      <c r="F704" s="310"/>
      <c r="G704" s="310"/>
      <c r="H704" s="310"/>
      <c r="I704" s="310"/>
      <c r="J704" s="310"/>
      <c r="K704" s="310"/>
      <c r="L704" s="310"/>
      <c r="M704" s="310"/>
      <c r="N704" s="310"/>
      <c r="O704" s="310"/>
      <c r="P704" s="29" t="s">
        <v>234</v>
      </c>
      <c r="Q704" s="145">
        <v>12042</v>
      </c>
      <c r="R704" s="145">
        <v>12771.5</v>
      </c>
      <c r="S704" s="145">
        <v>106.1</v>
      </c>
      <c r="T704" s="2"/>
    </row>
    <row r="705" spans="1:20" ht="42" customHeight="1" x14ac:dyDescent="0.25">
      <c r="A705" s="262"/>
      <c r="B705" s="273"/>
      <c r="C705" s="266"/>
      <c r="D705" s="311"/>
      <c r="E705" s="311"/>
      <c r="F705" s="311"/>
      <c r="G705" s="311"/>
      <c r="H705" s="311"/>
      <c r="I705" s="311"/>
      <c r="J705" s="311"/>
      <c r="K705" s="311"/>
      <c r="L705" s="311"/>
      <c r="M705" s="311"/>
      <c r="N705" s="311"/>
      <c r="O705" s="311"/>
      <c r="P705" s="29" t="s">
        <v>235</v>
      </c>
      <c r="Q705" s="145">
        <v>4.4000000000000004</v>
      </c>
      <c r="R705" s="145">
        <v>4.4000000000000004</v>
      </c>
      <c r="S705" s="145">
        <v>100</v>
      </c>
      <c r="T705" s="2"/>
    </row>
    <row r="706" spans="1:20" ht="87.75" customHeight="1" x14ac:dyDescent="0.25">
      <c r="A706" s="262"/>
      <c r="B706" s="273"/>
      <c r="C706" s="264">
        <v>2017</v>
      </c>
      <c r="D706" s="309">
        <v>330</v>
      </c>
      <c r="E706" s="309">
        <v>330</v>
      </c>
      <c r="F706" s="309">
        <v>0</v>
      </c>
      <c r="G706" s="309">
        <v>0</v>
      </c>
      <c r="H706" s="309">
        <v>0</v>
      </c>
      <c r="I706" s="309">
        <v>0</v>
      </c>
      <c r="J706" s="309">
        <v>330</v>
      </c>
      <c r="K706" s="309">
        <v>330</v>
      </c>
      <c r="L706" s="309">
        <v>0</v>
      </c>
      <c r="M706" s="309">
        <v>0</v>
      </c>
      <c r="N706" s="309">
        <v>100</v>
      </c>
      <c r="O706" s="309">
        <v>100</v>
      </c>
      <c r="P706" s="29" t="s">
        <v>233</v>
      </c>
      <c r="Q706" s="172">
        <v>14.1</v>
      </c>
      <c r="R706" s="172">
        <v>14.1</v>
      </c>
      <c r="S706" s="172">
        <v>100</v>
      </c>
      <c r="T706" s="2"/>
    </row>
    <row r="707" spans="1:20" ht="51" customHeight="1" x14ac:dyDescent="0.25">
      <c r="A707" s="262"/>
      <c r="B707" s="273"/>
      <c r="C707" s="265"/>
      <c r="D707" s="310"/>
      <c r="E707" s="310"/>
      <c r="F707" s="310"/>
      <c r="G707" s="310"/>
      <c r="H707" s="310"/>
      <c r="I707" s="310"/>
      <c r="J707" s="310"/>
      <c r="K707" s="310"/>
      <c r="L707" s="310"/>
      <c r="M707" s="310"/>
      <c r="N707" s="310"/>
      <c r="O707" s="310"/>
      <c r="P707" s="29" t="s">
        <v>234</v>
      </c>
      <c r="Q707" s="172">
        <v>12644</v>
      </c>
      <c r="R707" s="172">
        <v>13310</v>
      </c>
      <c r="S707" s="172">
        <v>105.3</v>
      </c>
      <c r="T707" s="2"/>
    </row>
    <row r="708" spans="1:20" ht="42" customHeight="1" x14ac:dyDescent="0.25">
      <c r="A708" s="262"/>
      <c r="B708" s="273"/>
      <c r="C708" s="266"/>
      <c r="D708" s="311"/>
      <c r="E708" s="311"/>
      <c r="F708" s="311"/>
      <c r="G708" s="311"/>
      <c r="H708" s="311"/>
      <c r="I708" s="311"/>
      <c r="J708" s="311"/>
      <c r="K708" s="311"/>
      <c r="L708" s="311"/>
      <c r="M708" s="311"/>
      <c r="N708" s="311"/>
      <c r="O708" s="311"/>
      <c r="P708" s="29" t="s">
        <v>235</v>
      </c>
      <c r="Q708" s="172">
        <v>4.5</v>
      </c>
      <c r="R708" s="172">
        <v>3</v>
      </c>
      <c r="S708" s="172">
        <v>66.7</v>
      </c>
      <c r="T708" s="2"/>
    </row>
    <row r="709" spans="1:20" ht="87.75" customHeight="1" x14ac:dyDescent="0.25">
      <c r="A709" s="262"/>
      <c r="B709" s="273"/>
      <c r="C709" s="264">
        <v>2018</v>
      </c>
      <c r="D709" s="309">
        <v>330</v>
      </c>
      <c r="E709" s="309">
        <v>330</v>
      </c>
      <c r="F709" s="309">
        <v>0</v>
      </c>
      <c r="G709" s="309">
        <v>0</v>
      </c>
      <c r="H709" s="309">
        <v>0</v>
      </c>
      <c r="I709" s="309">
        <v>0</v>
      </c>
      <c r="J709" s="309">
        <v>330</v>
      </c>
      <c r="K709" s="309">
        <v>330</v>
      </c>
      <c r="L709" s="309">
        <v>0</v>
      </c>
      <c r="M709" s="309">
        <v>0</v>
      </c>
      <c r="N709" s="309">
        <v>100</v>
      </c>
      <c r="O709" s="309">
        <v>100</v>
      </c>
      <c r="P709" s="29" t="s">
        <v>233</v>
      </c>
      <c r="Q709" s="211">
        <v>13.88</v>
      </c>
      <c r="R709" s="211">
        <v>13.9</v>
      </c>
      <c r="S709" s="211">
        <v>100.1</v>
      </c>
      <c r="T709" s="2"/>
    </row>
    <row r="710" spans="1:20" ht="51" customHeight="1" x14ac:dyDescent="0.25">
      <c r="A710" s="262"/>
      <c r="B710" s="273"/>
      <c r="C710" s="265"/>
      <c r="D710" s="310"/>
      <c r="E710" s="310"/>
      <c r="F710" s="310"/>
      <c r="G710" s="310"/>
      <c r="H710" s="310"/>
      <c r="I710" s="310"/>
      <c r="J710" s="310"/>
      <c r="K710" s="310"/>
      <c r="L710" s="310"/>
      <c r="M710" s="310"/>
      <c r="N710" s="310"/>
      <c r="O710" s="310"/>
      <c r="P710" s="29" t="s">
        <v>234</v>
      </c>
      <c r="Q710" s="211">
        <v>13665</v>
      </c>
      <c r="R710" s="211">
        <v>14501</v>
      </c>
      <c r="S710" s="211">
        <v>106.1</v>
      </c>
      <c r="T710" s="2"/>
    </row>
    <row r="711" spans="1:20" ht="42" customHeight="1" x14ac:dyDescent="0.25">
      <c r="A711" s="263"/>
      <c r="B711" s="274"/>
      <c r="C711" s="266"/>
      <c r="D711" s="311"/>
      <c r="E711" s="311"/>
      <c r="F711" s="311"/>
      <c r="G711" s="311"/>
      <c r="H711" s="311"/>
      <c r="I711" s="311"/>
      <c r="J711" s="311"/>
      <c r="K711" s="311"/>
      <c r="L711" s="311"/>
      <c r="M711" s="311"/>
      <c r="N711" s="311"/>
      <c r="O711" s="311"/>
      <c r="P711" s="29" t="s">
        <v>235</v>
      </c>
      <c r="Q711" s="211">
        <v>3.9</v>
      </c>
      <c r="R711" s="211">
        <v>2.1</v>
      </c>
      <c r="S711" s="211">
        <v>53.8</v>
      </c>
      <c r="T711" s="2"/>
    </row>
    <row r="712" spans="1:20" ht="87" customHeight="1" x14ac:dyDescent="0.25">
      <c r="A712" s="261" t="s">
        <v>155</v>
      </c>
      <c r="B712" s="272" t="s">
        <v>398</v>
      </c>
      <c r="C712" s="325">
        <v>2015</v>
      </c>
      <c r="D712" s="309">
        <v>1.31</v>
      </c>
      <c r="E712" s="309">
        <v>500</v>
      </c>
      <c r="F712" s="309">
        <v>0</v>
      </c>
      <c r="G712" s="309">
        <v>473.75</v>
      </c>
      <c r="H712" s="309">
        <v>0</v>
      </c>
      <c r="I712" s="309">
        <v>24.94</v>
      </c>
      <c r="J712" s="309">
        <v>1.31</v>
      </c>
      <c r="K712" s="309">
        <v>1.31</v>
      </c>
      <c r="L712" s="309">
        <v>0</v>
      </c>
      <c r="M712" s="309">
        <v>0</v>
      </c>
      <c r="N712" s="309">
        <v>100</v>
      </c>
      <c r="O712" s="309" t="s">
        <v>433</v>
      </c>
      <c r="P712" s="29" t="s">
        <v>233</v>
      </c>
      <c r="Q712" s="59">
        <v>13.1</v>
      </c>
      <c r="R712" s="59">
        <v>14.1</v>
      </c>
      <c r="S712" s="59">
        <v>107.6</v>
      </c>
      <c r="T712" s="2"/>
    </row>
    <row r="713" spans="1:20" ht="51.75" customHeight="1" x14ac:dyDescent="0.25">
      <c r="A713" s="262"/>
      <c r="B713" s="273"/>
      <c r="C713" s="326"/>
      <c r="D713" s="310"/>
      <c r="E713" s="310"/>
      <c r="F713" s="310"/>
      <c r="G713" s="310"/>
      <c r="H713" s="310"/>
      <c r="I713" s="310"/>
      <c r="J713" s="310"/>
      <c r="K713" s="310"/>
      <c r="L713" s="310"/>
      <c r="M713" s="310"/>
      <c r="N713" s="310"/>
      <c r="O713" s="310"/>
      <c r="P713" s="29" t="s">
        <v>234</v>
      </c>
      <c r="Q713" s="59">
        <v>10910</v>
      </c>
      <c r="R713" s="59">
        <v>11545</v>
      </c>
      <c r="S713" s="59">
        <v>105.8</v>
      </c>
      <c r="T713" s="2"/>
    </row>
    <row r="714" spans="1:20" ht="39.75" customHeight="1" x14ac:dyDescent="0.25">
      <c r="A714" s="263"/>
      <c r="B714" s="274"/>
      <c r="C714" s="327"/>
      <c r="D714" s="311"/>
      <c r="E714" s="311"/>
      <c r="F714" s="311"/>
      <c r="G714" s="311"/>
      <c r="H714" s="311"/>
      <c r="I714" s="311"/>
      <c r="J714" s="311"/>
      <c r="K714" s="311"/>
      <c r="L714" s="311"/>
      <c r="M714" s="311"/>
      <c r="N714" s="311"/>
      <c r="O714" s="311"/>
      <c r="P714" s="29" t="s">
        <v>235</v>
      </c>
      <c r="Q714" s="59">
        <v>3.8</v>
      </c>
      <c r="R714" s="59">
        <v>3.8</v>
      </c>
      <c r="S714" s="59">
        <v>100</v>
      </c>
      <c r="T714" s="2"/>
    </row>
    <row r="715" spans="1:20" ht="87" customHeight="1" x14ac:dyDescent="0.25">
      <c r="A715" s="261" t="s">
        <v>593</v>
      </c>
      <c r="B715" s="272" t="s">
        <v>594</v>
      </c>
      <c r="C715" s="325">
        <v>2018</v>
      </c>
      <c r="D715" s="309">
        <v>4159.5600000000004</v>
      </c>
      <c r="E715" s="309">
        <v>4159.5600000000004</v>
      </c>
      <c r="F715" s="309">
        <v>0</v>
      </c>
      <c r="G715" s="309">
        <v>0</v>
      </c>
      <c r="H715" s="309">
        <v>0</v>
      </c>
      <c r="I715" s="309">
        <v>0</v>
      </c>
      <c r="J715" s="309">
        <v>4159.5600000000004</v>
      </c>
      <c r="K715" s="309">
        <v>4159.5600000000004</v>
      </c>
      <c r="L715" s="309">
        <v>0</v>
      </c>
      <c r="M715" s="309">
        <v>0</v>
      </c>
      <c r="N715" s="309">
        <v>100</v>
      </c>
      <c r="O715" s="309">
        <v>100</v>
      </c>
      <c r="P715" s="29" t="s">
        <v>233</v>
      </c>
      <c r="Q715" s="211">
        <v>13.88</v>
      </c>
      <c r="R715" s="211">
        <v>13.9</v>
      </c>
      <c r="S715" s="211">
        <v>100.1</v>
      </c>
      <c r="T715" s="2"/>
    </row>
    <row r="716" spans="1:20" ht="51.75" customHeight="1" x14ac:dyDescent="0.25">
      <c r="A716" s="262"/>
      <c r="B716" s="273"/>
      <c r="C716" s="326"/>
      <c r="D716" s="310"/>
      <c r="E716" s="310"/>
      <c r="F716" s="310"/>
      <c r="G716" s="310"/>
      <c r="H716" s="310"/>
      <c r="I716" s="310"/>
      <c r="J716" s="310"/>
      <c r="K716" s="310"/>
      <c r="L716" s="310"/>
      <c r="M716" s="310"/>
      <c r="N716" s="310"/>
      <c r="O716" s="310"/>
      <c r="P716" s="29" t="s">
        <v>234</v>
      </c>
      <c r="Q716" s="211">
        <v>13665</v>
      </c>
      <c r="R716" s="211">
        <v>14501</v>
      </c>
      <c r="S716" s="211">
        <v>106.1</v>
      </c>
      <c r="T716" s="2"/>
    </row>
    <row r="717" spans="1:20" ht="39.75" customHeight="1" x14ac:dyDescent="0.25">
      <c r="A717" s="263"/>
      <c r="B717" s="274"/>
      <c r="C717" s="327"/>
      <c r="D717" s="311"/>
      <c r="E717" s="311"/>
      <c r="F717" s="311"/>
      <c r="G717" s="311"/>
      <c r="H717" s="311"/>
      <c r="I717" s="311"/>
      <c r="J717" s="311"/>
      <c r="K717" s="311"/>
      <c r="L717" s="311"/>
      <c r="M717" s="311"/>
      <c r="N717" s="311"/>
      <c r="O717" s="311"/>
      <c r="P717" s="29" t="s">
        <v>235</v>
      </c>
      <c r="Q717" s="211">
        <v>3.9</v>
      </c>
      <c r="R717" s="211">
        <v>2.1</v>
      </c>
      <c r="S717" s="211">
        <v>53.8</v>
      </c>
      <c r="T717" s="2"/>
    </row>
    <row r="718" spans="1:20" ht="22.5" customHeight="1" x14ac:dyDescent="0.25">
      <c r="A718" s="252" t="s">
        <v>165</v>
      </c>
      <c r="B718" s="255" t="s">
        <v>170</v>
      </c>
      <c r="C718" s="13" t="s">
        <v>560</v>
      </c>
      <c r="D718" s="14">
        <f>SUM(D719:D723)</f>
        <v>163521.29999999999</v>
      </c>
      <c r="E718" s="14">
        <f t="shared" ref="E718:M718" si="207">SUM(E719:E723)</f>
        <v>179357.9</v>
      </c>
      <c r="F718" s="14">
        <f t="shared" si="207"/>
        <v>0</v>
      </c>
      <c r="G718" s="14">
        <f t="shared" si="207"/>
        <v>8419</v>
      </c>
      <c r="H718" s="14">
        <f t="shared" si="207"/>
        <v>60000</v>
      </c>
      <c r="I718" s="14">
        <f t="shared" si="207"/>
        <v>63009.7</v>
      </c>
      <c r="J718" s="14">
        <f t="shared" si="207"/>
        <v>103521.29999999999</v>
      </c>
      <c r="K718" s="14">
        <f t="shared" si="207"/>
        <v>103781.2</v>
      </c>
      <c r="L718" s="14">
        <f t="shared" si="207"/>
        <v>0</v>
      </c>
      <c r="M718" s="14">
        <f t="shared" si="207"/>
        <v>4148</v>
      </c>
      <c r="N718" s="14">
        <v>100</v>
      </c>
      <c r="O718" s="14">
        <v>109.68</v>
      </c>
      <c r="P718" s="258" t="s">
        <v>22</v>
      </c>
      <c r="Q718" s="258" t="s">
        <v>22</v>
      </c>
      <c r="R718" s="258" t="s">
        <v>22</v>
      </c>
      <c r="S718" s="258" t="s">
        <v>22</v>
      </c>
      <c r="T718" s="2"/>
    </row>
    <row r="719" spans="1:20" ht="21" customHeight="1" x14ac:dyDescent="0.25">
      <c r="A719" s="253"/>
      <c r="B719" s="256"/>
      <c r="C719" s="12">
        <v>2014</v>
      </c>
      <c r="D719" s="14">
        <f>SUM(D725+D744)</f>
        <v>1800</v>
      </c>
      <c r="E719" s="14">
        <f t="shared" ref="E719:M719" si="208">SUM(E725+E744)</f>
        <v>1800</v>
      </c>
      <c r="F719" s="14">
        <f t="shared" si="208"/>
        <v>0</v>
      </c>
      <c r="G719" s="14">
        <f t="shared" si="208"/>
        <v>0</v>
      </c>
      <c r="H719" s="14">
        <f t="shared" si="208"/>
        <v>0</v>
      </c>
      <c r="I719" s="14">
        <f t="shared" si="208"/>
        <v>0</v>
      </c>
      <c r="J719" s="14">
        <f t="shared" si="208"/>
        <v>1800</v>
      </c>
      <c r="K719" s="14">
        <f t="shared" si="208"/>
        <v>1800</v>
      </c>
      <c r="L719" s="14">
        <f t="shared" si="208"/>
        <v>0</v>
      </c>
      <c r="M719" s="14">
        <f t="shared" si="208"/>
        <v>0</v>
      </c>
      <c r="N719" s="14">
        <v>100</v>
      </c>
      <c r="O719" s="14">
        <v>100</v>
      </c>
      <c r="P719" s="259"/>
      <c r="Q719" s="259"/>
      <c r="R719" s="259"/>
      <c r="S719" s="259"/>
      <c r="T719" s="2"/>
    </row>
    <row r="720" spans="1:20" ht="24.75" customHeight="1" x14ac:dyDescent="0.25">
      <c r="A720" s="253"/>
      <c r="B720" s="256"/>
      <c r="C720" s="12">
        <v>2015</v>
      </c>
      <c r="D720" s="14">
        <f>SUM(D726+D745)</f>
        <v>1800</v>
      </c>
      <c r="E720" s="14">
        <f t="shared" ref="E720:M720" si="209">SUM(E726+E745)</f>
        <v>17678</v>
      </c>
      <c r="F720" s="14">
        <f t="shared" si="209"/>
        <v>0</v>
      </c>
      <c r="G720" s="14">
        <f t="shared" si="209"/>
        <v>8419</v>
      </c>
      <c r="H720" s="14">
        <f t="shared" si="209"/>
        <v>0</v>
      </c>
      <c r="I720" s="14">
        <f t="shared" si="209"/>
        <v>3051</v>
      </c>
      <c r="J720" s="14">
        <f t="shared" si="209"/>
        <v>1800</v>
      </c>
      <c r="K720" s="14">
        <f t="shared" si="209"/>
        <v>2060</v>
      </c>
      <c r="L720" s="14">
        <f t="shared" si="209"/>
        <v>0</v>
      </c>
      <c r="M720" s="14">
        <f t="shared" si="209"/>
        <v>4148</v>
      </c>
      <c r="N720" s="14">
        <v>100</v>
      </c>
      <c r="O720" s="14" t="s">
        <v>402</v>
      </c>
      <c r="P720" s="259"/>
      <c r="Q720" s="259"/>
      <c r="R720" s="259"/>
      <c r="S720" s="259"/>
      <c r="T720" s="2"/>
    </row>
    <row r="721" spans="1:20" ht="24.75" customHeight="1" x14ac:dyDescent="0.25">
      <c r="A721" s="253"/>
      <c r="B721" s="256"/>
      <c r="C721" s="12">
        <v>2016</v>
      </c>
      <c r="D721" s="14">
        <f>SUM(D727+D746)</f>
        <v>62493.100000000006</v>
      </c>
      <c r="E721" s="14">
        <f t="shared" ref="E721:M721" si="210">SUM(E727+E746)</f>
        <v>62451.7</v>
      </c>
      <c r="F721" s="14">
        <f t="shared" si="210"/>
        <v>0</v>
      </c>
      <c r="G721" s="14">
        <f t="shared" si="210"/>
        <v>0</v>
      </c>
      <c r="H721" s="14">
        <f t="shared" si="210"/>
        <v>60000</v>
      </c>
      <c r="I721" s="14">
        <f t="shared" si="210"/>
        <v>59958.7</v>
      </c>
      <c r="J721" s="14">
        <f t="shared" si="210"/>
        <v>2493.1</v>
      </c>
      <c r="K721" s="14">
        <f t="shared" si="210"/>
        <v>2493</v>
      </c>
      <c r="L721" s="14">
        <f t="shared" si="210"/>
        <v>0</v>
      </c>
      <c r="M721" s="14">
        <f t="shared" si="210"/>
        <v>0</v>
      </c>
      <c r="N721" s="14">
        <v>100</v>
      </c>
      <c r="O721" s="14">
        <v>99.93</v>
      </c>
      <c r="P721" s="259"/>
      <c r="Q721" s="259"/>
      <c r="R721" s="259"/>
      <c r="S721" s="259"/>
      <c r="T721" s="2"/>
    </row>
    <row r="722" spans="1:20" ht="24.75" customHeight="1" x14ac:dyDescent="0.25">
      <c r="A722" s="253"/>
      <c r="B722" s="256"/>
      <c r="C722" s="12">
        <v>2017</v>
      </c>
      <c r="D722" s="14">
        <f>SUM(D728+D747)</f>
        <v>49286.299999999996</v>
      </c>
      <c r="E722" s="14">
        <f t="shared" ref="E722:M722" si="211">SUM(E728+E747)</f>
        <v>49286.299999999996</v>
      </c>
      <c r="F722" s="14">
        <f t="shared" si="211"/>
        <v>0</v>
      </c>
      <c r="G722" s="14">
        <f t="shared" si="211"/>
        <v>0</v>
      </c>
      <c r="H722" s="14">
        <f t="shared" si="211"/>
        <v>0</v>
      </c>
      <c r="I722" s="14">
        <f t="shared" si="211"/>
        <v>0</v>
      </c>
      <c r="J722" s="14">
        <f t="shared" si="211"/>
        <v>49286.299999999996</v>
      </c>
      <c r="K722" s="14">
        <f t="shared" si="211"/>
        <v>49286.299999999996</v>
      </c>
      <c r="L722" s="14">
        <f t="shared" si="211"/>
        <v>0</v>
      </c>
      <c r="M722" s="14">
        <f t="shared" si="211"/>
        <v>0</v>
      </c>
      <c r="N722" s="14">
        <v>100</v>
      </c>
      <c r="O722" s="14">
        <v>100</v>
      </c>
      <c r="P722" s="259"/>
      <c r="Q722" s="259"/>
      <c r="R722" s="259"/>
      <c r="S722" s="259"/>
      <c r="T722" s="2"/>
    </row>
    <row r="723" spans="1:20" ht="24.75" customHeight="1" x14ac:dyDescent="0.25">
      <c r="A723" s="254"/>
      <c r="B723" s="257"/>
      <c r="C723" s="12">
        <v>2018</v>
      </c>
      <c r="D723" s="14">
        <f>SUM(D729+D748)</f>
        <v>48141.9</v>
      </c>
      <c r="E723" s="14">
        <f t="shared" ref="E723:M723" si="212">SUM(E729+E748)</f>
        <v>48141.9</v>
      </c>
      <c r="F723" s="14">
        <f t="shared" si="212"/>
        <v>0</v>
      </c>
      <c r="G723" s="14">
        <f t="shared" si="212"/>
        <v>0</v>
      </c>
      <c r="H723" s="14">
        <f t="shared" si="212"/>
        <v>0</v>
      </c>
      <c r="I723" s="14">
        <f t="shared" si="212"/>
        <v>0</v>
      </c>
      <c r="J723" s="14">
        <f t="shared" si="212"/>
        <v>48141.9</v>
      </c>
      <c r="K723" s="14">
        <f t="shared" si="212"/>
        <v>48141.9</v>
      </c>
      <c r="L723" s="14">
        <f t="shared" si="212"/>
        <v>0</v>
      </c>
      <c r="M723" s="14">
        <f t="shared" si="212"/>
        <v>0</v>
      </c>
      <c r="N723" s="14">
        <v>100</v>
      </c>
      <c r="O723" s="14">
        <v>100</v>
      </c>
      <c r="P723" s="260"/>
      <c r="Q723" s="260"/>
      <c r="R723" s="260"/>
      <c r="S723" s="260"/>
      <c r="T723" s="2"/>
    </row>
    <row r="724" spans="1:20" ht="24.75" customHeight="1" x14ac:dyDescent="0.25">
      <c r="A724" s="237" t="s">
        <v>167</v>
      </c>
      <c r="B724" s="240" t="s">
        <v>172</v>
      </c>
      <c r="C724" s="17" t="s">
        <v>560</v>
      </c>
      <c r="D724" s="18">
        <f>SUM(D725:D729)</f>
        <v>7812.6</v>
      </c>
      <c r="E724" s="18">
        <f t="shared" ref="E724:M724" si="213">SUM(E725:E729)</f>
        <v>23690.6</v>
      </c>
      <c r="F724" s="18">
        <f t="shared" si="213"/>
        <v>0</v>
      </c>
      <c r="G724" s="18">
        <f t="shared" si="213"/>
        <v>8419</v>
      </c>
      <c r="H724" s="18">
        <f t="shared" si="213"/>
        <v>0</v>
      </c>
      <c r="I724" s="18">
        <f t="shared" si="213"/>
        <v>3051</v>
      </c>
      <c r="J724" s="18">
        <f t="shared" si="213"/>
        <v>7812.6</v>
      </c>
      <c r="K724" s="18">
        <f t="shared" si="213"/>
        <v>8072.6</v>
      </c>
      <c r="L724" s="18">
        <f t="shared" si="213"/>
        <v>0</v>
      </c>
      <c r="M724" s="18">
        <f t="shared" si="213"/>
        <v>4148</v>
      </c>
      <c r="N724" s="18">
        <v>100</v>
      </c>
      <c r="O724" s="18">
        <v>303.24</v>
      </c>
      <c r="P724" s="243" t="s">
        <v>22</v>
      </c>
      <c r="Q724" s="243" t="s">
        <v>22</v>
      </c>
      <c r="R724" s="243" t="s">
        <v>22</v>
      </c>
      <c r="S724" s="243" t="s">
        <v>22</v>
      </c>
      <c r="T724" s="2"/>
    </row>
    <row r="725" spans="1:20" ht="23.25" customHeight="1" x14ac:dyDescent="0.25">
      <c r="A725" s="238"/>
      <c r="B725" s="241"/>
      <c r="C725" s="66">
        <v>2014</v>
      </c>
      <c r="D725" s="76">
        <f>SUM(D730)</f>
        <v>1700</v>
      </c>
      <c r="E725" s="76">
        <f t="shared" ref="E725:M725" si="214">SUM(E730)</f>
        <v>1700</v>
      </c>
      <c r="F725" s="76">
        <f t="shared" si="214"/>
        <v>0</v>
      </c>
      <c r="G725" s="76">
        <f t="shared" si="214"/>
        <v>0</v>
      </c>
      <c r="H725" s="76">
        <f t="shared" si="214"/>
        <v>0</v>
      </c>
      <c r="I725" s="76">
        <f t="shared" si="214"/>
        <v>0</v>
      </c>
      <c r="J725" s="76">
        <f t="shared" si="214"/>
        <v>1700</v>
      </c>
      <c r="K725" s="76">
        <f t="shared" si="214"/>
        <v>1700</v>
      </c>
      <c r="L725" s="76">
        <f t="shared" si="214"/>
        <v>0</v>
      </c>
      <c r="M725" s="76">
        <f t="shared" si="214"/>
        <v>0</v>
      </c>
      <c r="N725" s="76">
        <v>100</v>
      </c>
      <c r="O725" s="76">
        <v>100</v>
      </c>
      <c r="P725" s="244"/>
      <c r="Q725" s="244"/>
      <c r="R725" s="244"/>
      <c r="S725" s="244"/>
      <c r="T725" s="2"/>
    </row>
    <row r="726" spans="1:20" ht="24" customHeight="1" x14ac:dyDescent="0.25">
      <c r="A726" s="238"/>
      <c r="B726" s="241"/>
      <c r="C726" s="66">
        <v>2015</v>
      </c>
      <c r="D726" s="76">
        <f>SUM(D733)</f>
        <v>1700</v>
      </c>
      <c r="E726" s="76">
        <f t="shared" ref="E726:M726" si="215">SUM(E733)</f>
        <v>17578</v>
      </c>
      <c r="F726" s="76">
        <f t="shared" si="215"/>
        <v>0</v>
      </c>
      <c r="G726" s="76">
        <f t="shared" si="215"/>
        <v>8419</v>
      </c>
      <c r="H726" s="76">
        <f t="shared" si="215"/>
        <v>0</v>
      </c>
      <c r="I726" s="76">
        <f t="shared" si="215"/>
        <v>3051</v>
      </c>
      <c r="J726" s="76">
        <f t="shared" si="215"/>
        <v>1700</v>
      </c>
      <c r="K726" s="76">
        <f t="shared" si="215"/>
        <v>1960</v>
      </c>
      <c r="L726" s="76">
        <f t="shared" si="215"/>
        <v>0</v>
      </c>
      <c r="M726" s="76">
        <f t="shared" si="215"/>
        <v>4148</v>
      </c>
      <c r="N726" s="76">
        <v>100</v>
      </c>
      <c r="O726" s="76" t="s">
        <v>399</v>
      </c>
      <c r="P726" s="244"/>
      <c r="Q726" s="244"/>
      <c r="R726" s="244"/>
      <c r="S726" s="244"/>
      <c r="T726" s="2"/>
    </row>
    <row r="727" spans="1:20" ht="21" customHeight="1" x14ac:dyDescent="0.25">
      <c r="A727" s="238"/>
      <c r="B727" s="241"/>
      <c r="C727" s="66">
        <v>2016</v>
      </c>
      <c r="D727" s="76">
        <f>SUM(D736)</f>
        <v>0</v>
      </c>
      <c r="E727" s="76">
        <f t="shared" ref="E727:M727" si="216">SUM(E736)</f>
        <v>0</v>
      </c>
      <c r="F727" s="76">
        <f t="shared" si="216"/>
        <v>0</v>
      </c>
      <c r="G727" s="76">
        <f t="shared" si="216"/>
        <v>0</v>
      </c>
      <c r="H727" s="76">
        <f t="shared" si="216"/>
        <v>0</v>
      </c>
      <c r="I727" s="76">
        <f t="shared" si="216"/>
        <v>0</v>
      </c>
      <c r="J727" s="76">
        <f t="shared" si="216"/>
        <v>0</v>
      </c>
      <c r="K727" s="76">
        <f t="shared" si="216"/>
        <v>0</v>
      </c>
      <c r="L727" s="76">
        <f t="shared" si="216"/>
        <v>0</v>
      </c>
      <c r="M727" s="76">
        <f t="shared" si="216"/>
        <v>0</v>
      </c>
      <c r="N727" s="76">
        <v>0</v>
      </c>
      <c r="O727" s="76">
        <v>0</v>
      </c>
      <c r="P727" s="244"/>
      <c r="Q727" s="244"/>
      <c r="R727" s="244"/>
      <c r="S727" s="244"/>
      <c r="T727" s="2"/>
    </row>
    <row r="728" spans="1:20" ht="21" customHeight="1" x14ac:dyDescent="0.25">
      <c r="A728" s="238"/>
      <c r="B728" s="241"/>
      <c r="C728" s="66">
        <v>2017</v>
      </c>
      <c r="D728" s="76">
        <f>SUM(D737)</f>
        <v>2252.6</v>
      </c>
      <c r="E728" s="76">
        <f t="shared" ref="E728:M728" si="217">SUM(E737)</f>
        <v>2252.6</v>
      </c>
      <c r="F728" s="76">
        <f t="shared" si="217"/>
        <v>0</v>
      </c>
      <c r="G728" s="76">
        <f t="shared" si="217"/>
        <v>0</v>
      </c>
      <c r="H728" s="76">
        <f t="shared" si="217"/>
        <v>0</v>
      </c>
      <c r="I728" s="76">
        <f t="shared" si="217"/>
        <v>0</v>
      </c>
      <c r="J728" s="76">
        <f t="shared" si="217"/>
        <v>2252.6</v>
      </c>
      <c r="K728" s="76">
        <f t="shared" si="217"/>
        <v>2252.6</v>
      </c>
      <c r="L728" s="76">
        <f t="shared" si="217"/>
        <v>0</v>
      </c>
      <c r="M728" s="76">
        <f t="shared" si="217"/>
        <v>0</v>
      </c>
      <c r="N728" s="76">
        <v>100</v>
      </c>
      <c r="O728" s="76">
        <v>100</v>
      </c>
      <c r="P728" s="244"/>
      <c r="Q728" s="244"/>
      <c r="R728" s="244"/>
      <c r="S728" s="244"/>
      <c r="T728" s="2"/>
    </row>
    <row r="729" spans="1:20" ht="21" customHeight="1" x14ac:dyDescent="0.25">
      <c r="A729" s="239"/>
      <c r="B729" s="242"/>
      <c r="C729" s="66">
        <v>2018</v>
      </c>
      <c r="D729" s="76">
        <f>SUM(D740)</f>
        <v>2160</v>
      </c>
      <c r="E729" s="76">
        <f t="shared" ref="E729:M729" si="218">SUM(E740)</f>
        <v>2160</v>
      </c>
      <c r="F729" s="76">
        <f t="shared" si="218"/>
        <v>0</v>
      </c>
      <c r="G729" s="76">
        <f t="shared" si="218"/>
        <v>0</v>
      </c>
      <c r="H729" s="76">
        <f t="shared" si="218"/>
        <v>0</v>
      </c>
      <c r="I729" s="76">
        <f t="shared" si="218"/>
        <v>0</v>
      </c>
      <c r="J729" s="76">
        <f t="shared" si="218"/>
        <v>2160</v>
      </c>
      <c r="K729" s="76">
        <f t="shared" si="218"/>
        <v>2160</v>
      </c>
      <c r="L729" s="76">
        <f t="shared" si="218"/>
        <v>0</v>
      </c>
      <c r="M729" s="76">
        <f t="shared" si="218"/>
        <v>0</v>
      </c>
      <c r="N729" s="76">
        <v>100</v>
      </c>
      <c r="O729" s="76">
        <v>100</v>
      </c>
      <c r="P729" s="245"/>
      <c r="Q729" s="245"/>
      <c r="R729" s="245"/>
      <c r="S729" s="245"/>
      <c r="T729" s="2"/>
    </row>
    <row r="730" spans="1:20" ht="40.5" customHeight="1" x14ac:dyDescent="0.25">
      <c r="A730" s="261" t="s">
        <v>496</v>
      </c>
      <c r="B730" s="272" t="s">
        <v>174</v>
      </c>
      <c r="C730" s="264">
        <v>2014</v>
      </c>
      <c r="D730" s="270">
        <v>1700</v>
      </c>
      <c r="E730" s="270">
        <v>1700</v>
      </c>
      <c r="F730" s="270">
        <v>0</v>
      </c>
      <c r="G730" s="270">
        <v>0</v>
      </c>
      <c r="H730" s="270">
        <v>0</v>
      </c>
      <c r="I730" s="270">
        <v>0</v>
      </c>
      <c r="J730" s="270">
        <v>1700</v>
      </c>
      <c r="K730" s="270">
        <v>1700</v>
      </c>
      <c r="L730" s="270">
        <v>0</v>
      </c>
      <c r="M730" s="270">
        <v>0</v>
      </c>
      <c r="N730" s="270">
        <v>100</v>
      </c>
      <c r="O730" s="270">
        <v>100</v>
      </c>
      <c r="P730" s="27" t="s">
        <v>175</v>
      </c>
      <c r="Q730" s="10">
        <v>1</v>
      </c>
      <c r="R730" s="10">
        <v>1</v>
      </c>
      <c r="S730" s="10">
        <v>100</v>
      </c>
      <c r="T730" s="2"/>
    </row>
    <row r="731" spans="1:20" ht="25.5" customHeight="1" x14ac:dyDescent="0.25">
      <c r="A731" s="262"/>
      <c r="B731" s="273"/>
      <c r="C731" s="26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30" t="s">
        <v>178</v>
      </c>
      <c r="Q731" s="26">
        <v>10</v>
      </c>
      <c r="R731" s="26">
        <v>10</v>
      </c>
      <c r="S731" s="26">
        <v>100</v>
      </c>
      <c r="T731" s="2"/>
    </row>
    <row r="732" spans="1:20" ht="40.5" customHeight="1" x14ac:dyDescent="0.25">
      <c r="A732" s="262"/>
      <c r="B732" s="273"/>
      <c r="C732" s="266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31" t="s">
        <v>179</v>
      </c>
      <c r="Q732" s="26">
        <v>10</v>
      </c>
      <c r="R732" s="26">
        <v>10</v>
      </c>
      <c r="S732" s="26">
        <v>100</v>
      </c>
      <c r="T732" s="2"/>
    </row>
    <row r="733" spans="1:20" ht="40.5" customHeight="1" x14ac:dyDescent="0.25">
      <c r="A733" s="262"/>
      <c r="B733" s="273"/>
      <c r="C733" s="264">
        <v>2015</v>
      </c>
      <c r="D733" s="270">
        <v>1700</v>
      </c>
      <c r="E733" s="270">
        <v>17578</v>
      </c>
      <c r="F733" s="270">
        <v>0</v>
      </c>
      <c r="G733" s="270">
        <v>8419</v>
      </c>
      <c r="H733" s="270">
        <v>0</v>
      </c>
      <c r="I733" s="270">
        <v>3051</v>
      </c>
      <c r="J733" s="270">
        <v>1700</v>
      </c>
      <c r="K733" s="270">
        <v>1960</v>
      </c>
      <c r="L733" s="270">
        <v>0</v>
      </c>
      <c r="M733" s="270">
        <v>4148</v>
      </c>
      <c r="N733" s="270">
        <v>100</v>
      </c>
      <c r="O733" s="270" t="s">
        <v>399</v>
      </c>
      <c r="P733" s="27" t="s">
        <v>175</v>
      </c>
      <c r="Q733" s="85">
        <v>1</v>
      </c>
      <c r="R733" s="85">
        <v>8</v>
      </c>
      <c r="S733" s="85" t="s">
        <v>400</v>
      </c>
      <c r="T733" s="2"/>
    </row>
    <row r="734" spans="1:20" ht="27" customHeight="1" x14ac:dyDescent="0.25">
      <c r="A734" s="262"/>
      <c r="B734" s="273"/>
      <c r="C734" s="265"/>
      <c r="D734" s="275"/>
      <c r="E734" s="275"/>
      <c r="F734" s="275"/>
      <c r="G734" s="275"/>
      <c r="H734" s="275"/>
      <c r="I734" s="275"/>
      <c r="J734" s="275"/>
      <c r="K734" s="275"/>
      <c r="L734" s="275"/>
      <c r="M734" s="275"/>
      <c r="N734" s="275"/>
      <c r="O734" s="275"/>
      <c r="P734" s="30" t="s">
        <v>178</v>
      </c>
      <c r="Q734" s="85">
        <v>5</v>
      </c>
      <c r="R734" s="85">
        <v>5</v>
      </c>
      <c r="S734" s="85">
        <v>100</v>
      </c>
      <c r="T734" s="2"/>
    </row>
    <row r="735" spans="1:20" ht="40.5" customHeight="1" x14ac:dyDescent="0.25">
      <c r="A735" s="262"/>
      <c r="B735" s="273"/>
      <c r="C735" s="266"/>
      <c r="D735" s="271"/>
      <c r="E735" s="271"/>
      <c r="F735" s="271"/>
      <c r="G735" s="271"/>
      <c r="H735" s="271"/>
      <c r="I735" s="271"/>
      <c r="J735" s="271"/>
      <c r="K735" s="271"/>
      <c r="L735" s="271"/>
      <c r="M735" s="271"/>
      <c r="N735" s="271"/>
      <c r="O735" s="271"/>
      <c r="P735" s="31" t="s">
        <v>179</v>
      </c>
      <c r="Q735" s="85">
        <v>2</v>
      </c>
      <c r="R735" s="85">
        <v>2</v>
      </c>
      <c r="S735" s="85">
        <v>100</v>
      </c>
      <c r="T735" s="2"/>
    </row>
    <row r="736" spans="1:20" ht="40.5" customHeight="1" x14ac:dyDescent="0.25">
      <c r="A736" s="262"/>
      <c r="B736" s="273"/>
      <c r="C736" s="125">
        <v>2016</v>
      </c>
      <c r="D736" s="135">
        <v>0</v>
      </c>
      <c r="E736" s="135">
        <v>0</v>
      </c>
      <c r="F736" s="135">
        <v>0</v>
      </c>
      <c r="G736" s="135">
        <v>0</v>
      </c>
      <c r="H736" s="135">
        <v>0</v>
      </c>
      <c r="I736" s="135">
        <v>0</v>
      </c>
      <c r="J736" s="135">
        <v>0</v>
      </c>
      <c r="K736" s="135">
        <v>0</v>
      </c>
      <c r="L736" s="135">
        <v>0</v>
      </c>
      <c r="M736" s="135">
        <v>0</v>
      </c>
      <c r="N736" s="135">
        <v>0</v>
      </c>
      <c r="O736" s="135">
        <v>0</v>
      </c>
      <c r="P736" s="155" t="s">
        <v>358</v>
      </c>
      <c r="Q736" s="141" t="s">
        <v>358</v>
      </c>
      <c r="R736" s="141" t="s">
        <v>358</v>
      </c>
      <c r="S736" s="141" t="s">
        <v>358</v>
      </c>
      <c r="T736" s="2"/>
    </row>
    <row r="737" spans="1:20" ht="40.5" customHeight="1" x14ac:dyDescent="0.25">
      <c r="A737" s="262"/>
      <c r="B737" s="273"/>
      <c r="C737" s="264">
        <v>2017</v>
      </c>
      <c r="D737" s="270">
        <v>2252.6</v>
      </c>
      <c r="E737" s="270">
        <v>2252.6</v>
      </c>
      <c r="F737" s="270">
        <v>0</v>
      </c>
      <c r="G737" s="270">
        <v>0</v>
      </c>
      <c r="H737" s="270">
        <v>0</v>
      </c>
      <c r="I737" s="270">
        <v>0</v>
      </c>
      <c r="J737" s="270">
        <v>2252.6</v>
      </c>
      <c r="K737" s="270">
        <v>2252.6</v>
      </c>
      <c r="L737" s="270">
        <v>0</v>
      </c>
      <c r="M737" s="270">
        <v>0</v>
      </c>
      <c r="N737" s="270">
        <v>100</v>
      </c>
      <c r="O737" s="270">
        <v>100</v>
      </c>
      <c r="P737" s="27" t="s">
        <v>175</v>
      </c>
      <c r="Q737" s="172">
        <v>1</v>
      </c>
      <c r="R737" s="172">
        <v>1</v>
      </c>
      <c r="S737" s="172">
        <v>100</v>
      </c>
      <c r="T737" s="2"/>
    </row>
    <row r="738" spans="1:20" ht="28.5" customHeight="1" x14ac:dyDescent="0.25">
      <c r="A738" s="262"/>
      <c r="B738" s="273"/>
      <c r="C738" s="265"/>
      <c r="D738" s="275"/>
      <c r="E738" s="275"/>
      <c r="F738" s="275"/>
      <c r="G738" s="275"/>
      <c r="H738" s="275"/>
      <c r="I738" s="275"/>
      <c r="J738" s="275"/>
      <c r="K738" s="275"/>
      <c r="L738" s="275"/>
      <c r="M738" s="275"/>
      <c r="N738" s="275"/>
      <c r="O738" s="275"/>
      <c r="P738" s="30" t="s">
        <v>178</v>
      </c>
      <c r="Q738" s="172">
        <v>10</v>
      </c>
      <c r="R738" s="172">
        <v>10</v>
      </c>
      <c r="S738" s="172">
        <v>100</v>
      </c>
      <c r="T738" s="2"/>
    </row>
    <row r="739" spans="1:20" ht="40.5" customHeight="1" x14ac:dyDescent="0.25">
      <c r="A739" s="262"/>
      <c r="B739" s="273"/>
      <c r="C739" s="266"/>
      <c r="D739" s="271"/>
      <c r="E739" s="271"/>
      <c r="F739" s="271"/>
      <c r="G739" s="271"/>
      <c r="H739" s="271"/>
      <c r="I739" s="271"/>
      <c r="J739" s="271"/>
      <c r="K739" s="271"/>
      <c r="L739" s="271"/>
      <c r="M739" s="271"/>
      <c r="N739" s="271"/>
      <c r="O739" s="271"/>
      <c r="P739" s="31" t="s">
        <v>179</v>
      </c>
      <c r="Q739" s="172">
        <v>10</v>
      </c>
      <c r="R739" s="172">
        <v>10</v>
      </c>
      <c r="S739" s="172">
        <v>100</v>
      </c>
      <c r="T739" s="2"/>
    </row>
    <row r="740" spans="1:20" ht="40.5" customHeight="1" x14ac:dyDescent="0.25">
      <c r="A740" s="262"/>
      <c r="B740" s="273"/>
      <c r="C740" s="264">
        <v>2018</v>
      </c>
      <c r="D740" s="270">
        <v>2160</v>
      </c>
      <c r="E740" s="270">
        <v>2160</v>
      </c>
      <c r="F740" s="270">
        <v>0</v>
      </c>
      <c r="G740" s="270">
        <v>0</v>
      </c>
      <c r="H740" s="270">
        <v>0</v>
      </c>
      <c r="I740" s="270">
        <v>0</v>
      </c>
      <c r="J740" s="270">
        <v>2160</v>
      </c>
      <c r="K740" s="270">
        <v>2160</v>
      </c>
      <c r="L740" s="270">
        <v>0</v>
      </c>
      <c r="M740" s="270">
        <v>0</v>
      </c>
      <c r="N740" s="270">
        <v>100</v>
      </c>
      <c r="O740" s="270">
        <v>100</v>
      </c>
      <c r="P740" s="27" t="s">
        <v>175</v>
      </c>
      <c r="Q740" s="211">
        <v>1</v>
      </c>
      <c r="R740" s="211">
        <v>1</v>
      </c>
      <c r="S740" s="211">
        <v>100</v>
      </c>
      <c r="T740" s="2"/>
    </row>
    <row r="741" spans="1:20" ht="28.5" customHeight="1" x14ac:dyDescent="0.25">
      <c r="A741" s="262"/>
      <c r="B741" s="273"/>
      <c r="C741" s="265"/>
      <c r="D741" s="275"/>
      <c r="E741" s="275"/>
      <c r="F741" s="275"/>
      <c r="G741" s="275"/>
      <c r="H741" s="275"/>
      <c r="I741" s="275"/>
      <c r="J741" s="275"/>
      <c r="K741" s="275"/>
      <c r="L741" s="275"/>
      <c r="M741" s="275"/>
      <c r="N741" s="275"/>
      <c r="O741" s="275"/>
      <c r="P741" s="30" t="s">
        <v>178</v>
      </c>
      <c r="Q741" s="211">
        <v>10</v>
      </c>
      <c r="R741" s="211">
        <v>10</v>
      </c>
      <c r="S741" s="211">
        <v>100</v>
      </c>
      <c r="T741" s="2"/>
    </row>
    <row r="742" spans="1:20" ht="40.5" customHeight="1" x14ac:dyDescent="0.25">
      <c r="A742" s="263"/>
      <c r="B742" s="274"/>
      <c r="C742" s="266"/>
      <c r="D742" s="271"/>
      <c r="E742" s="271"/>
      <c r="F742" s="271"/>
      <c r="G742" s="271"/>
      <c r="H742" s="271"/>
      <c r="I742" s="271"/>
      <c r="J742" s="271"/>
      <c r="K742" s="271"/>
      <c r="L742" s="271"/>
      <c r="M742" s="271"/>
      <c r="N742" s="271"/>
      <c r="O742" s="271"/>
      <c r="P742" s="31" t="s">
        <v>179</v>
      </c>
      <c r="Q742" s="211">
        <v>10</v>
      </c>
      <c r="R742" s="211">
        <v>10</v>
      </c>
      <c r="S742" s="211">
        <v>100</v>
      </c>
      <c r="T742" s="2"/>
    </row>
    <row r="743" spans="1:20" ht="30" customHeight="1" x14ac:dyDescent="0.25">
      <c r="A743" s="237" t="s">
        <v>397</v>
      </c>
      <c r="B743" s="240" t="s">
        <v>177</v>
      </c>
      <c r="C743" s="17" t="s">
        <v>560</v>
      </c>
      <c r="D743" s="18">
        <f>SUM(D744:D748)</f>
        <v>155708.70000000001</v>
      </c>
      <c r="E743" s="18">
        <f t="shared" ref="E743:M743" si="219">SUM(E744:E748)</f>
        <v>155667.29999999999</v>
      </c>
      <c r="F743" s="18">
        <f t="shared" si="219"/>
        <v>0</v>
      </c>
      <c r="G743" s="18">
        <f t="shared" si="219"/>
        <v>0</v>
      </c>
      <c r="H743" s="18">
        <f t="shared" si="219"/>
        <v>60000</v>
      </c>
      <c r="I743" s="18">
        <f t="shared" si="219"/>
        <v>59958.7</v>
      </c>
      <c r="J743" s="18">
        <f t="shared" si="219"/>
        <v>95708.7</v>
      </c>
      <c r="K743" s="18">
        <f t="shared" si="219"/>
        <v>95708.6</v>
      </c>
      <c r="L743" s="18">
        <f t="shared" si="219"/>
        <v>0</v>
      </c>
      <c r="M743" s="18">
        <f t="shared" si="219"/>
        <v>0</v>
      </c>
      <c r="N743" s="18">
        <v>100</v>
      </c>
      <c r="O743" s="18">
        <v>99.97</v>
      </c>
      <c r="P743" s="243" t="s">
        <v>22</v>
      </c>
      <c r="Q743" s="243" t="s">
        <v>22</v>
      </c>
      <c r="R743" s="243" t="s">
        <v>22</v>
      </c>
      <c r="S743" s="243" t="s">
        <v>22</v>
      </c>
      <c r="T743" s="2"/>
    </row>
    <row r="744" spans="1:20" ht="23.25" customHeight="1" x14ac:dyDescent="0.25">
      <c r="A744" s="238"/>
      <c r="B744" s="241"/>
      <c r="C744" s="66">
        <v>2014</v>
      </c>
      <c r="D744" s="76">
        <f>SUM(D750)</f>
        <v>100</v>
      </c>
      <c r="E744" s="76">
        <f t="shared" ref="E744:M744" si="220">SUM(E750)</f>
        <v>100</v>
      </c>
      <c r="F744" s="76">
        <f t="shared" si="220"/>
        <v>0</v>
      </c>
      <c r="G744" s="76">
        <f t="shared" si="220"/>
        <v>0</v>
      </c>
      <c r="H744" s="76">
        <f t="shared" si="220"/>
        <v>0</v>
      </c>
      <c r="I744" s="76">
        <f t="shared" si="220"/>
        <v>0</v>
      </c>
      <c r="J744" s="76">
        <f t="shared" si="220"/>
        <v>100</v>
      </c>
      <c r="K744" s="76">
        <f t="shared" si="220"/>
        <v>100</v>
      </c>
      <c r="L744" s="76">
        <f t="shared" si="220"/>
        <v>0</v>
      </c>
      <c r="M744" s="76">
        <f t="shared" si="220"/>
        <v>0</v>
      </c>
      <c r="N744" s="76">
        <v>100</v>
      </c>
      <c r="O744" s="76">
        <v>100</v>
      </c>
      <c r="P744" s="244"/>
      <c r="Q744" s="244"/>
      <c r="R744" s="244"/>
      <c r="S744" s="244"/>
      <c r="T744" s="2"/>
    </row>
    <row r="745" spans="1:20" ht="22.5" customHeight="1" x14ac:dyDescent="0.25">
      <c r="A745" s="238"/>
      <c r="B745" s="241"/>
      <c r="C745" s="66">
        <v>2015</v>
      </c>
      <c r="D745" s="76">
        <f>SUM(D752)</f>
        <v>100</v>
      </c>
      <c r="E745" s="76">
        <f t="shared" ref="E745:M745" si="221">SUM(E752)</f>
        <v>100</v>
      </c>
      <c r="F745" s="76">
        <f t="shared" si="221"/>
        <v>0</v>
      </c>
      <c r="G745" s="76">
        <f t="shared" si="221"/>
        <v>0</v>
      </c>
      <c r="H745" s="76">
        <f t="shared" si="221"/>
        <v>0</v>
      </c>
      <c r="I745" s="76">
        <f t="shared" si="221"/>
        <v>0</v>
      </c>
      <c r="J745" s="76">
        <f t="shared" si="221"/>
        <v>100</v>
      </c>
      <c r="K745" s="76">
        <f t="shared" si="221"/>
        <v>100</v>
      </c>
      <c r="L745" s="76">
        <f t="shared" si="221"/>
        <v>0</v>
      </c>
      <c r="M745" s="76">
        <f t="shared" si="221"/>
        <v>0</v>
      </c>
      <c r="N745" s="76">
        <v>100</v>
      </c>
      <c r="O745" s="76">
        <v>100</v>
      </c>
      <c r="P745" s="244"/>
      <c r="Q745" s="244"/>
      <c r="R745" s="244"/>
      <c r="S745" s="244"/>
      <c r="T745" s="2"/>
    </row>
    <row r="746" spans="1:20" ht="22.5" customHeight="1" x14ac:dyDescent="0.25">
      <c r="A746" s="238"/>
      <c r="B746" s="241"/>
      <c r="C746" s="66">
        <v>2016</v>
      </c>
      <c r="D746" s="76">
        <f>SUM(D754+D761+D764)</f>
        <v>62493.100000000006</v>
      </c>
      <c r="E746" s="76">
        <f t="shared" ref="E746:M746" si="222">SUM(E754+E761+E764)</f>
        <v>62451.7</v>
      </c>
      <c r="F746" s="76">
        <f t="shared" si="222"/>
        <v>0</v>
      </c>
      <c r="G746" s="76">
        <f t="shared" si="222"/>
        <v>0</v>
      </c>
      <c r="H746" s="76">
        <f t="shared" si="222"/>
        <v>60000</v>
      </c>
      <c r="I746" s="76">
        <f t="shared" si="222"/>
        <v>59958.7</v>
      </c>
      <c r="J746" s="76">
        <f t="shared" si="222"/>
        <v>2493.1</v>
      </c>
      <c r="K746" s="76">
        <f t="shared" si="222"/>
        <v>2493</v>
      </c>
      <c r="L746" s="76">
        <f t="shared" si="222"/>
        <v>0</v>
      </c>
      <c r="M746" s="76">
        <f t="shared" si="222"/>
        <v>0</v>
      </c>
      <c r="N746" s="76">
        <v>100</v>
      </c>
      <c r="O746" s="76">
        <v>99.93</v>
      </c>
      <c r="P746" s="244"/>
      <c r="Q746" s="244"/>
      <c r="R746" s="244"/>
      <c r="S746" s="244"/>
      <c r="T746" s="2"/>
    </row>
    <row r="747" spans="1:20" ht="22.5" customHeight="1" x14ac:dyDescent="0.25">
      <c r="A747" s="238"/>
      <c r="B747" s="241"/>
      <c r="C747" s="66">
        <v>2017</v>
      </c>
      <c r="D747" s="76">
        <f>SUM(D756+D762+D765)</f>
        <v>47033.7</v>
      </c>
      <c r="E747" s="76">
        <f t="shared" ref="E747:M747" si="223">SUM(E756+E762+E765)</f>
        <v>47033.7</v>
      </c>
      <c r="F747" s="76">
        <f t="shared" si="223"/>
        <v>0</v>
      </c>
      <c r="G747" s="76">
        <f t="shared" si="223"/>
        <v>0</v>
      </c>
      <c r="H747" s="76">
        <f t="shared" si="223"/>
        <v>0</v>
      </c>
      <c r="I747" s="76">
        <f t="shared" si="223"/>
        <v>0</v>
      </c>
      <c r="J747" s="76">
        <f t="shared" si="223"/>
        <v>47033.7</v>
      </c>
      <c r="K747" s="76">
        <f t="shared" si="223"/>
        <v>47033.7</v>
      </c>
      <c r="L747" s="76">
        <f t="shared" si="223"/>
        <v>0</v>
      </c>
      <c r="M747" s="76">
        <f t="shared" si="223"/>
        <v>0</v>
      </c>
      <c r="N747" s="76">
        <v>100</v>
      </c>
      <c r="O747" s="76">
        <v>100</v>
      </c>
      <c r="P747" s="244"/>
      <c r="Q747" s="244"/>
      <c r="R747" s="244"/>
      <c r="S747" s="244"/>
      <c r="T747" s="2"/>
    </row>
    <row r="748" spans="1:20" ht="22.5" customHeight="1" x14ac:dyDescent="0.25">
      <c r="A748" s="239"/>
      <c r="B748" s="242"/>
      <c r="C748" s="66">
        <v>2018</v>
      </c>
      <c r="D748" s="76">
        <f>SUM(D758+D763+D766)</f>
        <v>45981.9</v>
      </c>
      <c r="E748" s="76">
        <f t="shared" ref="E748:M748" si="224">SUM(E758+E763+E766)</f>
        <v>45981.9</v>
      </c>
      <c r="F748" s="76">
        <f t="shared" si="224"/>
        <v>0</v>
      </c>
      <c r="G748" s="76">
        <f t="shared" si="224"/>
        <v>0</v>
      </c>
      <c r="H748" s="76">
        <f t="shared" si="224"/>
        <v>0</v>
      </c>
      <c r="I748" s="76">
        <f t="shared" si="224"/>
        <v>0</v>
      </c>
      <c r="J748" s="76">
        <f t="shared" si="224"/>
        <v>45981.9</v>
      </c>
      <c r="K748" s="76">
        <f t="shared" si="224"/>
        <v>45981.9</v>
      </c>
      <c r="L748" s="76">
        <f t="shared" si="224"/>
        <v>0</v>
      </c>
      <c r="M748" s="76">
        <f t="shared" si="224"/>
        <v>0</v>
      </c>
      <c r="N748" s="76">
        <v>100</v>
      </c>
      <c r="O748" s="76">
        <v>100</v>
      </c>
      <c r="P748" s="245"/>
      <c r="Q748" s="245"/>
      <c r="R748" s="245"/>
      <c r="S748" s="245"/>
      <c r="T748" s="2"/>
    </row>
    <row r="749" spans="1:20" ht="22.5" customHeight="1" x14ac:dyDescent="0.25">
      <c r="A749" s="261" t="s">
        <v>497</v>
      </c>
      <c r="B749" s="264" t="s">
        <v>545</v>
      </c>
      <c r="C749" s="77" t="s">
        <v>560</v>
      </c>
      <c r="D749" s="78">
        <f>SUM(D750:D758)</f>
        <v>1661.6</v>
      </c>
      <c r="E749" s="78">
        <f t="shared" ref="E749:M749" si="225">SUM(E750:E758)</f>
        <v>1661.6</v>
      </c>
      <c r="F749" s="78">
        <f t="shared" si="225"/>
        <v>0</v>
      </c>
      <c r="G749" s="78">
        <f t="shared" si="225"/>
        <v>0</v>
      </c>
      <c r="H749" s="78">
        <f t="shared" si="225"/>
        <v>0</v>
      </c>
      <c r="I749" s="78">
        <f t="shared" si="225"/>
        <v>0</v>
      </c>
      <c r="J749" s="78">
        <f t="shared" si="225"/>
        <v>1661.6</v>
      </c>
      <c r="K749" s="78">
        <f t="shared" si="225"/>
        <v>1661.6</v>
      </c>
      <c r="L749" s="78">
        <f t="shared" si="225"/>
        <v>0</v>
      </c>
      <c r="M749" s="78">
        <f t="shared" si="225"/>
        <v>0</v>
      </c>
      <c r="N749" s="78">
        <v>100</v>
      </c>
      <c r="O749" s="78">
        <v>100</v>
      </c>
      <c r="P749" s="79" t="s">
        <v>22</v>
      </c>
      <c r="Q749" s="79" t="s">
        <v>22</v>
      </c>
      <c r="R749" s="79" t="s">
        <v>22</v>
      </c>
      <c r="S749" s="79" t="s">
        <v>22</v>
      </c>
      <c r="T749" s="2"/>
    </row>
    <row r="750" spans="1:20" ht="42.75" customHeight="1" x14ac:dyDescent="0.25">
      <c r="A750" s="262"/>
      <c r="B750" s="265"/>
      <c r="C750" s="264">
        <v>2014</v>
      </c>
      <c r="D750" s="270">
        <v>100</v>
      </c>
      <c r="E750" s="270">
        <v>100</v>
      </c>
      <c r="F750" s="270">
        <v>0</v>
      </c>
      <c r="G750" s="270">
        <v>0</v>
      </c>
      <c r="H750" s="270">
        <v>0</v>
      </c>
      <c r="I750" s="270">
        <v>0</v>
      </c>
      <c r="J750" s="270">
        <v>100</v>
      </c>
      <c r="K750" s="270">
        <v>100</v>
      </c>
      <c r="L750" s="270">
        <v>0</v>
      </c>
      <c r="M750" s="270">
        <v>0</v>
      </c>
      <c r="N750" s="270">
        <v>100</v>
      </c>
      <c r="O750" s="270">
        <v>100</v>
      </c>
      <c r="P750" s="32" t="s">
        <v>194</v>
      </c>
      <c r="Q750" s="33">
        <v>2.5</v>
      </c>
      <c r="R750" s="10">
        <v>2.5</v>
      </c>
      <c r="S750" s="10">
        <v>100</v>
      </c>
      <c r="T750" s="2"/>
    </row>
    <row r="751" spans="1:20" ht="24" customHeight="1" x14ac:dyDescent="0.25">
      <c r="A751" s="262"/>
      <c r="B751" s="265"/>
      <c r="C751" s="266"/>
      <c r="D751" s="271"/>
      <c r="E751" s="271"/>
      <c r="F751" s="271"/>
      <c r="G751" s="271"/>
      <c r="H751" s="271"/>
      <c r="I751" s="271"/>
      <c r="J751" s="271"/>
      <c r="K751" s="271"/>
      <c r="L751" s="271"/>
      <c r="M751" s="271"/>
      <c r="N751" s="271"/>
      <c r="O751" s="271"/>
      <c r="P751" s="34" t="s">
        <v>193</v>
      </c>
      <c r="Q751" s="35">
        <v>250</v>
      </c>
      <c r="R751" s="26">
        <v>250</v>
      </c>
      <c r="S751" s="26">
        <v>100</v>
      </c>
      <c r="T751" s="2"/>
    </row>
    <row r="752" spans="1:20" ht="33" customHeight="1" x14ac:dyDescent="0.25">
      <c r="A752" s="262"/>
      <c r="B752" s="265"/>
      <c r="C752" s="264">
        <v>2015</v>
      </c>
      <c r="D752" s="270">
        <v>100</v>
      </c>
      <c r="E752" s="270">
        <v>100</v>
      </c>
      <c r="F752" s="270">
        <v>0</v>
      </c>
      <c r="G752" s="270">
        <v>0</v>
      </c>
      <c r="H752" s="270">
        <v>0</v>
      </c>
      <c r="I752" s="270">
        <v>0</v>
      </c>
      <c r="J752" s="270">
        <v>100</v>
      </c>
      <c r="K752" s="270">
        <v>100</v>
      </c>
      <c r="L752" s="270">
        <v>0</v>
      </c>
      <c r="M752" s="270">
        <v>0</v>
      </c>
      <c r="N752" s="270">
        <v>100</v>
      </c>
      <c r="O752" s="270">
        <v>100</v>
      </c>
      <c r="P752" s="32" t="s">
        <v>401</v>
      </c>
      <c r="Q752" s="35">
        <v>2.5</v>
      </c>
      <c r="R752" s="85">
        <v>5.8</v>
      </c>
      <c r="S752" s="85">
        <v>232</v>
      </c>
      <c r="T752" s="2"/>
    </row>
    <row r="753" spans="1:20" ht="25.5" customHeight="1" x14ac:dyDescent="0.25">
      <c r="A753" s="262"/>
      <c r="B753" s="265"/>
      <c r="C753" s="266"/>
      <c r="D753" s="271"/>
      <c r="E753" s="271"/>
      <c r="F753" s="271"/>
      <c r="G753" s="271"/>
      <c r="H753" s="271"/>
      <c r="I753" s="271"/>
      <c r="J753" s="271"/>
      <c r="K753" s="271"/>
      <c r="L753" s="271"/>
      <c r="M753" s="271"/>
      <c r="N753" s="271"/>
      <c r="O753" s="271"/>
      <c r="P753" s="34" t="s">
        <v>193</v>
      </c>
      <c r="Q753" s="35">
        <v>250</v>
      </c>
      <c r="R753" s="85">
        <v>250</v>
      </c>
      <c r="S753" s="85">
        <v>100</v>
      </c>
      <c r="T753" s="2"/>
    </row>
    <row r="754" spans="1:20" ht="25.5" customHeight="1" x14ac:dyDescent="0.25">
      <c r="A754" s="262"/>
      <c r="B754" s="265"/>
      <c r="C754" s="264">
        <v>2016</v>
      </c>
      <c r="D754" s="270">
        <v>105.4</v>
      </c>
      <c r="E754" s="270">
        <v>105.4</v>
      </c>
      <c r="F754" s="270">
        <v>0</v>
      </c>
      <c r="G754" s="270">
        <v>0</v>
      </c>
      <c r="H754" s="270">
        <v>0</v>
      </c>
      <c r="I754" s="270">
        <v>0</v>
      </c>
      <c r="J754" s="270">
        <v>105.4</v>
      </c>
      <c r="K754" s="270">
        <v>105.4</v>
      </c>
      <c r="L754" s="270">
        <v>0</v>
      </c>
      <c r="M754" s="270">
        <v>0</v>
      </c>
      <c r="N754" s="270">
        <v>100</v>
      </c>
      <c r="O754" s="270">
        <v>100</v>
      </c>
      <c r="P754" s="32" t="s">
        <v>401</v>
      </c>
      <c r="Q754" s="35">
        <v>2.5</v>
      </c>
      <c r="R754" s="145">
        <v>29.7</v>
      </c>
      <c r="S754" s="145" t="s">
        <v>498</v>
      </c>
      <c r="T754" s="2"/>
    </row>
    <row r="755" spans="1:20" ht="25.5" customHeight="1" x14ac:dyDescent="0.25">
      <c r="A755" s="262"/>
      <c r="B755" s="265"/>
      <c r="C755" s="266"/>
      <c r="D755" s="271"/>
      <c r="E755" s="271"/>
      <c r="F755" s="271"/>
      <c r="G755" s="271"/>
      <c r="H755" s="271"/>
      <c r="I755" s="271"/>
      <c r="J755" s="271"/>
      <c r="K755" s="271"/>
      <c r="L755" s="271"/>
      <c r="M755" s="271"/>
      <c r="N755" s="271"/>
      <c r="O755" s="271"/>
      <c r="P755" s="34" t="s">
        <v>193</v>
      </c>
      <c r="Q755" s="35">
        <v>250</v>
      </c>
      <c r="R755" s="145">
        <v>250</v>
      </c>
      <c r="S755" s="145">
        <v>100</v>
      </c>
      <c r="T755" s="2"/>
    </row>
    <row r="756" spans="1:20" ht="25.5" customHeight="1" x14ac:dyDescent="0.25">
      <c r="A756" s="262"/>
      <c r="B756" s="265"/>
      <c r="C756" s="264">
        <v>2017</v>
      </c>
      <c r="D756" s="270">
        <v>711.2</v>
      </c>
      <c r="E756" s="270">
        <v>711.2</v>
      </c>
      <c r="F756" s="270">
        <v>0</v>
      </c>
      <c r="G756" s="270">
        <v>0</v>
      </c>
      <c r="H756" s="270">
        <v>0</v>
      </c>
      <c r="I756" s="270">
        <v>0</v>
      </c>
      <c r="J756" s="270">
        <v>711.2</v>
      </c>
      <c r="K756" s="270">
        <v>711.2</v>
      </c>
      <c r="L756" s="270">
        <v>0</v>
      </c>
      <c r="M756" s="270">
        <v>0</v>
      </c>
      <c r="N756" s="270">
        <v>100</v>
      </c>
      <c r="O756" s="270">
        <v>100</v>
      </c>
      <c r="P756" s="32" t="s">
        <v>401</v>
      </c>
      <c r="Q756" s="35">
        <v>2.5</v>
      </c>
      <c r="R756" s="172">
        <v>7.6</v>
      </c>
      <c r="S756" s="172">
        <v>304</v>
      </c>
      <c r="T756" s="2"/>
    </row>
    <row r="757" spans="1:20" ht="25.5" customHeight="1" x14ac:dyDescent="0.25">
      <c r="A757" s="262"/>
      <c r="B757" s="265"/>
      <c r="C757" s="266"/>
      <c r="D757" s="271"/>
      <c r="E757" s="271"/>
      <c r="F757" s="271"/>
      <c r="G757" s="271"/>
      <c r="H757" s="271"/>
      <c r="I757" s="271"/>
      <c r="J757" s="271"/>
      <c r="K757" s="271"/>
      <c r="L757" s="271"/>
      <c r="M757" s="271"/>
      <c r="N757" s="271"/>
      <c r="O757" s="271"/>
      <c r="P757" s="34" t="s">
        <v>193</v>
      </c>
      <c r="Q757" s="35">
        <v>250</v>
      </c>
      <c r="R757" s="172">
        <v>250</v>
      </c>
      <c r="S757" s="172">
        <v>100</v>
      </c>
      <c r="T757" s="2"/>
    </row>
    <row r="758" spans="1:20" ht="29.25" customHeight="1" x14ac:dyDescent="0.25">
      <c r="A758" s="262"/>
      <c r="B758" s="265"/>
      <c r="C758" s="264">
        <v>2018</v>
      </c>
      <c r="D758" s="270">
        <v>645</v>
      </c>
      <c r="E758" s="270">
        <v>645</v>
      </c>
      <c r="F758" s="270">
        <v>0</v>
      </c>
      <c r="G758" s="270">
        <v>0</v>
      </c>
      <c r="H758" s="270">
        <v>0</v>
      </c>
      <c r="I758" s="270">
        <v>0</v>
      </c>
      <c r="J758" s="270">
        <v>645</v>
      </c>
      <c r="K758" s="270">
        <v>645</v>
      </c>
      <c r="L758" s="270">
        <v>0</v>
      </c>
      <c r="M758" s="270">
        <v>0</v>
      </c>
      <c r="N758" s="270">
        <v>100</v>
      </c>
      <c r="O758" s="270">
        <v>100</v>
      </c>
      <c r="P758" s="32" t="s">
        <v>401</v>
      </c>
      <c r="Q758" s="198">
        <v>2.5</v>
      </c>
      <c r="R758" s="199">
        <v>19.5</v>
      </c>
      <c r="S758" s="199" t="s">
        <v>596</v>
      </c>
      <c r="T758" s="2"/>
    </row>
    <row r="759" spans="1:20" ht="17.25" customHeight="1" x14ac:dyDescent="0.25">
      <c r="A759" s="262"/>
      <c r="B759" s="265"/>
      <c r="C759" s="265"/>
      <c r="D759" s="275"/>
      <c r="E759" s="275"/>
      <c r="F759" s="275"/>
      <c r="G759" s="275"/>
      <c r="H759" s="275"/>
      <c r="I759" s="275"/>
      <c r="J759" s="275"/>
      <c r="K759" s="275"/>
      <c r="L759" s="275"/>
      <c r="M759" s="275"/>
      <c r="N759" s="275"/>
      <c r="O759" s="275"/>
      <c r="P759" s="34" t="s">
        <v>193</v>
      </c>
      <c r="Q759" s="198">
        <v>250</v>
      </c>
      <c r="R759" s="199">
        <v>250</v>
      </c>
      <c r="S759" s="199">
        <v>100</v>
      </c>
      <c r="T759" s="2"/>
    </row>
    <row r="760" spans="1:20" ht="37.5" customHeight="1" x14ac:dyDescent="0.25">
      <c r="A760" s="263"/>
      <c r="B760" s="266"/>
      <c r="C760" s="266"/>
      <c r="D760" s="271"/>
      <c r="E760" s="271"/>
      <c r="F760" s="271"/>
      <c r="G760" s="271"/>
      <c r="H760" s="271"/>
      <c r="I760" s="271"/>
      <c r="J760" s="271"/>
      <c r="K760" s="271"/>
      <c r="L760" s="271"/>
      <c r="M760" s="271"/>
      <c r="N760" s="271"/>
      <c r="O760" s="271"/>
      <c r="P760" s="230" t="s">
        <v>595</v>
      </c>
      <c r="Q760" s="198">
        <v>100</v>
      </c>
      <c r="R760" s="199">
        <v>100</v>
      </c>
      <c r="S760" s="199">
        <v>100</v>
      </c>
      <c r="T760" s="2"/>
    </row>
    <row r="761" spans="1:20" ht="21" customHeight="1" x14ac:dyDescent="0.25">
      <c r="A761" s="261" t="s">
        <v>499</v>
      </c>
      <c r="B761" s="264" t="s">
        <v>500</v>
      </c>
      <c r="C761" s="125">
        <v>2016</v>
      </c>
      <c r="D761" s="135">
        <v>22387.7</v>
      </c>
      <c r="E761" s="135">
        <v>22346.3</v>
      </c>
      <c r="F761" s="135">
        <v>0</v>
      </c>
      <c r="G761" s="135">
        <v>0</v>
      </c>
      <c r="H761" s="135">
        <v>20000</v>
      </c>
      <c r="I761" s="135">
        <v>19958.7</v>
      </c>
      <c r="J761" s="135">
        <v>2387.6999999999998</v>
      </c>
      <c r="K761" s="135">
        <v>2387.6</v>
      </c>
      <c r="L761" s="135">
        <v>0</v>
      </c>
      <c r="M761" s="135">
        <v>0</v>
      </c>
      <c r="N761" s="135">
        <v>100</v>
      </c>
      <c r="O761" s="135">
        <v>99.82</v>
      </c>
      <c r="P761" s="341" t="s">
        <v>502</v>
      </c>
      <c r="Q761" s="156">
        <v>32</v>
      </c>
      <c r="R761" s="141">
        <v>32</v>
      </c>
      <c r="S761" s="141">
        <v>100</v>
      </c>
      <c r="T761" s="2"/>
    </row>
    <row r="762" spans="1:20" ht="20.25" customHeight="1" x14ac:dyDescent="0.25">
      <c r="A762" s="262"/>
      <c r="B762" s="265"/>
      <c r="C762" s="163">
        <v>2017</v>
      </c>
      <c r="D762" s="159">
        <v>46279.5</v>
      </c>
      <c r="E762" s="159">
        <v>46279.5</v>
      </c>
      <c r="F762" s="159">
        <v>0</v>
      </c>
      <c r="G762" s="159">
        <v>0</v>
      </c>
      <c r="H762" s="159">
        <v>0</v>
      </c>
      <c r="I762" s="159">
        <v>0</v>
      </c>
      <c r="J762" s="159">
        <v>46279.5</v>
      </c>
      <c r="K762" s="159">
        <v>46279.5</v>
      </c>
      <c r="L762" s="159">
        <v>0</v>
      </c>
      <c r="M762" s="159">
        <v>0</v>
      </c>
      <c r="N762" s="159">
        <v>100</v>
      </c>
      <c r="O762" s="159">
        <v>100</v>
      </c>
      <c r="P762" s="342"/>
      <c r="Q762" s="156">
        <v>100</v>
      </c>
      <c r="R762" s="169">
        <v>120</v>
      </c>
      <c r="S762" s="169">
        <v>120</v>
      </c>
      <c r="T762" s="2"/>
    </row>
    <row r="763" spans="1:20" ht="18.75" customHeight="1" x14ac:dyDescent="0.25">
      <c r="A763" s="263"/>
      <c r="B763" s="266"/>
      <c r="C763" s="191">
        <v>2018</v>
      </c>
      <c r="D763" s="194">
        <v>45336.9</v>
      </c>
      <c r="E763" s="194">
        <v>45336.9</v>
      </c>
      <c r="F763" s="194">
        <v>0</v>
      </c>
      <c r="G763" s="194">
        <v>0</v>
      </c>
      <c r="H763" s="194">
        <v>0</v>
      </c>
      <c r="I763" s="194">
        <v>0</v>
      </c>
      <c r="J763" s="194">
        <v>45336.9</v>
      </c>
      <c r="K763" s="194">
        <v>45336.9</v>
      </c>
      <c r="L763" s="194">
        <v>0</v>
      </c>
      <c r="M763" s="194">
        <v>0</v>
      </c>
      <c r="N763" s="194">
        <v>100</v>
      </c>
      <c r="O763" s="194">
        <v>100</v>
      </c>
      <c r="P763" s="343"/>
      <c r="Q763" s="198">
        <v>200</v>
      </c>
      <c r="R763" s="199">
        <v>230</v>
      </c>
      <c r="S763" s="199">
        <v>115</v>
      </c>
      <c r="T763" s="2"/>
    </row>
    <row r="764" spans="1:20" ht="16.5" customHeight="1" x14ac:dyDescent="0.25">
      <c r="A764" s="261" t="s">
        <v>501</v>
      </c>
      <c r="B764" s="264" t="s">
        <v>535</v>
      </c>
      <c r="C764" s="125">
        <v>2016</v>
      </c>
      <c r="D764" s="135">
        <v>40000</v>
      </c>
      <c r="E764" s="135">
        <v>40000</v>
      </c>
      <c r="F764" s="135">
        <v>0</v>
      </c>
      <c r="G764" s="135">
        <v>0</v>
      </c>
      <c r="H764" s="135">
        <v>40000</v>
      </c>
      <c r="I764" s="135">
        <v>40000</v>
      </c>
      <c r="J764" s="135">
        <v>0</v>
      </c>
      <c r="K764" s="135">
        <v>0</v>
      </c>
      <c r="L764" s="135">
        <v>0</v>
      </c>
      <c r="M764" s="135">
        <v>0</v>
      </c>
      <c r="N764" s="135">
        <v>100</v>
      </c>
      <c r="O764" s="135">
        <v>100</v>
      </c>
      <c r="P764" s="341" t="s">
        <v>503</v>
      </c>
      <c r="Q764" s="335">
        <v>60</v>
      </c>
      <c r="R764" s="294">
        <v>60</v>
      </c>
      <c r="S764" s="294">
        <v>100</v>
      </c>
      <c r="T764" s="2"/>
    </row>
    <row r="765" spans="1:20" ht="20.25" customHeight="1" x14ac:dyDescent="0.25">
      <c r="A765" s="262"/>
      <c r="B765" s="265"/>
      <c r="C765" s="163">
        <v>2017</v>
      </c>
      <c r="D765" s="159">
        <v>43</v>
      </c>
      <c r="E765" s="159">
        <v>43</v>
      </c>
      <c r="F765" s="159">
        <v>0</v>
      </c>
      <c r="G765" s="159">
        <v>0</v>
      </c>
      <c r="H765" s="159">
        <v>0</v>
      </c>
      <c r="I765" s="159">
        <v>0</v>
      </c>
      <c r="J765" s="159">
        <v>43</v>
      </c>
      <c r="K765" s="159">
        <v>43</v>
      </c>
      <c r="L765" s="159">
        <v>0</v>
      </c>
      <c r="M765" s="159">
        <v>0</v>
      </c>
      <c r="N765" s="159">
        <v>100</v>
      </c>
      <c r="O765" s="159">
        <v>100</v>
      </c>
      <c r="P765" s="342"/>
      <c r="Q765" s="336"/>
      <c r="R765" s="296"/>
      <c r="S765" s="296"/>
      <c r="T765" s="2"/>
    </row>
    <row r="766" spans="1:20" ht="20.25" customHeight="1" x14ac:dyDescent="0.25">
      <c r="A766" s="263"/>
      <c r="B766" s="266"/>
      <c r="C766" s="191">
        <v>2018</v>
      </c>
      <c r="D766" s="194">
        <v>0</v>
      </c>
      <c r="E766" s="194">
        <v>0</v>
      </c>
      <c r="F766" s="194">
        <v>0</v>
      </c>
      <c r="G766" s="194">
        <v>0</v>
      </c>
      <c r="H766" s="194">
        <v>0</v>
      </c>
      <c r="I766" s="194">
        <v>0</v>
      </c>
      <c r="J766" s="194">
        <v>0</v>
      </c>
      <c r="K766" s="194">
        <v>0</v>
      </c>
      <c r="L766" s="194">
        <v>0</v>
      </c>
      <c r="M766" s="194">
        <v>0</v>
      </c>
      <c r="N766" s="194">
        <v>0</v>
      </c>
      <c r="O766" s="194">
        <v>0</v>
      </c>
      <c r="P766" s="343"/>
      <c r="Q766" s="231" t="s">
        <v>358</v>
      </c>
      <c r="R766" s="203" t="s">
        <v>358</v>
      </c>
      <c r="S766" s="203" t="s">
        <v>358</v>
      </c>
      <c r="T766" s="2"/>
    </row>
    <row r="767" spans="1:20" ht="23.25" customHeight="1" x14ac:dyDescent="0.25">
      <c r="A767" s="252" t="s">
        <v>169</v>
      </c>
      <c r="B767" s="255" t="s">
        <v>182</v>
      </c>
      <c r="C767" s="13" t="s">
        <v>560</v>
      </c>
      <c r="D767" s="14">
        <f>SUM(D768:D772)</f>
        <v>406571.80000000005</v>
      </c>
      <c r="E767" s="14">
        <f t="shared" ref="E767:M767" si="226">SUM(E768:E772)</f>
        <v>406559.8</v>
      </c>
      <c r="F767" s="14">
        <f t="shared" si="226"/>
        <v>81</v>
      </c>
      <c r="G767" s="14">
        <f t="shared" si="226"/>
        <v>81</v>
      </c>
      <c r="H767" s="14">
        <f t="shared" si="226"/>
        <v>1672.1000000000001</v>
      </c>
      <c r="I767" s="14">
        <f t="shared" si="226"/>
        <v>1672.1000000000001</v>
      </c>
      <c r="J767" s="14">
        <f t="shared" si="226"/>
        <v>404818.7</v>
      </c>
      <c r="K767" s="14">
        <f t="shared" si="226"/>
        <v>404806.7</v>
      </c>
      <c r="L767" s="14">
        <f t="shared" si="226"/>
        <v>0</v>
      </c>
      <c r="M767" s="14">
        <f t="shared" si="226"/>
        <v>0</v>
      </c>
      <c r="N767" s="14">
        <v>100</v>
      </c>
      <c r="O767" s="14">
        <v>100</v>
      </c>
      <c r="P767" s="258" t="s">
        <v>22</v>
      </c>
      <c r="Q767" s="258" t="s">
        <v>22</v>
      </c>
      <c r="R767" s="258" t="s">
        <v>22</v>
      </c>
      <c r="S767" s="258" t="s">
        <v>22</v>
      </c>
      <c r="T767" s="2"/>
    </row>
    <row r="768" spans="1:20" ht="21.75" customHeight="1" x14ac:dyDescent="0.25">
      <c r="A768" s="253"/>
      <c r="B768" s="256"/>
      <c r="C768" s="12">
        <v>2014</v>
      </c>
      <c r="D768" s="14">
        <f>SUM(D774+D785+D796+D810+D827+D838)</f>
        <v>58224</v>
      </c>
      <c r="E768" s="14">
        <f t="shared" ref="E768:M768" si="227">SUM(E774+E785+E796+E810+E827+E838)</f>
        <v>58221.700000000004</v>
      </c>
      <c r="F768" s="14">
        <f t="shared" si="227"/>
        <v>0</v>
      </c>
      <c r="G768" s="14">
        <f t="shared" si="227"/>
        <v>0</v>
      </c>
      <c r="H768" s="14">
        <f t="shared" si="227"/>
        <v>0</v>
      </c>
      <c r="I768" s="14">
        <f t="shared" si="227"/>
        <v>0</v>
      </c>
      <c r="J768" s="14">
        <f t="shared" si="227"/>
        <v>58224</v>
      </c>
      <c r="K768" s="14">
        <f t="shared" si="227"/>
        <v>58221.700000000004</v>
      </c>
      <c r="L768" s="14">
        <f t="shared" si="227"/>
        <v>0</v>
      </c>
      <c r="M768" s="14">
        <f t="shared" si="227"/>
        <v>0</v>
      </c>
      <c r="N768" s="14">
        <v>100</v>
      </c>
      <c r="O768" s="14">
        <v>100</v>
      </c>
      <c r="P768" s="259"/>
      <c r="Q768" s="259"/>
      <c r="R768" s="259"/>
      <c r="S768" s="259"/>
      <c r="T768" s="2"/>
    </row>
    <row r="769" spans="1:20" ht="21.75" customHeight="1" x14ac:dyDescent="0.25">
      <c r="A769" s="253"/>
      <c r="B769" s="256"/>
      <c r="C769" s="12">
        <v>2015</v>
      </c>
      <c r="D769" s="14">
        <f>SUM(D775+D786+D797+D811+D828+D839)</f>
        <v>63959.700000000004</v>
      </c>
      <c r="E769" s="14">
        <f t="shared" ref="E769:M769" si="228">SUM(E775+E786+E797+E811+E828+E839)</f>
        <v>63957.599999999999</v>
      </c>
      <c r="F769" s="14">
        <f t="shared" si="228"/>
        <v>0</v>
      </c>
      <c r="G769" s="14">
        <f t="shared" si="228"/>
        <v>0</v>
      </c>
      <c r="H769" s="14">
        <f t="shared" si="228"/>
        <v>55.9</v>
      </c>
      <c r="I769" s="14">
        <f t="shared" si="228"/>
        <v>55.9</v>
      </c>
      <c r="J769" s="14">
        <f t="shared" si="228"/>
        <v>63903.8</v>
      </c>
      <c r="K769" s="14">
        <f t="shared" si="228"/>
        <v>63901.700000000004</v>
      </c>
      <c r="L769" s="14">
        <f t="shared" si="228"/>
        <v>0</v>
      </c>
      <c r="M769" s="14">
        <f t="shared" si="228"/>
        <v>0</v>
      </c>
      <c r="N769" s="14">
        <v>100</v>
      </c>
      <c r="O769" s="14">
        <v>100</v>
      </c>
      <c r="P769" s="259"/>
      <c r="Q769" s="259"/>
      <c r="R769" s="259"/>
      <c r="S769" s="259"/>
      <c r="T769" s="2"/>
    </row>
    <row r="770" spans="1:20" ht="21.75" customHeight="1" x14ac:dyDescent="0.25">
      <c r="A770" s="253"/>
      <c r="B770" s="256"/>
      <c r="C770" s="12">
        <v>2016</v>
      </c>
      <c r="D770" s="14">
        <f>SUM(D776+D787+D798+D812+D829+D840)</f>
        <v>77169.2</v>
      </c>
      <c r="E770" s="14">
        <f t="shared" ref="E770:M770" si="229">SUM(E776+E787+E798+E812+E829+E840)</f>
        <v>77166.8</v>
      </c>
      <c r="F770" s="14">
        <f t="shared" si="229"/>
        <v>50</v>
      </c>
      <c r="G770" s="14">
        <f t="shared" si="229"/>
        <v>50</v>
      </c>
      <c r="H770" s="14">
        <f t="shared" si="229"/>
        <v>40</v>
      </c>
      <c r="I770" s="14">
        <f t="shared" si="229"/>
        <v>40</v>
      </c>
      <c r="J770" s="14">
        <f t="shared" si="229"/>
        <v>77079.199999999997</v>
      </c>
      <c r="K770" s="14">
        <f t="shared" si="229"/>
        <v>77076.800000000003</v>
      </c>
      <c r="L770" s="14">
        <f t="shared" si="229"/>
        <v>0</v>
      </c>
      <c r="M770" s="14">
        <f t="shared" si="229"/>
        <v>0</v>
      </c>
      <c r="N770" s="14">
        <v>100</v>
      </c>
      <c r="O770" s="14">
        <v>100</v>
      </c>
      <c r="P770" s="259"/>
      <c r="Q770" s="259"/>
      <c r="R770" s="259"/>
      <c r="S770" s="259"/>
      <c r="T770" s="2"/>
    </row>
    <row r="771" spans="1:20" ht="21.75" customHeight="1" x14ac:dyDescent="0.25">
      <c r="A771" s="253"/>
      <c r="B771" s="256"/>
      <c r="C771" s="12">
        <v>2017</v>
      </c>
      <c r="D771" s="14">
        <f>SUM(D777+D788+D799+D813+D830+D841)</f>
        <v>130948.90000000001</v>
      </c>
      <c r="E771" s="14">
        <f t="shared" ref="E771:M771" si="230">SUM(E777+E788+E799+E813+E830+E841)</f>
        <v>130947</v>
      </c>
      <c r="F771" s="14">
        <f t="shared" si="230"/>
        <v>0</v>
      </c>
      <c r="G771" s="14">
        <f t="shared" si="230"/>
        <v>0</v>
      </c>
      <c r="H771" s="14">
        <f t="shared" si="230"/>
        <v>1346.2</v>
      </c>
      <c r="I771" s="14">
        <f t="shared" si="230"/>
        <v>1346.2</v>
      </c>
      <c r="J771" s="14">
        <f t="shared" si="230"/>
        <v>129602.70000000001</v>
      </c>
      <c r="K771" s="14">
        <f t="shared" si="230"/>
        <v>129600.80000000002</v>
      </c>
      <c r="L771" s="14">
        <f t="shared" si="230"/>
        <v>0</v>
      </c>
      <c r="M771" s="14">
        <f t="shared" si="230"/>
        <v>0</v>
      </c>
      <c r="N771" s="14">
        <v>100</v>
      </c>
      <c r="O771" s="14">
        <v>100</v>
      </c>
      <c r="P771" s="259"/>
      <c r="Q771" s="259"/>
      <c r="R771" s="259"/>
      <c r="S771" s="259"/>
      <c r="T771" s="2"/>
    </row>
    <row r="772" spans="1:20" ht="21.75" customHeight="1" x14ac:dyDescent="0.25">
      <c r="A772" s="254"/>
      <c r="B772" s="257"/>
      <c r="C772" s="12">
        <v>2018</v>
      </c>
      <c r="D772" s="14">
        <f>SUM(D778+D789+D800+D814+D831+D842)</f>
        <v>76270.000000000015</v>
      </c>
      <c r="E772" s="14">
        <f t="shared" ref="E772:M772" si="231">SUM(E778+E789+E800+E814+E831+E842)</f>
        <v>76266.7</v>
      </c>
      <c r="F772" s="14">
        <f t="shared" si="231"/>
        <v>31</v>
      </c>
      <c r="G772" s="14">
        <f t="shared" si="231"/>
        <v>31</v>
      </c>
      <c r="H772" s="14">
        <f t="shared" si="231"/>
        <v>230</v>
      </c>
      <c r="I772" s="14">
        <f t="shared" si="231"/>
        <v>230</v>
      </c>
      <c r="J772" s="14">
        <f t="shared" si="231"/>
        <v>76009.000000000015</v>
      </c>
      <c r="K772" s="14">
        <f t="shared" si="231"/>
        <v>76005.7</v>
      </c>
      <c r="L772" s="14">
        <f t="shared" si="231"/>
        <v>0</v>
      </c>
      <c r="M772" s="14">
        <f t="shared" si="231"/>
        <v>0</v>
      </c>
      <c r="N772" s="14">
        <v>100</v>
      </c>
      <c r="O772" s="14">
        <v>100</v>
      </c>
      <c r="P772" s="260"/>
      <c r="Q772" s="260"/>
      <c r="R772" s="260"/>
      <c r="S772" s="260"/>
      <c r="T772" s="2"/>
    </row>
    <row r="773" spans="1:20" ht="21.75" customHeight="1" x14ac:dyDescent="0.25">
      <c r="A773" s="237" t="s">
        <v>171</v>
      </c>
      <c r="B773" s="240" t="s">
        <v>184</v>
      </c>
      <c r="C773" s="17" t="s">
        <v>560</v>
      </c>
      <c r="D773" s="18">
        <f>SUM(D774:D778)</f>
        <v>54139.7</v>
      </c>
      <c r="E773" s="18">
        <f t="shared" ref="E773:M773" si="232">SUM(E774:E778)</f>
        <v>54136.1</v>
      </c>
      <c r="F773" s="18">
        <f t="shared" si="232"/>
        <v>81</v>
      </c>
      <c r="G773" s="18">
        <f t="shared" si="232"/>
        <v>81</v>
      </c>
      <c r="H773" s="18">
        <f t="shared" si="232"/>
        <v>98.6</v>
      </c>
      <c r="I773" s="18">
        <f t="shared" si="232"/>
        <v>98.6</v>
      </c>
      <c r="J773" s="18">
        <f t="shared" si="232"/>
        <v>53960.1</v>
      </c>
      <c r="K773" s="18">
        <f t="shared" si="232"/>
        <v>53956.5</v>
      </c>
      <c r="L773" s="18">
        <f t="shared" si="232"/>
        <v>0</v>
      </c>
      <c r="M773" s="18">
        <f t="shared" si="232"/>
        <v>0</v>
      </c>
      <c r="N773" s="18">
        <v>100</v>
      </c>
      <c r="O773" s="18">
        <v>100</v>
      </c>
      <c r="P773" s="243" t="s">
        <v>22</v>
      </c>
      <c r="Q773" s="243" t="s">
        <v>22</v>
      </c>
      <c r="R773" s="243" t="s">
        <v>22</v>
      </c>
      <c r="S773" s="243" t="s">
        <v>22</v>
      </c>
      <c r="T773" s="2"/>
    </row>
    <row r="774" spans="1:20" ht="21.75" customHeight="1" x14ac:dyDescent="0.25">
      <c r="A774" s="238"/>
      <c r="B774" s="241"/>
      <c r="C774" s="16">
        <v>2014</v>
      </c>
      <c r="D774" s="18">
        <f>SUM(D779)</f>
        <v>8913</v>
      </c>
      <c r="E774" s="18">
        <f t="shared" ref="E774:M774" si="233">SUM(E779)</f>
        <v>8911.9</v>
      </c>
      <c r="F774" s="18">
        <f t="shared" si="233"/>
        <v>0</v>
      </c>
      <c r="G774" s="18">
        <f t="shared" si="233"/>
        <v>0</v>
      </c>
      <c r="H774" s="18">
        <f t="shared" si="233"/>
        <v>0</v>
      </c>
      <c r="I774" s="18">
        <f t="shared" si="233"/>
        <v>0</v>
      </c>
      <c r="J774" s="18">
        <f t="shared" si="233"/>
        <v>8913</v>
      </c>
      <c r="K774" s="18">
        <f t="shared" si="233"/>
        <v>8911.9</v>
      </c>
      <c r="L774" s="18">
        <f t="shared" si="233"/>
        <v>0</v>
      </c>
      <c r="M774" s="18">
        <f t="shared" si="233"/>
        <v>0</v>
      </c>
      <c r="N774" s="18">
        <v>100</v>
      </c>
      <c r="O774" s="18">
        <v>100</v>
      </c>
      <c r="P774" s="244"/>
      <c r="Q774" s="244"/>
      <c r="R774" s="244"/>
      <c r="S774" s="244"/>
      <c r="T774" s="2"/>
    </row>
    <row r="775" spans="1:20" ht="20.25" customHeight="1" x14ac:dyDescent="0.25">
      <c r="A775" s="238"/>
      <c r="B775" s="241"/>
      <c r="C775" s="16">
        <v>2015</v>
      </c>
      <c r="D775" s="18">
        <f>SUM(D780)</f>
        <v>8181</v>
      </c>
      <c r="E775" s="18">
        <f t="shared" ref="E775:M775" si="234">SUM(E780)</f>
        <v>8180.4</v>
      </c>
      <c r="F775" s="18">
        <f t="shared" si="234"/>
        <v>0</v>
      </c>
      <c r="G775" s="18">
        <f t="shared" si="234"/>
        <v>0</v>
      </c>
      <c r="H775" s="18">
        <f t="shared" si="234"/>
        <v>55.9</v>
      </c>
      <c r="I775" s="18">
        <f t="shared" si="234"/>
        <v>55.9</v>
      </c>
      <c r="J775" s="18">
        <f t="shared" si="234"/>
        <v>8125.1</v>
      </c>
      <c r="K775" s="18">
        <f t="shared" si="234"/>
        <v>8124.5</v>
      </c>
      <c r="L775" s="18">
        <f t="shared" si="234"/>
        <v>0</v>
      </c>
      <c r="M775" s="18">
        <f t="shared" si="234"/>
        <v>0</v>
      </c>
      <c r="N775" s="18">
        <v>100</v>
      </c>
      <c r="O775" s="18">
        <v>100</v>
      </c>
      <c r="P775" s="244"/>
      <c r="Q775" s="244"/>
      <c r="R775" s="244"/>
      <c r="S775" s="244"/>
      <c r="T775" s="2"/>
    </row>
    <row r="776" spans="1:20" ht="20.25" customHeight="1" x14ac:dyDescent="0.25">
      <c r="A776" s="238"/>
      <c r="B776" s="241"/>
      <c r="C776" s="16">
        <v>2016</v>
      </c>
      <c r="D776" s="18">
        <f>SUM(D781)</f>
        <v>7980.8</v>
      </c>
      <c r="E776" s="18">
        <f t="shared" ref="E776:M776" si="235">SUM(E781)</f>
        <v>7980.3</v>
      </c>
      <c r="F776" s="18">
        <f t="shared" si="235"/>
        <v>50</v>
      </c>
      <c r="G776" s="18">
        <f t="shared" si="235"/>
        <v>50</v>
      </c>
      <c r="H776" s="18">
        <f t="shared" si="235"/>
        <v>0</v>
      </c>
      <c r="I776" s="18">
        <f t="shared" si="235"/>
        <v>0</v>
      </c>
      <c r="J776" s="18">
        <f t="shared" si="235"/>
        <v>7930.8</v>
      </c>
      <c r="K776" s="18">
        <f t="shared" si="235"/>
        <v>7930.3</v>
      </c>
      <c r="L776" s="18">
        <f t="shared" si="235"/>
        <v>0</v>
      </c>
      <c r="M776" s="18">
        <f t="shared" si="235"/>
        <v>0</v>
      </c>
      <c r="N776" s="18">
        <v>100</v>
      </c>
      <c r="O776" s="18">
        <v>100</v>
      </c>
      <c r="P776" s="244"/>
      <c r="Q776" s="244"/>
      <c r="R776" s="244"/>
      <c r="S776" s="244"/>
      <c r="T776" s="2"/>
    </row>
    <row r="777" spans="1:20" ht="20.25" customHeight="1" x14ac:dyDescent="0.25">
      <c r="A777" s="238"/>
      <c r="B777" s="241"/>
      <c r="C777" s="16">
        <v>2017</v>
      </c>
      <c r="D777" s="18">
        <f>SUM(D782)</f>
        <v>9156.4</v>
      </c>
      <c r="E777" s="18">
        <f t="shared" ref="E777:M777" si="236">SUM(E782)</f>
        <v>9156</v>
      </c>
      <c r="F777" s="18">
        <f t="shared" si="236"/>
        <v>0</v>
      </c>
      <c r="G777" s="18">
        <f t="shared" si="236"/>
        <v>0</v>
      </c>
      <c r="H777" s="18">
        <f t="shared" si="236"/>
        <v>37.200000000000003</v>
      </c>
      <c r="I777" s="18">
        <f t="shared" si="236"/>
        <v>37.200000000000003</v>
      </c>
      <c r="J777" s="18">
        <f t="shared" si="236"/>
        <v>9119.2000000000007</v>
      </c>
      <c r="K777" s="18">
        <f t="shared" si="236"/>
        <v>9118.7999999999993</v>
      </c>
      <c r="L777" s="18">
        <f t="shared" si="236"/>
        <v>0</v>
      </c>
      <c r="M777" s="18">
        <f t="shared" si="236"/>
        <v>0</v>
      </c>
      <c r="N777" s="18">
        <v>100</v>
      </c>
      <c r="O777" s="18">
        <v>100</v>
      </c>
      <c r="P777" s="244"/>
      <c r="Q777" s="244"/>
      <c r="R777" s="244"/>
      <c r="S777" s="244"/>
      <c r="T777" s="2"/>
    </row>
    <row r="778" spans="1:20" ht="20.25" customHeight="1" x14ac:dyDescent="0.25">
      <c r="A778" s="239"/>
      <c r="B778" s="242"/>
      <c r="C778" s="16">
        <v>2018</v>
      </c>
      <c r="D778" s="18">
        <f>SUM(D783)</f>
        <v>19908.5</v>
      </c>
      <c r="E778" s="18">
        <f t="shared" ref="E778:M778" si="237">SUM(E783)</f>
        <v>19907.5</v>
      </c>
      <c r="F778" s="18">
        <f t="shared" si="237"/>
        <v>31</v>
      </c>
      <c r="G778" s="18">
        <f t="shared" si="237"/>
        <v>31</v>
      </c>
      <c r="H778" s="18">
        <f t="shared" si="237"/>
        <v>5.5</v>
      </c>
      <c r="I778" s="18">
        <f t="shared" si="237"/>
        <v>5.5</v>
      </c>
      <c r="J778" s="18">
        <f t="shared" si="237"/>
        <v>19872</v>
      </c>
      <c r="K778" s="18">
        <f t="shared" si="237"/>
        <v>19871</v>
      </c>
      <c r="L778" s="18">
        <f t="shared" si="237"/>
        <v>0</v>
      </c>
      <c r="M778" s="18">
        <f t="shared" si="237"/>
        <v>0</v>
      </c>
      <c r="N778" s="18">
        <v>100</v>
      </c>
      <c r="O778" s="18">
        <v>100</v>
      </c>
      <c r="P778" s="245"/>
      <c r="Q778" s="245"/>
      <c r="R778" s="245"/>
      <c r="S778" s="245"/>
      <c r="T778" s="2"/>
    </row>
    <row r="779" spans="1:20" ht="21.75" customHeight="1" x14ac:dyDescent="0.25">
      <c r="A779" s="261" t="s">
        <v>173</v>
      </c>
      <c r="B779" s="264" t="s">
        <v>546</v>
      </c>
      <c r="C779" s="23">
        <v>2014</v>
      </c>
      <c r="D779" s="24">
        <v>8913</v>
      </c>
      <c r="E779" s="24">
        <v>8911.9</v>
      </c>
      <c r="F779" s="24">
        <v>0</v>
      </c>
      <c r="G779" s="24">
        <v>0</v>
      </c>
      <c r="H779" s="24">
        <v>0</v>
      </c>
      <c r="I779" s="24">
        <v>0</v>
      </c>
      <c r="J779" s="24">
        <v>8913</v>
      </c>
      <c r="K779" s="24">
        <v>8911.9</v>
      </c>
      <c r="L779" s="24">
        <v>0</v>
      </c>
      <c r="M779" s="24">
        <v>0</v>
      </c>
      <c r="N779" s="24">
        <v>100</v>
      </c>
      <c r="O779" s="24">
        <v>100</v>
      </c>
      <c r="P779" s="264" t="s">
        <v>185</v>
      </c>
      <c r="Q779" s="10">
        <v>88</v>
      </c>
      <c r="R779" s="10">
        <v>91.4</v>
      </c>
      <c r="S779" s="10">
        <v>103.86</v>
      </c>
      <c r="T779" s="2"/>
    </row>
    <row r="780" spans="1:20" ht="21" customHeight="1" x14ac:dyDescent="0.25">
      <c r="A780" s="262"/>
      <c r="B780" s="265"/>
      <c r="C780" s="23">
        <v>2015</v>
      </c>
      <c r="D780" s="24">
        <v>8181</v>
      </c>
      <c r="E780" s="24">
        <v>8180.4</v>
      </c>
      <c r="F780" s="24">
        <v>0</v>
      </c>
      <c r="G780" s="24">
        <v>0</v>
      </c>
      <c r="H780" s="24">
        <v>55.9</v>
      </c>
      <c r="I780" s="24">
        <v>55.9</v>
      </c>
      <c r="J780" s="24">
        <v>8125.1</v>
      </c>
      <c r="K780" s="24">
        <v>8124.5</v>
      </c>
      <c r="L780" s="24">
        <v>0</v>
      </c>
      <c r="M780" s="24">
        <v>0</v>
      </c>
      <c r="N780" s="24">
        <v>100</v>
      </c>
      <c r="O780" s="24">
        <v>100</v>
      </c>
      <c r="P780" s="265"/>
      <c r="Q780" s="85">
        <v>88.1</v>
      </c>
      <c r="R780" s="95">
        <v>91.4</v>
      </c>
      <c r="S780" s="85">
        <v>103.7</v>
      </c>
      <c r="T780" s="2"/>
    </row>
    <row r="781" spans="1:20" ht="18.75" customHeight="1" x14ac:dyDescent="0.25">
      <c r="A781" s="262"/>
      <c r="B781" s="265"/>
      <c r="C781" s="23">
        <v>2016</v>
      </c>
      <c r="D781" s="24">
        <v>7980.8</v>
      </c>
      <c r="E781" s="24">
        <v>7980.3</v>
      </c>
      <c r="F781" s="24">
        <v>50</v>
      </c>
      <c r="G781" s="24">
        <v>50</v>
      </c>
      <c r="H781" s="24">
        <v>0</v>
      </c>
      <c r="I781" s="24">
        <v>0</v>
      </c>
      <c r="J781" s="24">
        <v>7930.8</v>
      </c>
      <c r="K781" s="24">
        <v>7930.3</v>
      </c>
      <c r="L781" s="24">
        <v>0</v>
      </c>
      <c r="M781" s="24">
        <v>0</v>
      </c>
      <c r="N781" s="24">
        <v>100</v>
      </c>
      <c r="O781" s="24">
        <v>100</v>
      </c>
      <c r="P781" s="265"/>
      <c r="Q781" s="145">
        <v>88.15</v>
      </c>
      <c r="R781" s="95">
        <v>90.2</v>
      </c>
      <c r="S781" s="145">
        <v>102.3</v>
      </c>
      <c r="T781" s="2"/>
    </row>
    <row r="782" spans="1:20" ht="18" customHeight="1" x14ac:dyDescent="0.25">
      <c r="A782" s="262"/>
      <c r="B782" s="265"/>
      <c r="C782" s="23">
        <v>2017</v>
      </c>
      <c r="D782" s="24">
        <v>9156.4</v>
      </c>
      <c r="E782" s="24">
        <v>9156</v>
      </c>
      <c r="F782" s="24">
        <v>0</v>
      </c>
      <c r="G782" s="24">
        <v>0</v>
      </c>
      <c r="H782" s="24">
        <v>37.200000000000003</v>
      </c>
      <c r="I782" s="24">
        <v>37.200000000000003</v>
      </c>
      <c r="J782" s="24">
        <v>9119.2000000000007</v>
      </c>
      <c r="K782" s="24">
        <v>9118.7999999999993</v>
      </c>
      <c r="L782" s="24">
        <v>0</v>
      </c>
      <c r="M782" s="24">
        <v>0</v>
      </c>
      <c r="N782" s="24">
        <v>100</v>
      </c>
      <c r="O782" s="24">
        <v>100</v>
      </c>
      <c r="P782" s="265"/>
      <c r="Q782" s="169">
        <v>88.2</v>
      </c>
      <c r="R782" s="183">
        <v>84</v>
      </c>
      <c r="S782" s="169">
        <v>95</v>
      </c>
      <c r="T782" s="2"/>
    </row>
    <row r="783" spans="1:20" ht="18" customHeight="1" x14ac:dyDescent="0.25">
      <c r="A783" s="263"/>
      <c r="B783" s="266"/>
      <c r="C783" s="23">
        <v>2018</v>
      </c>
      <c r="D783" s="24">
        <v>19908.5</v>
      </c>
      <c r="E783" s="24">
        <v>19907.5</v>
      </c>
      <c r="F783" s="24">
        <v>31</v>
      </c>
      <c r="G783" s="24">
        <v>31</v>
      </c>
      <c r="H783" s="24">
        <v>5.5</v>
      </c>
      <c r="I783" s="24">
        <v>5.5</v>
      </c>
      <c r="J783" s="24">
        <v>19872</v>
      </c>
      <c r="K783" s="24">
        <v>19871</v>
      </c>
      <c r="L783" s="24">
        <v>0</v>
      </c>
      <c r="M783" s="24">
        <v>0</v>
      </c>
      <c r="N783" s="24">
        <v>100</v>
      </c>
      <c r="O783" s="24">
        <v>100</v>
      </c>
      <c r="P783" s="266"/>
      <c r="Q783" s="212">
        <v>88.3</v>
      </c>
      <c r="R783" s="183">
        <v>86.7</v>
      </c>
      <c r="S783" s="212">
        <v>98.2</v>
      </c>
      <c r="T783" s="2"/>
    </row>
    <row r="784" spans="1:20" ht="23.25" customHeight="1" x14ac:dyDescent="0.25">
      <c r="A784" s="237" t="s">
        <v>176</v>
      </c>
      <c r="B784" s="240" t="s">
        <v>186</v>
      </c>
      <c r="C784" s="17" t="s">
        <v>560</v>
      </c>
      <c r="D784" s="18">
        <f>SUM(D785:D789)</f>
        <v>39452.1</v>
      </c>
      <c r="E784" s="18">
        <f t="shared" ref="E784:M784" si="238">SUM(E785:E789)</f>
        <v>39449.5</v>
      </c>
      <c r="F784" s="18">
        <f t="shared" si="238"/>
        <v>0</v>
      </c>
      <c r="G784" s="18">
        <f t="shared" si="238"/>
        <v>0</v>
      </c>
      <c r="H784" s="18">
        <f t="shared" si="238"/>
        <v>0</v>
      </c>
      <c r="I784" s="18">
        <f t="shared" si="238"/>
        <v>0</v>
      </c>
      <c r="J784" s="18">
        <f t="shared" si="238"/>
        <v>39452.1</v>
      </c>
      <c r="K784" s="18">
        <f t="shared" si="238"/>
        <v>39449.5</v>
      </c>
      <c r="L784" s="18">
        <f t="shared" si="238"/>
        <v>0</v>
      </c>
      <c r="M784" s="18">
        <f t="shared" si="238"/>
        <v>0</v>
      </c>
      <c r="N784" s="18">
        <v>100</v>
      </c>
      <c r="O784" s="18">
        <v>100</v>
      </c>
      <c r="P784" s="243" t="s">
        <v>22</v>
      </c>
      <c r="Q784" s="243" t="s">
        <v>22</v>
      </c>
      <c r="R784" s="243" t="s">
        <v>22</v>
      </c>
      <c r="S784" s="243" t="s">
        <v>22</v>
      </c>
      <c r="T784" s="2"/>
    </row>
    <row r="785" spans="1:20" ht="21.75" customHeight="1" x14ac:dyDescent="0.25">
      <c r="A785" s="238"/>
      <c r="B785" s="241"/>
      <c r="C785" s="16">
        <v>2014</v>
      </c>
      <c r="D785" s="18">
        <f>SUM(D790)</f>
        <v>3969.5</v>
      </c>
      <c r="E785" s="18">
        <f t="shared" ref="E785:M785" si="239">SUM(E790)</f>
        <v>3968.9</v>
      </c>
      <c r="F785" s="18">
        <f t="shared" si="239"/>
        <v>0</v>
      </c>
      <c r="G785" s="18">
        <f t="shared" si="239"/>
        <v>0</v>
      </c>
      <c r="H785" s="18">
        <f t="shared" si="239"/>
        <v>0</v>
      </c>
      <c r="I785" s="18">
        <f t="shared" si="239"/>
        <v>0</v>
      </c>
      <c r="J785" s="18">
        <f t="shared" si="239"/>
        <v>3969.5</v>
      </c>
      <c r="K785" s="18">
        <f t="shared" si="239"/>
        <v>3968.9</v>
      </c>
      <c r="L785" s="18">
        <f t="shared" si="239"/>
        <v>0</v>
      </c>
      <c r="M785" s="18">
        <f t="shared" si="239"/>
        <v>0</v>
      </c>
      <c r="N785" s="18">
        <v>100</v>
      </c>
      <c r="O785" s="18">
        <v>99.98</v>
      </c>
      <c r="P785" s="244"/>
      <c r="Q785" s="244"/>
      <c r="R785" s="244"/>
      <c r="S785" s="244"/>
      <c r="T785" s="2"/>
    </row>
    <row r="786" spans="1:20" ht="21.75" customHeight="1" x14ac:dyDescent="0.25">
      <c r="A786" s="238"/>
      <c r="B786" s="241"/>
      <c r="C786" s="16">
        <v>2015</v>
      </c>
      <c r="D786" s="18">
        <f>SUM(D791)</f>
        <v>5674</v>
      </c>
      <c r="E786" s="18">
        <f t="shared" ref="E786:M786" si="240">SUM(E791)</f>
        <v>5673.4</v>
      </c>
      <c r="F786" s="18">
        <f t="shared" si="240"/>
        <v>0</v>
      </c>
      <c r="G786" s="18">
        <f t="shared" si="240"/>
        <v>0</v>
      </c>
      <c r="H786" s="18">
        <f t="shared" si="240"/>
        <v>0</v>
      </c>
      <c r="I786" s="18">
        <f t="shared" si="240"/>
        <v>0</v>
      </c>
      <c r="J786" s="18">
        <f t="shared" si="240"/>
        <v>5674</v>
      </c>
      <c r="K786" s="18">
        <f t="shared" si="240"/>
        <v>5673.4</v>
      </c>
      <c r="L786" s="18">
        <f t="shared" si="240"/>
        <v>0</v>
      </c>
      <c r="M786" s="18">
        <f t="shared" si="240"/>
        <v>0</v>
      </c>
      <c r="N786" s="18">
        <v>100</v>
      </c>
      <c r="O786" s="18">
        <v>99.99</v>
      </c>
      <c r="P786" s="244"/>
      <c r="Q786" s="244"/>
      <c r="R786" s="244"/>
      <c r="S786" s="244"/>
      <c r="T786" s="2"/>
    </row>
    <row r="787" spans="1:20" ht="21.75" customHeight="1" x14ac:dyDescent="0.25">
      <c r="A787" s="238"/>
      <c r="B787" s="241"/>
      <c r="C787" s="16">
        <v>2016</v>
      </c>
      <c r="D787" s="18">
        <f>SUM(D792)</f>
        <v>15877.1</v>
      </c>
      <c r="E787" s="18">
        <f t="shared" ref="E787:M787" si="241">SUM(E792)</f>
        <v>15876.5</v>
      </c>
      <c r="F787" s="18">
        <f t="shared" si="241"/>
        <v>0</v>
      </c>
      <c r="G787" s="18">
        <f t="shared" si="241"/>
        <v>0</v>
      </c>
      <c r="H787" s="18">
        <f t="shared" si="241"/>
        <v>0</v>
      </c>
      <c r="I787" s="18">
        <f t="shared" si="241"/>
        <v>0</v>
      </c>
      <c r="J787" s="18">
        <f t="shared" si="241"/>
        <v>15877.1</v>
      </c>
      <c r="K787" s="18">
        <f t="shared" si="241"/>
        <v>15876.5</v>
      </c>
      <c r="L787" s="18">
        <f t="shared" si="241"/>
        <v>0</v>
      </c>
      <c r="M787" s="18">
        <f t="shared" si="241"/>
        <v>0</v>
      </c>
      <c r="N787" s="18">
        <v>100</v>
      </c>
      <c r="O787" s="18">
        <v>100</v>
      </c>
      <c r="P787" s="244"/>
      <c r="Q787" s="244"/>
      <c r="R787" s="244"/>
      <c r="S787" s="244"/>
      <c r="T787" s="2"/>
    </row>
    <row r="788" spans="1:20" ht="21.75" customHeight="1" x14ac:dyDescent="0.25">
      <c r="A788" s="238"/>
      <c r="B788" s="241"/>
      <c r="C788" s="16">
        <v>2017</v>
      </c>
      <c r="D788" s="18">
        <f>SUM(D793)</f>
        <v>6652.6</v>
      </c>
      <c r="E788" s="18">
        <f t="shared" ref="E788:M788" si="242">SUM(E793)</f>
        <v>6652.2</v>
      </c>
      <c r="F788" s="18">
        <f t="shared" si="242"/>
        <v>0</v>
      </c>
      <c r="G788" s="18">
        <f t="shared" si="242"/>
        <v>0</v>
      </c>
      <c r="H788" s="18">
        <f t="shared" si="242"/>
        <v>0</v>
      </c>
      <c r="I788" s="18">
        <f t="shared" si="242"/>
        <v>0</v>
      </c>
      <c r="J788" s="18">
        <f t="shared" si="242"/>
        <v>6652.6</v>
      </c>
      <c r="K788" s="18">
        <f t="shared" si="242"/>
        <v>6652.2</v>
      </c>
      <c r="L788" s="18">
        <f t="shared" si="242"/>
        <v>0</v>
      </c>
      <c r="M788" s="18">
        <f t="shared" si="242"/>
        <v>0</v>
      </c>
      <c r="N788" s="18">
        <v>100</v>
      </c>
      <c r="O788" s="18">
        <v>100</v>
      </c>
      <c r="P788" s="244"/>
      <c r="Q788" s="244"/>
      <c r="R788" s="244"/>
      <c r="S788" s="244"/>
      <c r="T788" s="2"/>
    </row>
    <row r="789" spans="1:20" ht="21.75" customHeight="1" x14ac:dyDescent="0.25">
      <c r="A789" s="239"/>
      <c r="B789" s="242"/>
      <c r="C789" s="16">
        <v>2018</v>
      </c>
      <c r="D789" s="18">
        <f>SUM(D794)</f>
        <v>7278.9</v>
      </c>
      <c r="E789" s="18">
        <f t="shared" ref="E789:M789" si="243">SUM(E794)</f>
        <v>7278.5</v>
      </c>
      <c r="F789" s="18">
        <f t="shared" si="243"/>
        <v>0</v>
      </c>
      <c r="G789" s="18">
        <f t="shared" si="243"/>
        <v>0</v>
      </c>
      <c r="H789" s="18">
        <f t="shared" si="243"/>
        <v>0</v>
      </c>
      <c r="I789" s="18">
        <f t="shared" si="243"/>
        <v>0</v>
      </c>
      <c r="J789" s="18">
        <f t="shared" si="243"/>
        <v>7278.9</v>
      </c>
      <c r="K789" s="18">
        <f t="shared" si="243"/>
        <v>7278.5</v>
      </c>
      <c r="L789" s="18">
        <f t="shared" si="243"/>
        <v>0</v>
      </c>
      <c r="M789" s="18">
        <f t="shared" si="243"/>
        <v>0</v>
      </c>
      <c r="N789" s="18">
        <v>100</v>
      </c>
      <c r="O789" s="18">
        <v>100</v>
      </c>
      <c r="P789" s="245"/>
      <c r="Q789" s="245"/>
      <c r="R789" s="245"/>
      <c r="S789" s="245"/>
      <c r="T789" s="2"/>
    </row>
    <row r="790" spans="1:20" ht="21.75" customHeight="1" x14ac:dyDescent="0.25">
      <c r="A790" s="261" t="s">
        <v>180</v>
      </c>
      <c r="B790" s="264" t="s">
        <v>547</v>
      </c>
      <c r="C790" s="23">
        <v>2014</v>
      </c>
      <c r="D790" s="24">
        <v>3969.5</v>
      </c>
      <c r="E790" s="24">
        <v>3968.9</v>
      </c>
      <c r="F790" s="24">
        <v>0</v>
      </c>
      <c r="G790" s="24">
        <v>0</v>
      </c>
      <c r="H790" s="24">
        <v>0</v>
      </c>
      <c r="I790" s="24">
        <v>0</v>
      </c>
      <c r="J790" s="24">
        <v>3969.5</v>
      </c>
      <c r="K790" s="24">
        <v>3968.9</v>
      </c>
      <c r="L790" s="24">
        <v>0</v>
      </c>
      <c r="M790" s="24">
        <v>0</v>
      </c>
      <c r="N790" s="24">
        <v>100</v>
      </c>
      <c r="O790" s="24">
        <v>99.98</v>
      </c>
      <c r="P790" s="264" t="s">
        <v>187</v>
      </c>
      <c r="Q790" s="26">
        <v>4</v>
      </c>
      <c r="R790" s="26">
        <v>5.7</v>
      </c>
      <c r="S790" s="26">
        <v>142.5</v>
      </c>
      <c r="T790" s="2"/>
    </row>
    <row r="791" spans="1:20" ht="18.75" customHeight="1" x14ac:dyDescent="0.25">
      <c r="A791" s="262"/>
      <c r="B791" s="265"/>
      <c r="C791" s="23">
        <v>2015</v>
      </c>
      <c r="D791" s="24">
        <v>5674</v>
      </c>
      <c r="E791" s="24">
        <v>5673.4</v>
      </c>
      <c r="F791" s="24">
        <v>0</v>
      </c>
      <c r="G791" s="24">
        <v>0</v>
      </c>
      <c r="H791" s="24">
        <v>0</v>
      </c>
      <c r="I791" s="24">
        <v>0</v>
      </c>
      <c r="J791" s="24">
        <v>5674</v>
      </c>
      <c r="K791" s="24">
        <v>5673.4</v>
      </c>
      <c r="L791" s="24">
        <v>0</v>
      </c>
      <c r="M791" s="24">
        <v>0</v>
      </c>
      <c r="N791" s="24">
        <v>100</v>
      </c>
      <c r="O791" s="24">
        <v>99.99</v>
      </c>
      <c r="P791" s="265"/>
      <c r="Q791" s="85">
        <v>4.3</v>
      </c>
      <c r="R791" s="85">
        <v>5.7</v>
      </c>
      <c r="S791" s="85">
        <v>132.6</v>
      </c>
      <c r="T791" s="2"/>
    </row>
    <row r="792" spans="1:20" ht="20.25" customHeight="1" x14ac:dyDescent="0.25">
      <c r="A792" s="262"/>
      <c r="B792" s="265"/>
      <c r="C792" s="23">
        <v>2016</v>
      </c>
      <c r="D792" s="24">
        <v>15877.1</v>
      </c>
      <c r="E792" s="24">
        <v>15876.5</v>
      </c>
      <c r="F792" s="24">
        <v>0</v>
      </c>
      <c r="G792" s="24">
        <v>0</v>
      </c>
      <c r="H792" s="24">
        <v>0</v>
      </c>
      <c r="I792" s="24">
        <v>0</v>
      </c>
      <c r="J792" s="24">
        <v>15877.1</v>
      </c>
      <c r="K792" s="24">
        <v>15876.5</v>
      </c>
      <c r="L792" s="24">
        <v>0</v>
      </c>
      <c r="M792" s="24">
        <v>0</v>
      </c>
      <c r="N792" s="24">
        <v>100</v>
      </c>
      <c r="O792" s="24">
        <v>100</v>
      </c>
      <c r="P792" s="265"/>
      <c r="Q792" s="141">
        <v>3.9</v>
      </c>
      <c r="R792" s="141">
        <v>4</v>
      </c>
      <c r="S792" s="141">
        <v>100</v>
      </c>
      <c r="T792" s="2"/>
    </row>
    <row r="793" spans="1:20" ht="18.75" customHeight="1" x14ac:dyDescent="0.25">
      <c r="A793" s="262"/>
      <c r="B793" s="265"/>
      <c r="C793" s="23">
        <v>2017</v>
      </c>
      <c r="D793" s="24">
        <v>6652.6</v>
      </c>
      <c r="E793" s="24">
        <v>6652.2</v>
      </c>
      <c r="F793" s="24">
        <v>0</v>
      </c>
      <c r="G793" s="24">
        <v>0</v>
      </c>
      <c r="H793" s="24">
        <v>0</v>
      </c>
      <c r="I793" s="24">
        <v>0</v>
      </c>
      <c r="J793" s="24">
        <v>6652.6</v>
      </c>
      <c r="K793" s="24">
        <v>6652.2</v>
      </c>
      <c r="L793" s="24">
        <v>0</v>
      </c>
      <c r="M793" s="24">
        <v>0</v>
      </c>
      <c r="N793" s="24">
        <v>100</v>
      </c>
      <c r="O793" s="24">
        <v>100</v>
      </c>
      <c r="P793" s="265"/>
      <c r="Q793" s="169">
        <v>4</v>
      </c>
      <c r="R793" s="169">
        <v>4.8</v>
      </c>
      <c r="S793" s="169">
        <v>120</v>
      </c>
      <c r="T793" s="2"/>
    </row>
    <row r="794" spans="1:20" ht="18.75" customHeight="1" x14ac:dyDescent="0.25">
      <c r="A794" s="263"/>
      <c r="B794" s="266"/>
      <c r="C794" s="23">
        <v>2018</v>
      </c>
      <c r="D794" s="24">
        <v>7278.9</v>
      </c>
      <c r="E794" s="24">
        <v>7278.5</v>
      </c>
      <c r="F794" s="24">
        <v>0</v>
      </c>
      <c r="G794" s="24">
        <v>0</v>
      </c>
      <c r="H794" s="24">
        <v>0</v>
      </c>
      <c r="I794" s="24">
        <v>0</v>
      </c>
      <c r="J794" s="24">
        <v>7278.9</v>
      </c>
      <c r="K794" s="24">
        <v>7278.5</v>
      </c>
      <c r="L794" s="24">
        <v>0</v>
      </c>
      <c r="M794" s="24">
        <v>0</v>
      </c>
      <c r="N794" s="24">
        <v>100</v>
      </c>
      <c r="O794" s="24">
        <v>100</v>
      </c>
      <c r="P794" s="266"/>
      <c r="Q794" s="212">
        <v>4.0999999999999996</v>
      </c>
      <c r="R794" s="212">
        <v>4.8</v>
      </c>
      <c r="S794" s="212">
        <v>117.1</v>
      </c>
      <c r="T794" s="2"/>
    </row>
    <row r="795" spans="1:20" ht="23.25" customHeight="1" x14ac:dyDescent="0.25">
      <c r="A795" s="237" t="s">
        <v>504</v>
      </c>
      <c r="B795" s="240" t="s">
        <v>188</v>
      </c>
      <c r="C795" s="17" t="s">
        <v>560</v>
      </c>
      <c r="D795" s="18">
        <f>SUM(D796:D800)</f>
        <v>225495.09999999998</v>
      </c>
      <c r="E795" s="18">
        <f t="shared" ref="E795:M795" si="244">SUM(E796:E800)</f>
        <v>225490.99999999997</v>
      </c>
      <c r="F795" s="18">
        <f t="shared" si="244"/>
        <v>0</v>
      </c>
      <c r="G795" s="18">
        <f t="shared" si="244"/>
        <v>0</v>
      </c>
      <c r="H795" s="18">
        <f t="shared" si="244"/>
        <v>549.5</v>
      </c>
      <c r="I795" s="18">
        <f t="shared" si="244"/>
        <v>549.5</v>
      </c>
      <c r="J795" s="18">
        <f t="shared" si="244"/>
        <v>224945.59999999998</v>
      </c>
      <c r="K795" s="18">
        <f t="shared" si="244"/>
        <v>224941.49999999997</v>
      </c>
      <c r="L795" s="18">
        <f t="shared" si="244"/>
        <v>0</v>
      </c>
      <c r="M795" s="18">
        <f t="shared" si="244"/>
        <v>0</v>
      </c>
      <c r="N795" s="18">
        <v>100</v>
      </c>
      <c r="O795" s="18">
        <v>100</v>
      </c>
      <c r="P795" s="243" t="s">
        <v>22</v>
      </c>
      <c r="Q795" s="243" t="s">
        <v>22</v>
      </c>
      <c r="R795" s="243" t="s">
        <v>22</v>
      </c>
      <c r="S795" s="243" t="s">
        <v>22</v>
      </c>
      <c r="T795" s="2"/>
    </row>
    <row r="796" spans="1:20" ht="21" customHeight="1" x14ac:dyDescent="0.25">
      <c r="A796" s="238"/>
      <c r="B796" s="241"/>
      <c r="C796" s="16">
        <v>2014</v>
      </c>
      <c r="D796" s="18">
        <f>SUM(D801)</f>
        <v>42891</v>
      </c>
      <c r="E796" s="18">
        <f t="shared" ref="E796:M796" si="245">SUM(E801)</f>
        <v>42890.5</v>
      </c>
      <c r="F796" s="18">
        <f t="shared" si="245"/>
        <v>0</v>
      </c>
      <c r="G796" s="18">
        <f t="shared" si="245"/>
        <v>0</v>
      </c>
      <c r="H796" s="18">
        <f t="shared" si="245"/>
        <v>0</v>
      </c>
      <c r="I796" s="18">
        <f t="shared" si="245"/>
        <v>0</v>
      </c>
      <c r="J796" s="18">
        <f t="shared" si="245"/>
        <v>42891</v>
      </c>
      <c r="K796" s="18">
        <f t="shared" si="245"/>
        <v>42890.5</v>
      </c>
      <c r="L796" s="18">
        <f t="shared" si="245"/>
        <v>0</v>
      </c>
      <c r="M796" s="18">
        <f t="shared" si="245"/>
        <v>0</v>
      </c>
      <c r="N796" s="18">
        <v>100</v>
      </c>
      <c r="O796" s="18">
        <v>100</v>
      </c>
      <c r="P796" s="244"/>
      <c r="Q796" s="244"/>
      <c r="R796" s="244"/>
      <c r="S796" s="244"/>
      <c r="T796" s="2"/>
    </row>
    <row r="797" spans="1:20" ht="24" customHeight="1" x14ac:dyDescent="0.25">
      <c r="A797" s="238"/>
      <c r="B797" s="241"/>
      <c r="C797" s="16">
        <v>2015</v>
      </c>
      <c r="D797" s="18">
        <f>SUM(D802)</f>
        <v>47755.9</v>
      </c>
      <c r="E797" s="18">
        <f t="shared" ref="E797:M797" si="246">SUM(E802)</f>
        <v>47755.4</v>
      </c>
      <c r="F797" s="18">
        <f t="shared" si="246"/>
        <v>0</v>
      </c>
      <c r="G797" s="18">
        <f t="shared" si="246"/>
        <v>0</v>
      </c>
      <c r="H797" s="18">
        <f t="shared" si="246"/>
        <v>0</v>
      </c>
      <c r="I797" s="18">
        <f t="shared" si="246"/>
        <v>0</v>
      </c>
      <c r="J797" s="18">
        <f t="shared" si="246"/>
        <v>47755.9</v>
      </c>
      <c r="K797" s="18">
        <f t="shared" si="246"/>
        <v>47755.4</v>
      </c>
      <c r="L797" s="18">
        <f t="shared" si="246"/>
        <v>0</v>
      </c>
      <c r="M797" s="18">
        <f t="shared" si="246"/>
        <v>0</v>
      </c>
      <c r="N797" s="18">
        <v>100</v>
      </c>
      <c r="O797" s="18">
        <v>100</v>
      </c>
      <c r="P797" s="244"/>
      <c r="Q797" s="244"/>
      <c r="R797" s="244"/>
      <c r="S797" s="244"/>
      <c r="T797" s="2"/>
    </row>
    <row r="798" spans="1:20" ht="24" customHeight="1" x14ac:dyDescent="0.25">
      <c r="A798" s="238"/>
      <c r="B798" s="241"/>
      <c r="C798" s="16">
        <v>2016</v>
      </c>
      <c r="D798" s="18">
        <f>SUM(D804)</f>
        <v>39490.400000000001</v>
      </c>
      <c r="E798" s="18">
        <f t="shared" ref="E798:M798" si="247">SUM(E804)</f>
        <v>39489.699999999997</v>
      </c>
      <c r="F798" s="18">
        <f t="shared" si="247"/>
        <v>0</v>
      </c>
      <c r="G798" s="18">
        <f t="shared" si="247"/>
        <v>0</v>
      </c>
      <c r="H798" s="18">
        <f t="shared" si="247"/>
        <v>40</v>
      </c>
      <c r="I798" s="18">
        <f t="shared" si="247"/>
        <v>40</v>
      </c>
      <c r="J798" s="18">
        <f t="shared" si="247"/>
        <v>39450.400000000001</v>
      </c>
      <c r="K798" s="18">
        <f t="shared" si="247"/>
        <v>39449.699999999997</v>
      </c>
      <c r="L798" s="18">
        <f t="shared" si="247"/>
        <v>0</v>
      </c>
      <c r="M798" s="18">
        <f t="shared" si="247"/>
        <v>0</v>
      </c>
      <c r="N798" s="18">
        <v>100</v>
      </c>
      <c r="O798" s="18">
        <v>100</v>
      </c>
      <c r="P798" s="244"/>
      <c r="Q798" s="244"/>
      <c r="R798" s="244"/>
      <c r="S798" s="244"/>
      <c r="T798" s="2"/>
    </row>
    <row r="799" spans="1:20" ht="24" customHeight="1" x14ac:dyDescent="0.25">
      <c r="A799" s="238"/>
      <c r="B799" s="241"/>
      <c r="C799" s="16">
        <v>2017</v>
      </c>
      <c r="D799" s="18">
        <f>SUM(D806)</f>
        <v>47203</v>
      </c>
      <c r="E799" s="18">
        <f t="shared" ref="E799:M799" si="248">SUM(E806)</f>
        <v>47202.5</v>
      </c>
      <c r="F799" s="18">
        <f t="shared" si="248"/>
        <v>0</v>
      </c>
      <c r="G799" s="18">
        <f t="shared" si="248"/>
        <v>0</v>
      </c>
      <c r="H799" s="18">
        <f t="shared" si="248"/>
        <v>285</v>
      </c>
      <c r="I799" s="18">
        <f t="shared" si="248"/>
        <v>285</v>
      </c>
      <c r="J799" s="18">
        <f t="shared" si="248"/>
        <v>46918</v>
      </c>
      <c r="K799" s="18">
        <f t="shared" si="248"/>
        <v>46917.5</v>
      </c>
      <c r="L799" s="18">
        <f t="shared" si="248"/>
        <v>0</v>
      </c>
      <c r="M799" s="18">
        <f t="shared" si="248"/>
        <v>0</v>
      </c>
      <c r="N799" s="18">
        <v>100</v>
      </c>
      <c r="O799" s="18">
        <v>100</v>
      </c>
      <c r="P799" s="244"/>
      <c r="Q799" s="244"/>
      <c r="R799" s="244"/>
      <c r="S799" s="244"/>
      <c r="T799" s="2"/>
    </row>
    <row r="800" spans="1:20" ht="21" customHeight="1" x14ac:dyDescent="0.25">
      <c r="A800" s="239"/>
      <c r="B800" s="242"/>
      <c r="C800" s="16">
        <v>2018</v>
      </c>
      <c r="D800" s="18">
        <f>SUM(D808)</f>
        <v>48154.8</v>
      </c>
      <c r="E800" s="18">
        <f t="shared" ref="E800:M800" si="249">SUM(E808)</f>
        <v>48152.9</v>
      </c>
      <c r="F800" s="18">
        <f t="shared" si="249"/>
        <v>0</v>
      </c>
      <c r="G800" s="18">
        <f t="shared" si="249"/>
        <v>0</v>
      </c>
      <c r="H800" s="18">
        <f t="shared" si="249"/>
        <v>224.5</v>
      </c>
      <c r="I800" s="18">
        <f t="shared" si="249"/>
        <v>224.5</v>
      </c>
      <c r="J800" s="18">
        <f t="shared" si="249"/>
        <v>47930.3</v>
      </c>
      <c r="K800" s="18">
        <f t="shared" si="249"/>
        <v>47928.4</v>
      </c>
      <c r="L800" s="18">
        <f t="shared" si="249"/>
        <v>0</v>
      </c>
      <c r="M800" s="18">
        <f t="shared" si="249"/>
        <v>0</v>
      </c>
      <c r="N800" s="18">
        <v>100</v>
      </c>
      <c r="O800" s="18">
        <v>100</v>
      </c>
      <c r="P800" s="245"/>
      <c r="Q800" s="245"/>
      <c r="R800" s="245"/>
      <c r="S800" s="245"/>
      <c r="T800" s="2"/>
    </row>
    <row r="801" spans="1:20" ht="49.5" customHeight="1" x14ac:dyDescent="0.25">
      <c r="A801" s="261" t="s">
        <v>505</v>
      </c>
      <c r="B801" s="264" t="s">
        <v>548</v>
      </c>
      <c r="C801" s="8">
        <v>2014</v>
      </c>
      <c r="D801" s="90">
        <v>42891</v>
      </c>
      <c r="E801" s="90">
        <v>42890.5</v>
      </c>
      <c r="F801" s="90">
        <v>0</v>
      </c>
      <c r="G801" s="90">
        <v>0</v>
      </c>
      <c r="H801" s="90">
        <v>0</v>
      </c>
      <c r="I801" s="90">
        <v>0</v>
      </c>
      <c r="J801" s="90">
        <v>42891</v>
      </c>
      <c r="K801" s="90">
        <v>42890.5</v>
      </c>
      <c r="L801" s="90">
        <v>0</v>
      </c>
      <c r="M801" s="90">
        <v>0</v>
      </c>
      <c r="N801" s="90">
        <v>100</v>
      </c>
      <c r="O801" s="90">
        <v>100</v>
      </c>
      <c r="P801" s="29" t="s">
        <v>189</v>
      </c>
      <c r="Q801" s="26">
        <v>1282</v>
      </c>
      <c r="R801" s="26">
        <v>1282</v>
      </c>
      <c r="S801" s="26">
        <v>100</v>
      </c>
      <c r="T801" s="2"/>
    </row>
    <row r="802" spans="1:20" ht="49.5" customHeight="1" x14ac:dyDescent="0.25">
      <c r="A802" s="262"/>
      <c r="B802" s="265"/>
      <c r="C802" s="264">
        <v>2015</v>
      </c>
      <c r="D802" s="270">
        <v>47755.9</v>
      </c>
      <c r="E802" s="270">
        <v>47755.4</v>
      </c>
      <c r="F802" s="270">
        <v>0</v>
      </c>
      <c r="G802" s="270">
        <v>0</v>
      </c>
      <c r="H802" s="270">
        <v>0</v>
      </c>
      <c r="I802" s="270">
        <v>0</v>
      </c>
      <c r="J802" s="270">
        <v>47755.9</v>
      </c>
      <c r="K802" s="270">
        <v>47755.4</v>
      </c>
      <c r="L802" s="270">
        <v>0</v>
      </c>
      <c r="M802" s="270">
        <v>0</v>
      </c>
      <c r="N802" s="270">
        <v>100</v>
      </c>
      <c r="O802" s="270">
        <v>100</v>
      </c>
      <c r="P802" s="29" t="s">
        <v>189</v>
      </c>
      <c r="Q802" s="85">
        <v>1287</v>
      </c>
      <c r="R802" s="85">
        <v>1340</v>
      </c>
      <c r="S802" s="85">
        <v>104.12</v>
      </c>
      <c r="T802" s="2"/>
    </row>
    <row r="803" spans="1:20" ht="144.75" customHeight="1" x14ac:dyDescent="0.25">
      <c r="A803" s="262"/>
      <c r="B803" s="265"/>
      <c r="C803" s="266"/>
      <c r="D803" s="271"/>
      <c r="E803" s="271"/>
      <c r="F803" s="271"/>
      <c r="G803" s="271"/>
      <c r="H803" s="271"/>
      <c r="I803" s="271"/>
      <c r="J803" s="271"/>
      <c r="K803" s="271"/>
      <c r="L803" s="271"/>
      <c r="M803" s="271"/>
      <c r="N803" s="271"/>
      <c r="O803" s="271"/>
      <c r="P803" s="29" t="s">
        <v>403</v>
      </c>
      <c r="Q803" s="104">
        <v>1</v>
      </c>
      <c r="R803" s="104">
        <v>1</v>
      </c>
      <c r="S803" s="85">
        <v>100</v>
      </c>
      <c r="T803" s="2"/>
    </row>
    <row r="804" spans="1:20" ht="51" customHeight="1" x14ac:dyDescent="0.25">
      <c r="A804" s="262"/>
      <c r="B804" s="265"/>
      <c r="C804" s="264">
        <v>2016</v>
      </c>
      <c r="D804" s="270">
        <v>39490.400000000001</v>
      </c>
      <c r="E804" s="270">
        <v>39489.699999999997</v>
      </c>
      <c r="F804" s="270">
        <v>0</v>
      </c>
      <c r="G804" s="270">
        <v>0</v>
      </c>
      <c r="H804" s="270">
        <v>40</v>
      </c>
      <c r="I804" s="270">
        <v>40</v>
      </c>
      <c r="J804" s="270">
        <v>39450.400000000001</v>
      </c>
      <c r="K804" s="270">
        <v>39449.699999999997</v>
      </c>
      <c r="L804" s="270">
        <v>0</v>
      </c>
      <c r="M804" s="270">
        <v>0</v>
      </c>
      <c r="N804" s="270">
        <v>100</v>
      </c>
      <c r="O804" s="270">
        <v>100</v>
      </c>
      <c r="P804" s="29" t="s">
        <v>189</v>
      </c>
      <c r="Q804" s="145">
        <v>1293</v>
      </c>
      <c r="R804" s="145">
        <v>1364</v>
      </c>
      <c r="S804" s="145">
        <v>105</v>
      </c>
      <c r="T804" s="2"/>
    </row>
    <row r="805" spans="1:20" ht="144.75" customHeight="1" x14ac:dyDescent="0.25">
      <c r="A805" s="262"/>
      <c r="B805" s="265"/>
      <c r="C805" s="266"/>
      <c r="D805" s="271"/>
      <c r="E805" s="271"/>
      <c r="F805" s="271"/>
      <c r="G805" s="271"/>
      <c r="H805" s="271"/>
      <c r="I805" s="271"/>
      <c r="J805" s="271"/>
      <c r="K805" s="271"/>
      <c r="L805" s="271"/>
      <c r="M805" s="271"/>
      <c r="N805" s="271"/>
      <c r="O805" s="271"/>
      <c r="P805" s="29" t="s">
        <v>403</v>
      </c>
      <c r="Q805" s="104">
        <v>1</v>
      </c>
      <c r="R805" s="104">
        <v>1</v>
      </c>
      <c r="S805" s="145">
        <v>100</v>
      </c>
      <c r="T805" s="2"/>
    </row>
    <row r="806" spans="1:20" ht="50.25" customHeight="1" x14ac:dyDescent="0.25">
      <c r="A806" s="262"/>
      <c r="B806" s="265"/>
      <c r="C806" s="264">
        <v>2017</v>
      </c>
      <c r="D806" s="270">
        <v>47203</v>
      </c>
      <c r="E806" s="270">
        <v>47202.5</v>
      </c>
      <c r="F806" s="270">
        <v>0</v>
      </c>
      <c r="G806" s="270">
        <v>0</v>
      </c>
      <c r="H806" s="270">
        <v>285</v>
      </c>
      <c r="I806" s="270">
        <v>285</v>
      </c>
      <c r="J806" s="270">
        <v>46918</v>
      </c>
      <c r="K806" s="270">
        <v>46917.5</v>
      </c>
      <c r="L806" s="270">
        <v>0</v>
      </c>
      <c r="M806" s="270">
        <v>0</v>
      </c>
      <c r="N806" s="270">
        <v>100</v>
      </c>
      <c r="O806" s="270">
        <v>100</v>
      </c>
      <c r="P806" s="29" t="s">
        <v>189</v>
      </c>
      <c r="Q806" s="172">
        <v>1298</v>
      </c>
      <c r="R806" s="172">
        <v>1519</v>
      </c>
      <c r="S806" s="172">
        <v>117</v>
      </c>
      <c r="T806" s="2"/>
    </row>
    <row r="807" spans="1:20" ht="144.75" customHeight="1" x14ac:dyDescent="0.25">
      <c r="A807" s="262"/>
      <c r="B807" s="265"/>
      <c r="C807" s="266"/>
      <c r="D807" s="271"/>
      <c r="E807" s="271"/>
      <c r="F807" s="271"/>
      <c r="G807" s="271"/>
      <c r="H807" s="271"/>
      <c r="I807" s="271"/>
      <c r="J807" s="271"/>
      <c r="K807" s="271"/>
      <c r="L807" s="271"/>
      <c r="M807" s="271"/>
      <c r="N807" s="271"/>
      <c r="O807" s="271"/>
      <c r="P807" s="29" t="s">
        <v>403</v>
      </c>
      <c r="Q807" s="104">
        <v>1</v>
      </c>
      <c r="R807" s="104">
        <v>1</v>
      </c>
      <c r="S807" s="172">
        <v>100</v>
      </c>
      <c r="T807" s="2"/>
    </row>
    <row r="808" spans="1:20" ht="49.5" customHeight="1" x14ac:dyDescent="0.25">
      <c r="A808" s="263"/>
      <c r="B808" s="266"/>
      <c r="C808" s="218">
        <v>2018</v>
      </c>
      <c r="D808" s="219">
        <v>48154.8</v>
      </c>
      <c r="E808" s="219">
        <v>48152.9</v>
      </c>
      <c r="F808" s="219">
        <v>0</v>
      </c>
      <c r="G808" s="219">
        <v>0</v>
      </c>
      <c r="H808" s="219">
        <v>224.5</v>
      </c>
      <c r="I808" s="219">
        <v>224.5</v>
      </c>
      <c r="J808" s="219">
        <v>47930.3</v>
      </c>
      <c r="K808" s="219">
        <v>47928.4</v>
      </c>
      <c r="L808" s="219">
        <v>0</v>
      </c>
      <c r="M808" s="219">
        <v>0</v>
      </c>
      <c r="N808" s="219">
        <v>100</v>
      </c>
      <c r="O808" s="219">
        <v>100</v>
      </c>
      <c r="P808" s="29" t="s">
        <v>189</v>
      </c>
      <c r="Q808" s="148">
        <v>1303</v>
      </c>
      <c r="R808" s="148">
        <v>1618</v>
      </c>
      <c r="S808" s="212">
        <v>124.2</v>
      </c>
      <c r="T808" s="2"/>
    </row>
    <row r="809" spans="1:20" ht="27" customHeight="1" x14ac:dyDescent="0.25">
      <c r="A809" s="237" t="s">
        <v>506</v>
      </c>
      <c r="B809" s="240" t="s">
        <v>190</v>
      </c>
      <c r="C809" s="17" t="s">
        <v>560</v>
      </c>
      <c r="D809" s="18">
        <f>SUM(D810:D814)</f>
        <v>9538.7999999999993</v>
      </c>
      <c r="E809" s="18">
        <f t="shared" ref="E809:M809" si="250">SUM(E810:E814)</f>
        <v>9537.2999999999993</v>
      </c>
      <c r="F809" s="18">
        <f t="shared" si="250"/>
        <v>0</v>
      </c>
      <c r="G809" s="18">
        <f t="shared" si="250"/>
        <v>0</v>
      </c>
      <c r="H809" s="18">
        <f t="shared" si="250"/>
        <v>24</v>
      </c>
      <c r="I809" s="18">
        <f t="shared" si="250"/>
        <v>24</v>
      </c>
      <c r="J809" s="18">
        <f t="shared" si="250"/>
        <v>9514.7999999999993</v>
      </c>
      <c r="K809" s="18">
        <f t="shared" si="250"/>
        <v>9513.2999999999993</v>
      </c>
      <c r="L809" s="18">
        <f t="shared" si="250"/>
        <v>0</v>
      </c>
      <c r="M809" s="18">
        <f t="shared" si="250"/>
        <v>0</v>
      </c>
      <c r="N809" s="18">
        <v>100</v>
      </c>
      <c r="O809" s="18">
        <v>99.98</v>
      </c>
      <c r="P809" s="243" t="s">
        <v>22</v>
      </c>
      <c r="Q809" s="243" t="s">
        <v>22</v>
      </c>
      <c r="R809" s="243" t="s">
        <v>22</v>
      </c>
      <c r="S809" s="243" t="s">
        <v>22</v>
      </c>
      <c r="T809" s="2"/>
    </row>
    <row r="810" spans="1:20" ht="24" customHeight="1" x14ac:dyDescent="0.25">
      <c r="A810" s="238"/>
      <c r="B810" s="241"/>
      <c r="C810" s="66">
        <v>2014</v>
      </c>
      <c r="D810" s="76">
        <f>SUM(D815)</f>
        <v>2450.5</v>
      </c>
      <c r="E810" s="76">
        <f t="shared" ref="E810:M810" si="251">SUM(E815)</f>
        <v>2450.4</v>
      </c>
      <c r="F810" s="76">
        <f t="shared" si="251"/>
        <v>0</v>
      </c>
      <c r="G810" s="76">
        <f t="shared" si="251"/>
        <v>0</v>
      </c>
      <c r="H810" s="76">
        <f t="shared" si="251"/>
        <v>0</v>
      </c>
      <c r="I810" s="76">
        <f t="shared" si="251"/>
        <v>0</v>
      </c>
      <c r="J810" s="76">
        <f t="shared" si="251"/>
        <v>2450.5</v>
      </c>
      <c r="K810" s="76">
        <f t="shared" si="251"/>
        <v>2450.4</v>
      </c>
      <c r="L810" s="76">
        <f t="shared" si="251"/>
        <v>0</v>
      </c>
      <c r="M810" s="76">
        <f t="shared" si="251"/>
        <v>0</v>
      </c>
      <c r="N810" s="76">
        <v>100</v>
      </c>
      <c r="O810" s="76">
        <v>100</v>
      </c>
      <c r="P810" s="244"/>
      <c r="Q810" s="244"/>
      <c r="R810" s="244"/>
      <c r="S810" s="244"/>
      <c r="T810" s="2"/>
    </row>
    <row r="811" spans="1:20" ht="23.25" customHeight="1" x14ac:dyDescent="0.25">
      <c r="A811" s="238"/>
      <c r="B811" s="241"/>
      <c r="C811" s="66">
        <v>2015</v>
      </c>
      <c r="D811" s="76">
        <f>SUM(D817)</f>
        <v>2348.8000000000002</v>
      </c>
      <c r="E811" s="76">
        <f t="shared" ref="E811:M811" si="252">SUM(E817)</f>
        <v>2348.4</v>
      </c>
      <c r="F811" s="76">
        <f t="shared" si="252"/>
        <v>0</v>
      </c>
      <c r="G811" s="76">
        <f t="shared" si="252"/>
        <v>0</v>
      </c>
      <c r="H811" s="76">
        <f t="shared" si="252"/>
        <v>0</v>
      </c>
      <c r="I811" s="76">
        <f t="shared" si="252"/>
        <v>0</v>
      </c>
      <c r="J811" s="76">
        <f t="shared" si="252"/>
        <v>2348.8000000000002</v>
      </c>
      <c r="K811" s="76">
        <f t="shared" si="252"/>
        <v>2348.4</v>
      </c>
      <c r="L811" s="76">
        <f t="shared" si="252"/>
        <v>0</v>
      </c>
      <c r="M811" s="76">
        <f t="shared" si="252"/>
        <v>0</v>
      </c>
      <c r="N811" s="76">
        <v>100</v>
      </c>
      <c r="O811" s="76">
        <v>99.98</v>
      </c>
      <c r="P811" s="244"/>
      <c r="Q811" s="244"/>
      <c r="R811" s="244"/>
      <c r="S811" s="244"/>
      <c r="T811" s="2"/>
    </row>
    <row r="812" spans="1:20" ht="23.25" customHeight="1" x14ac:dyDescent="0.25">
      <c r="A812" s="238"/>
      <c r="B812" s="241"/>
      <c r="C812" s="66">
        <v>2016</v>
      </c>
      <c r="D812" s="76">
        <f>SUM(D819)</f>
        <v>2468.9</v>
      </c>
      <c r="E812" s="76">
        <f t="shared" ref="E812:M812" si="253">SUM(E819)</f>
        <v>2468.3000000000002</v>
      </c>
      <c r="F812" s="76">
        <f t="shared" si="253"/>
        <v>0</v>
      </c>
      <c r="G812" s="76">
        <f t="shared" si="253"/>
        <v>0</v>
      </c>
      <c r="H812" s="76">
        <f t="shared" si="253"/>
        <v>0</v>
      </c>
      <c r="I812" s="76">
        <f t="shared" si="253"/>
        <v>0</v>
      </c>
      <c r="J812" s="76">
        <f t="shared" si="253"/>
        <v>2468.9</v>
      </c>
      <c r="K812" s="76">
        <f t="shared" si="253"/>
        <v>2468.3000000000002</v>
      </c>
      <c r="L812" s="76">
        <f t="shared" si="253"/>
        <v>0</v>
      </c>
      <c r="M812" s="76">
        <f t="shared" si="253"/>
        <v>0</v>
      </c>
      <c r="N812" s="76">
        <v>100</v>
      </c>
      <c r="O812" s="76">
        <v>99.98</v>
      </c>
      <c r="P812" s="244"/>
      <c r="Q812" s="244"/>
      <c r="R812" s="244"/>
      <c r="S812" s="244"/>
      <c r="T812" s="2"/>
    </row>
    <row r="813" spans="1:20" ht="23.25" customHeight="1" x14ac:dyDescent="0.25">
      <c r="A813" s="238"/>
      <c r="B813" s="241"/>
      <c r="C813" s="66">
        <v>2017</v>
      </c>
      <c r="D813" s="76">
        <f>SUM(D821+D823)</f>
        <v>1342.8000000000002</v>
      </c>
      <c r="E813" s="76">
        <f t="shared" ref="E813:M813" si="254">SUM(E821+E823)</f>
        <v>1342.4</v>
      </c>
      <c r="F813" s="76">
        <f t="shared" si="254"/>
        <v>0</v>
      </c>
      <c r="G813" s="76">
        <f t="shared" si="254"/>
        <v>0</v>
      </c>
      <c r="H813" s="76">
        <f t="shared" si="254"/>
        <v>24</v>
      </c>
      <c r="I813" s="76">
        <f t="shared" si="254"/>
        <v>24</v>
      </c>
      <c r="J813" s="76">
        <f t="shared" si="254"/>
        <v>1318.8000000000002</v>
      </c>
      <c r="K813" s="76">
        <f t="shared" si="254"/>
        <v>1318.4</v>
      </c>
      <c r="L813" s="76">
        <f t="shared" si="254"/>
        <v>0</v>
      </c>
      <c r="M813" s="76">
        <f t="shared" si="254"/>
        <v>0</v>
      </c>
      <c r="N813" s="76">
        <v>100</v>
      </c>
      <c r="O813" s="76">
        <v>100</v>
      </c>
      <c r="P813" s="244"/>
      <c r="Q813" s="244"/>
      <c r="R813" s="244"/>
      <c r="S813" s="244"/>
      <c r="T813" s="2"/>
    </row>
    <row r="814" spans="1:20" ht="23.25" customHeight="1" x14ac:dyDescent="0.25">
      <c r="A814" s="239"/>
      <c r="B814" s="242"/>
      <c r="C814" s="66">
        <v>2018</v>
      </c>
      <c r="D814" s="76">
        <f>SUM(D825)</f>
        <v>927.8</v>
      </c>
      <c r="E814" s="76">
        <f t="shared" ref="E814:M814" si="255">SUM(E825)</f>
        <v>927.8</v>
      </c>
      <c r="F814" s="76">
        <f t="shared" si="255"/>
        <v>0</v>
      </c>
      <c r="G814" s="76">
        <f t="shared" si="255"/>
        <v>0</v>
      </c>
      <c r="H814" s="76">
        <f t="shared" si="255"/>
        <v>0</v>
      </c>
      <c r="I814" s="76">
        <f t="shared" si="255"/>
        <v>0</v>
      </c>
      <c r="J814" s="76">
        <f t="shared" si="255"/>
        <v>927.8</v>
      </c>
      <c r="K814" s="76">
        <f t="shared" si="255"/>
        <v>927.8</v>
      </c>
      <c r="L814" s="76">
        <f t="shared" si="255"/>
        <v>0</v>
      </c>
      <c r="M814" s="76">
        <f t="shared" si="255"/>
        <v>0</v>
      </c>
      <c r="N814" s="76">
        <v>100</v>
      </c>
      <c r="O814" s="76">
        <v>100</v>
      </c>
      <c r="P814" s="245"/>
      <c r="Q814" s="245"/>
      <c r="R814" s="245"/>
      <c r="S814" s="245"/>
      <c r="T814" s="2"/>
    </row>
    <row r="815" spans="1:20" ht="51" customHeight="1" x14ac:dyDescent="0.25">
      <c r="A815" s="261" t="s">
        <v>507</v>
      </c>
      <c r="B815" s="264" t="s">
        <v>549</v>
      </c>
      <c r="C815" s="264">
        <v>2014</v>
      </c>
      <c r="D815" s="270">
        <v>2450.5</v>
      </c>
      <c r="E815" s="270">
        <v>2450.4</v>
      </c>
      <c r="F815" s="270">
        <v>0</v>
      </c>
      <c r="G815" s="270">
        <v>0</v>
      </c>
      <c r="H815" s="270">
        <v>0</v>
      </c>
      <c r="I815" s="270">
        <v>0</v>
      </c>
      <c r="J815" s="270">
        <v>2450.5</v>
      </c>
      <c r="K815" s="270">
        <v>2450.4</v>
      </c>
      <c r="L815" s="270">
        <v>0</v>
      </c>
      <c r="M815" s="270">
        <v>0</v>
      </c>
      <c r="N815" s="270">
        <v>100</v>
      </c>
      <c r="O815" s="270">
        <v>100</v>
      </c>
      <c r="P815" s="27" t="s">
        <v>191</v>
      </c>
      <c r="Q815" s="26">
        <v>10</v>
      </c>
      <c r="R815" s="26">
        <v>10</v>
      </c>
      <c r="S815" s="26">
        <v>100</v>
      </c>
      <c r="T815" s="2"/>
    </row>
    <row r="816" spans="1:20" ht="28.5" customHeight="1" x14ac:dyDescent="0.25">
      <c r="A816" s="262"/>
      <c r="B816" s="265"/>
      <c r="C816" s="266"/>
      <c r="D816" s="271"/>
      <c r="E816" s="271"/>
      <c r="F816" s="271"/>
      <c r="G816" s="271"/>
      <c r="H816" s="271"/>
      <c r="I816" s="271"/>
      <c r="J816" s="271"/>
      <c r="K816" s="271"/>
      <c r="L816" s="271"/>
      <c r="M816" s="271"/>
      <c r="N816" s="271"/>
      <c r="O816" s="271"/>
      <c r="P816" s="27" t="s">
        <v>192</v>
      </c>
      <c r="Q816" s="10">
        <v>0</v>
      </c>
      <c r="R816" s="10">
        <v>0</v>
      </c>
      <c r="S816" s="10">
        <v>100</v>
      </c>
      <c r="T816" s="2"/>
    </row>
    <row r="817" spans="1:20" ht="54" customHeight="1" x14ac:dyDescent="0.25">
      <c r="A817" s="262"/>
      <c r="B817" s="265"/>
      <c r="C817" s="264">
        <v>2015</v>
      </c>
      <c r="D817" s="270">
        <v>2348.8000000000002</v>
      </c>
      <c r="E817" s="270">
        <v>2348.4</v>
      </c>
      <c r="F817" s="270">
        <v>0</v>
      </c>
      <c r="G817" s="270">
        <v>0</v>
      </c>
      <c r="H817" s="270">
        <v>0</v>
      </c>
      <c r="I817" s="270">
        <v>0</v>
      </c>
      <c r="J817" s="270">
        <v>2348.8000000000002</v>
      </c>
      <c r="K817" s="270">
        <v>2348.4</v>
      </c>
      <c r="L817" s="270">
        <v>0</v>
      </c>
      <c r="M817" s="270">
        <v>0</v>
      </c>
      <c r="N817" s="270">
        <v>100</v>
      </c>
      <c r="O817" s="270">
        <v>99.98</v>
      </c>
      <c r="P817" s="27" t="s">
        <v>191</v>
      </c>
      <c r="Q817" s="85">
        <v>10</v>
      </c>
      <c r="R817" s="85">
        <v>10</v>
      </c>
      <c r="S817" s="85">
        <v>100</v>
      </c>
      <c r="T817" s="2"/>
    </row>
    <row r="818" spans="1:20" ht="28.5" customHeight="1" x14ac:dyDescent="0.25">
      <c r="A818" s="262"/>
      <c r="B818" s="265"/>
      <c r="C818" s="266"/>
      <c r="D818" s="271"/>
      <c r="E818" s="271"/>
      <c r="F818" s="271"/>
      <c r="G818" s="271"/>
      <c r="H818" s="271"/>
      <c r="I818" s="271"/>
      <c r="J818" s="271"/>
      <c r="K818" s="271"/>
      <c r="L818" s="271"/>
      <c r="M818" s="271"/>
      <c r="N818" s="271"/>
      <c r="O818" s="271"/>
      <c r="P818" s="27" t="s">
        <v>192</v>
      </c>
      <c r="Q818" s="85">
        <v>0</v>
      </c>
      <c r="R818" s="85">
        <v>0</v>
      </c>
      <c r="S818" s="85">
        <v>100</v>
      </c>
      <c r="T818" s="2"/>
    </row>
    <row r="819" spans="1:20" ht="28.5" customHeight="1" x14ac:dyDescent="0.25">
      <c r="A819" s="262"/>
      <c r="B819" s="265"/>
      <c r="C819" s="264">
        <v>2016</v>
      </c>
      <c r="D819" s="270">
        <v>2468.9</v>
      </c>
      <c r="E819" s="270">
        <v>2468.3000000000002</v>
      </c>
      <c r="F819" s="270">
        <v>0</v>
      </c>
      <c r="G819" s="270">
        <v>0</v>
      </c>
      <c r="H819" s="270">
        <v>0</v>
      </c>
      <c r="I819" s="270">
        <v>0</v>
      </c>
      <c r="J819" s="270">
        <v>2468.9</v>
      </c>
      <c r="K819" s="270">
        <v>2468.3000000000002</v>
      </c>
      <c r="L819" s="270">
        <v>0</v>
      </c>
      <c r="M819" s="270">
        <v>0</v>
      </c>
      <c r="N819" s="270">
        <v>100</v>
      </c>
      <c r="O819" s="270">
        <v>99.98</v>
      </c>
      <c r="P819" s="27" t="s">
        <v>191</v>
      </c>
      <c r="Q819" s="145">
        <v>10</v>
      </c>
      <c r="R819" s="145">
        <v>10</v>
      </c>
      <c r="S819" s="145">
        <v>100</v>
      </c>
      <c r="T819" s="2"/>
    </row>
    <row r="820" spans="1:20" ht="28.5" customHeight="1" x14ac:dyDescent="0.25">
      <c r="A820" s="262"/>
      <c r="B820" s="265"/>
      <c r="C820" s="266"/>
      <c r="D820" s="271"/>
      <c r="E820" s="271"/>
      <c r="F820" s="271"/>
      <c r="G820" s="271"/>
      <c r="H820" s="271"/>
      <c r="I820" s="271"/>
      <c r="J820" s="271"/>
      <c r="K820" s="271"/>
      <c r="L820" s="271"/>
      <c r="M820" s="271"/>
      <c r="N820" s="271"/>
      <c r="O820" s="271"/>
      <c r="P820" s="27" t="s">
        <v>192</v>
      </c>
      <c r="Q820" s="145">
        <v>0</v>
      </c>
      <c r="R820" s="145">
        <v>0</v>
      </c>
      <c r="S820" s="145">
        <v>100</v>
      </c>
      <c r="T820" s="2"/>
    </row>
    <row r="821" spans="1:20" ht="28.5" customHeight="1" x14ac:dyDescent="0.25">
      <c r="A821" s="262"/>
      <c r="B821" s="265"/>
      <c r="C821" s="264">
        <v>2017</v>
      </c>
      <c r="D821" s="270">
        <v>284.39999999999998</v>
      </c>
      <c r="E821" s="270">
        <v>284.10000000000002</v>
      </c>
      <c r="F821" s="270">
        <v>0</v>
      </c>
      <c r="G821" s="270">
        <v>0</v>
      </c>
      <c r="H821" s="270">
        <v>0</v>
      </c>
      <c r="I821" s="270">
        <v>0</v>
      </c>
      <c r="J821" s="270">
        <v>284.39999999999998</v>
      </c>
      <c r="K821" s="270">
        <v>284.10000000000002</v>
      </c>
      <c r="L821" s="270">
        <v>0</v>
      </c>
      <c r="M821" s="270">
        <v>0</v>
      </c>
      <c r="N821" s="270">
        <v>100</v>
      </c>
      <c r="O821" s="270">
        <v>100</v>
      </c>
      <c r="P821" s="27" t="s">
        <v>191</v>
      </c>
      <c r="Q821" s="172">
        <v>10</v>
      </c>
      <c r="R821" s="172">
        <v>58</v>
      </c>
      <c r="S821" s="172">
        <v>580</v>
      </c>
      <c r="T821" s="2"/>
    </row>
    <row r="822" spans="1:20" ht="28.5" customHeight="1" x14ac:dyDescent="0.25">
      <c r="A822" s="262"/>
      <c r="B822" s="266"/>
      <c r="C822" s="266"/>
      <c r="D822" s="271"/>
      <c r="E822" s="271"/>
      <c r="F822" s="271"/>
      <c r="G822" s="271"/>
      <c r="H822" s="271"/>
      <c r="I822" s="271"/>
      <c r="J822" s="271"/>
      <c r="K822" s="271"/>
      <c r="L822" s="271"/>
      <c r="M822" s="271"/>
      <c r="N822" s="271"/>
      <c r="O822" s="271"/>
      <c r="P822" s="27" t="s">
        <v>192</v>
      </c>
      <c r="Q822" s="172">
        <v>0</v>
      </c>
      <c r="R822" s="172">
        <v>0</v>
      </c>
      <c r="S822" s="172">
        <v>100</v>
      </c>
      <c r="T822" s="2"/>
    </row>
    <row r="823" spans="1:20" ht="28.5" customHeight="1" x14ac:dyDescent="0.25">
      <c r="A823" s="262"/>
      <c r="B823" s="264" t="s">
        <v>550</v>
      </c>
      <c r="C823" s="264">
        <v>2017</v>
      </c>
      <c r="D823" s="270">
        <v>1058.4000000000001</v>
      </c>
      <c r="E823" s="270">
        <v>1058.3</v>
      </c>
      <c r="F823" s="270">
        <v>0</v>
      </c>
      <c r="G823" s="270">
        <v>0</v>
      </c>
      <c r="H823" s="270">
        <v>24</v>
      </c>
      <c r="I823" s="270">
        <v>24</v>
      </c>
      <c r="J823" s="270">
        <v>1034.4000000000001</v>
      </c>
      <c r="K823" s="270">
        <v>1034.3</v>
      </c>
      <c r="L823" s="270">
        <v>0</v>
      </c>
      <c r="M823" s="270">
        <v>0</v>
      </c>
      <c r="N823" s="270">
        <v>100</v>
      </c>
      <c r="O823" s="270">
        <v>100</v>
      </c>
      <c r="P823" s="27" t="s">
        <v>191</v>
      </c>
      <c r="Q823" s="172">
        <v>10</v>
      </c>
      <c r="R823" s="172">
        <v>58</v>
      </c>
      <c r="S823" s="172">
        <v>580</v>
      </c>
      <c r="T823" s="2"/>
    </row>
    <row r="824" spans="1:20" ht="28.5" customHeight="1" x14ac:dyDescent="0.25">
      <c r="A824" s="262"/>
      <c r="B824" s="265"/>
      <c r="C824" s="266"/>
      <c r="D824" s="271"/>
      <c r="E824" s="271"/>
      <c r="F824" s="271"/>
      <c r="G824" s="271"/>
      <c r="H824" s="271"/>
      <c r="I824" s="271"/>
      <c r="J824" s="271"/>
      <c r="K824" s="271"/>
      <c r="L824" s="271"/>
      <c r="M824" s="271"/>
      <c r="N824" s="271"/>
      <c r="O824" s="271"/>
      <c r="P824" s="27" t="s">
        <v>192</v>
      </c>
      <c r="Q824" s="172">
        <v>0</v>
      </c>
      <c r="R824" s="172">
        <v>0</v>
      </c>
      <c r="S824" s="172">
        <v>100</v>
      </c>
      <c r="T824" s="2"/>
    </row>
    <row r="825" spans="1:20" ht="28.5" customHeight="1" x14ac:dyDescent="0.25">
      <c r="A825" s="263"/>
      <c r="B825" s="266"/>
      <c r="C825" s="218">
        <v>2018</v>
      </c>
      <c r="D825" s="219">
        <v>927.8</v>
      </c>
      <c r="E825" s="219">
        <v>927.8</v>
      </c>
      <c r="F825" s="219">
        <v>0</v>
      </c>
      <c r="G825" s="219">
        <v>0</v>
      </c>
      <c r="H825" s="219">
        <v>0</v>
      </c>
      <c r="I825" s="219">
        <v>0</v>
      </c>
      <c r="J825" s="219">
        <v>927.8</v>
      </c>
      <c r="K825" s="219">
        <v>927.8</v>
      </c>
      <c r="L825" s="219">
        <v>0</v>
      </c>
      <c r="M825" s="219">
        <v>0</v>
      </c>
      <c r="N825" s="219">
        <v>100</v>
      </c>
      <c r="O825" s="219">
        <v>100</v>
      </c>
      <c r="P825" s="27" t="s">
        <v>192</v>
      </c>
      <c r="Q825" s="220">
        <v>0</v>
      </c>
      <c r="R825" s="220">
        <v>0</v>
      </c>
      <c r="S825" s="220">
        <v>100</v>
      </c>
      <c r="T825" s="2"/>
    </row>
    <row r="826" spans="1:20" ht="18.75" customHeight="1" x14ac:dyDescent="0.25">
      <c r="A826" s="237" t="s">
        <v>508</v>
      </c>
      <c r="B826" s="240" t="s">
        <v>509</v>
      </c>
      <c r="C826" s="17" t="s">
        <v>560</v>
      </c>
      <c r="D826" s="18">
        <f>SUM(D827:D831)</f>
        <v>77944.5</v>
      </c>
      <c r="E826" s="18">
        <f t="shared" ref="E826:M826" si="256">SUM(E827:E831)</f>
        <v>77944.3</v>
      </c>
      <c r="F826" s="18">
        <f t="shared" si="256"/>
        <v>0</v>
      </c>
      <c r="G826" s="18">
        <f t="shared" si="256"/>
        <v>0</v>
      </c>
      <c r="H826" s="18">
        <f t="shared" si="256"/>
        <v>1000</v>
      </c>
      <c r="I826" s="18">
        <f t="shared" si="256"/>
        <v>1000</v>
      </c>
      <c r="J826" s="18">
        <f t="shared" si="256"/>
        <v>76944.5</v>
      </c>
      <c r="K826" s="18">
        <f t="shared" si="256"/>
        <v>76944.3</v>
      </c>
      <c r="L826" s="18">
        <f t="shared" si="256"/>
        <v>0</v>
      </c>
      <c r="M826" s="18">
        <f t="shared" si="256"/>
        <v>0</v>
      </c>
      <c r="N826" s="18">
        <v>100</v>
      </c>
      <c r="O826" s="18">
        <v>100</v>
      </c>
      <c r="P826" s="243" t="s">
        <v>22</v>
      </c>
      <c r="Q826" s="243" t="s">
        <v>22</v>
      </c>
      <c r="R826" s="243" t="s">
        <v>22</v>
      </c>
      <c r="S826" s="243" t="s">
        <v>22</v>
      </c>
      <c r="T826" s="2"/>
    </row>
    <row r="827" spans="1:20" ht="18.75" customHeight="1" x14ac:dyDescent="0.25">
      <c r="A827" s="238"/>
      <c r="B827" s="241"/>
      <c r="C827" s="16">
        <v>2014</v>
      </c>
      <c r="D827" s="18">
        <f>SUM(D832)</f>
        <v>0</v>
      </c>
      <c r="E827" s="18">
        <f t="shared" ref="E827:M827" si="257">SUM(E832)</f>
        <v>0</v>
      </c>
      <c r="F827" s="18">
        <f t="shared" si="257"/>
        <v>0</v>
      </c>
      <c r="G827" s="18">
        <f t="shared" si="257"/>
        <v>0</v>
      </c>
      <c r="H827" s="18">
        <f t="shared" si="257"/>
        <v>0</v>
      </c>
      <c r="I827" s="18">
        <f t="shared" si="257"/>
        <v>0</v>
      </c>
      <c r="J827" s="18">
        <f t="shared" si="257"/>
        <v>0</v>
      </c>
      <c r="K827" s="18">
        <f t="shared" si="257"/>
        <v>0</v>
      </c>
      <c r="L827" s="18">
        <f t="shared" si="257"/>
        <v>0</v>
      </c>
      <c r="M827" s="18">
        <f t="shared" si="257"/>
        <v>0</v>
      </c>
      <c r="N827" s="18">
        <v>0</v>
      </c>
      <c r="O827" s="18">
        <v>0</v>
      </c>
      <c r="P827" s="244"/>
      <c r="Q827" s="244"/>
      <c r="R827" s="244"/>
      <c r="S827" s="244"/>
      <c r="T827" s="2"/>
    </row>
    <row r="828" spans="1:20" ht="18" customHeight="1" x14ac:dyDescent="0.25">
      <c r="A828" s="238"/>
      <c r="B828" s="241"/>
      <c r="C828" s="16">
        <v>2015</v>
      </c>
      <c r="D828" s="18">
        <f>SUM(D833)</f>
        <v>0</v>
      </c>
      <c r="E828" s="18">
        <f t="shared" ref="E828:M828" si="258">SUM(E833)</f>
        <v>0</v>
      </c>
      <c r="F828" s="18">
        <f t="shared" si="258"/>
        <v>0</v>
      </c>
      <c r="G828" s="18">
        <f t="shared" si="258"/>
        <v>0</v>
      </c>
      <c r="H828" s="18">
        <f t="shared" si="258"/>
        <v>0</v>
      </c>
      <c r="I828" s="18">
        <f t="shared" si="258"/>
        <v>0</v>
      </c>
      <c r="J828" s="18">
        <f t="shared" si="258"/>
        <v>0</v>
      </c>
      <c r="K828" s="18">
        <f t="shared" si="258"/>
        <v>0</v>
      </c>
      <c r="L828" s="18">
        <f t="shared" si="258"/>
        <v>0</v>
      </c>
      <c r="M828" s="18">
        <f t="shared" si="258"/>
        <v>0</v>
      </c>
      <c r="N828" s="18">
        <v>0</v>
      </c>
      <c r="O828" s="18">
        <v>0</v>
      </c>
      <c r="P828" s="244"/>
      <c r="Q828" s="244"/>
      <c r="R828" s="244"/>
      <c r="S828" s="244"/>
      <c r="T828" s="2"/>
    </row>
    <row r="829" spans="1:20" ht="20.25" customHeight="1" x14ac:dyDescent="0.25">
      <c r="A829" s="238"/>
      <c r="B829" s="241"/>
      <c r="C829" s="16">
        <v>2016</v>
      </c>
      <c r="D829" s="18">
        <f>SUM(D834)</f>
        <v>11352</v>
      </c>
      <c r="E829" s="18">
        <f t="shared" ref="E829:M829" si="259">SUM(E834)</f>
        <v>11352</v>
      </c>
      <c r="F829" s="18">
        <f t="shared" si="259"/>
        <v>0</v>
      </c>
      <c r="G829" s="18">
        <f t="shared" si="259"/>
        <v>0</v>
      </c>
      <c r="H829" s="18">
        <f t="shared" si="259"/>
        <v>0</v>
      </c>
      <c r="I829" s="18">
        <f t="shared" si="259"/>
        <v>0</v>
      </c>
      <c r="J829" s="18">
        <f t="shared" si="259"/>
        <v>11352</v>
      </c>
      <c r="K829" s="18">
        <f t="shared" si="259"/>
        <v>11352</v>
      </c>
      <c r="L829" s="18">
        <f t="shared" si="259"/>
        <v>0</v>
      </c>
      <c r="M829" s="18">
        <f t="shared" si="259"/>
        <v>0</v>
      </c>
      <c r="N829" s="18">
        <v>100</v>
      </c>
      <c r="O829" s="18">
        <v>100</v>
      </c>
      <c r="P829" s="244"/>
      <c r="Q829" s="244"/>
      <c r="R829" s="244"/>
      <c r="S829" s="244"/>
      <c r="T829" s="2"/>
    </row>
    <row r="830" spans="1:20" ht="20.25" customHeight="1" x14ac:dyDescent="0.25">
      <c r="A830" s="238"/>
      <c r="B830" s="241"/>
      <c r="C830" s="184">
        <v>2017</v>
      </c>
      <c r="D830" s="185">
        <f>SUM(D835)</f>
        <v>66592.5</v>
      </c>
      <c r="E830" s="185">
        <f t="shared" ref="E830:M830" si="260">SUM(E835)</f>
        <v>66592.3</v>
      </c>
      <c r="F830" s="185">
        <f t="shared" si="260"/>
        <v>0</v>
      </c>
      <c r="G830" s="185">
        <f t="shared" si="260"/>
        <v>0</v>
      </c>
      <c r="H830" s="185">
        <f t="shared" si="260"/>
        <v>1000</v>
      </c>
      <c r="I830" s="185">
        <f t="shared" si="260"/>
        <v>1000</v>
      </c>
      <c r="J830" s="185">
        <f t="shared" si="260"/>
        <v>65592.5</v>
      </c>
      <c r="K830" s="185">
        <f t="shared" si="260"/>
        <v>65592.3</v>
      </c>
      <c r="L830" s="185">
        <f t="shared" si="260"/>
        <v>0</v>
      </c>
      <c r="M830" s="185">
        <f t="shared" si="260"/>
        <v>0</v>
      </c>
      <c r="N830" s="185">
        <v>100</v>
      </c>
      <c r="O830" s="185">
        <v>100</v>
      </c>
      <c r="P830" s="244"/>
      <c r="Q830" s="244"/>
      <c r="R830" s="244"/>
      <c r="S830" s="244"/>
      <c r="T830" s="2"/>
    </row>
    <row r="831" spans="1:20" ht="20.25" customHeight="1" x14ac:dyDescent="0.25">
      <c r="A831" s="239"/>
      <c r="B831" s="242"/>
      <c r="C831" s="184">
        <v>2018</v>
      </c>
      <c r="D831" s="185">
        <f>SUM(D836)</f>
        <v>0</v>
      </c>
      <c r="E831" s="185">
        <f t="shared" ref="E831:M831" si="261">SUM(E836)</f>
        <v>0</v>
      </c>
      <c r="F831" s="185">
        <f t="shared" si="261"/>
        <v>0</v>
      </c>
      <c r="G831" s="185">
        <f t="shared" si="261"/>
        <v>0</v>
      </c>
      <c r="H831" s="185">
        <f t="shared" si="261"/>
        <v>0</v>
      </c>
      <c r="I831" s="185">
        <f t="shared" si="261"/>
        <v>0</v>
      </c>
      <c r="J831" s="185">
        <f t="shared" si="261"/>
        <v>0</v>
      </c>
      <c r="K831" s="185">
        <f t="shared" si="261"/>
        <v>0</v>
      </c>
      <c r="L831" s="185">
        <f t="shared" si="261"/>
        <v>0</v>
      </c>
      <c r="M831" s="185">
        <f t="shared" si="261"/>
        <v>0</v>
      </c>
      <c r="N831" s="185">
        <v>0</v>
      </c>
      <c r="O831" s="185">
        <v>0</v>
      </c>
      <c r="P831" s="245"/>
      <c r="Q831" s="245"/>
      <c r="R831" s="245"/>
      <c r="S831" s="245"/>
      <c r="T831" s="2"/>
    </row>
    <row r="832" spans="1:20" ht="17.25" customHeight="1" x14ac:dyDescent="0.25">
      <c r="A832" s="261" t="s">
        <v>510</v>
      </c>
      <c r="B832" s="264" t="s">
        <v>511</v>
      </c>
      <c r="C832" s="125">
        <v>2014</v>
      </c>
      <c r="D832" s="135">
        <v>0</v>
      </c>
      <c r="E832" s="135">
        <v>0</v>
      </c>
      <c r="F832" s="135">
        <v>0</v>
      </c>
      <c r="G832" s="135">
        <v>0</v>
      </c>
      <c r="H832" s="135">
        <v>0</v>
      </c>
      <c r="I832" s="135">
        <v>0</v>
      </c>
      <c r="J832" s="135">
        <v>0</v>
      </c>
      <c r="K832" s="135">
        <v>0</v>
      </c>
      <c r="L832" s="135">
        <v>0</v>
      </c>
      <c r="M832" s="135">
        <v>0</v>
      </c>
      <c r="N832" s="135">
        <v>0</v>
      </c>
      <c r="O832" s="135">
        <v>0</v>
      </c>
      <c r="P832" s="122" t="s">
        <v>22</v>
      </c>
      <c r="Q832" s="141" t="s">
        <v>22</v>
      </c>
      <c r="R832" s="141" t="s">
        <v>22</v>
      </c>
      <c r="S832" s="141" t="s">
        <v>22</v>
      </c>
      <c r="T832" s="2"/>
    </row>
    <row r="833" spans="1:20" ht="18.75" customHeight="1" x14ac:dyDescent="0.25">
      <c r="A833" s="262"/>
      <c r="B833" s="265"/>
      <c r="C833" s="125">
        <v>2015</v>
      </c>
      <c r="D833" s="135">
        <v>0</v>
      </c>
      <c r="E833" s="135">
        <v>0</v>
      </c>
      <c r="F833" s="135">
        <v>0</v>
      </c>
      <c r="G833" s="135">
        <v>0</v>
      </c>
      <c r="H833" s="135">
        <v>0</v>
      </c>
      <c r="I833" s="135">
        <v>0</v>
      </c>
      <c r="J833" s="135">
        <v>0</v>
      </c>
      <c r="K833" s="135">
        <v>0</v>
      </c>
      <c r="L833" s="135">
        <v>0</v>
      </c>
      <c r="M833" s="135">
        <v>0</v>
      </c>
      <c r="N833" s="135">
        <v>0</v>
      </c>
      <c r="O833" s="135">
        <v>0</v>
      </c>
      <c r="P833" s="122" t="s">
        <v>22</v>
      </c>
      <c r="Q833" s="141" t="s">
        <v>22</v>
      </c>
      <c r="R833" s="141" t="s">
        <v>22</v>
      </c>
      <c r="S833" s="141" t="s">
        <v>22</v>
      </c>
      <c r="T833" s="2"/>
    </row>
    <row r="834" spans="1:20" ht="21" customHeight="1" x14ac:dyDescent="0.25">
      <c r="A834" s="262"/>
      <c r="B834" s="265"/>
      <c r="C834" s="125">
        <v>2016</v>
      </c>
      <c r="D834" s="135">
        <v>11352</v>
      </c>
      <c r="E834" s="135">
        <v>11352</v>
      </c>
      <c r="F834" s="135">
        <v>0</v>
      </c>
      <c r="G834" s="135">
        <v>0</v>
      </c>
      <c r="H834" s="135">
        <v>0</v>
      </c>
      <c r="I834" s="135">
        <v>0</v>
      </c>
      <c r="J834" s="135">
        <v>11352</v>
      </c>
      <c r="K834" s="135">
        <v>11352</v>
      </c>
      <c r="L834" s="135">
        <v>0</v>
      </c>
      <c r="M834" s="135">
        <v>0</v>
      </c>
      <c r="N834" s="135">
        <v>100</v>
      </c>
      <c r="O834" s="135">
        <v>100</v>
      </c>
      <c r="P834" s="264" t="s">
        <v>512</v>
      </c>
      <c r="Q834" s="141">
        <v>1</v>
      </c>
      <c r="R834" s="141">
        <v>1</v>
      </c>
      <c r="S834" s="141">
        <v>100</v>
      </c>
      <c r="T834" s="2"/>
    </row>
    <row r="835" spans="1:20" ht="25.5" customHeight="1" x14ac:dyDescent="0.25">
      <c r="A835" s="262"/>
      <c r="B835" s="265"/>
      <c r="C835" s="163">
        <v>2017</v>
      </c>
      <c r="D835" s="159">
        <v>66592.5</v>
      </c>
      <c r="E835" s="159">
        <v>66592.3</v>
      </c>
      <c r="F835" s="159">
        <v>0</v>
      </c>
      <c r="G835" s="159">
        <v>0</v>
      </c>
      <c r="H835" s="159">
        <v>1000</v>
      </c>
      <c r="I835" s="159">
        <v>1000</v>
      </c>
      <c r="J835" s="159">
        <v>65592.5</v>
      </c>
      <c r="K835" s="159">
        <v>65592.3</v>
      </c>
      <c r="L835" s="159">
        <v>0</v>
      </c>
      <c r="M835" s="159">
        <v>0</v>
      </c>
      <c r="N835" s="159">
        <v>100</v>
      </c>
      <c r="O835" s="159">
        <v>100</v>
      </c>
      <c r="P835" s="266"/>
      <c r="Q835" s="169">
        <v>1</v>
      </c>
      <c r="R835" s="169">
        <v>1</v>
      </c>
      <c r="S835" s="169">
        <v>100</v>
      </c>
      <c r="T835" s="2"/>
    </row>
    <row r="836" spans="1:20" ht="21.75" customHeight="1" x14ac:dyDescent="0.25">
      <c r="A836" s="263"/>
      <c r="B836" s="266"/>
      <c r="C836" s="218">
        <v>2018</v>
      </c>
      <c r="D836" s="219">
        <v>0</v>
      </c>
      <c r="E836" s="219">
        <v>0</v>
      </c>
      <c r="F836" s="219">
        <v>0</v>
      </c>
      <c r="G836" s="219">
        <v>0</v>
      </c>
      <c r="H836" s="219">
        <v>0</v>
      </c>
      <c r="I836" s="219">
        <v>0</v>
      </c>
      <c r="J836" s="219">
        <v>0</v>
      </c>
      <c r="K836" s="219">
        <v>0</v>
      </c>
      <c r="L836" s="219">
        <v>0</v>
      </c>
      <c r="M836" s="219">
        <v>0</v>
      </c>
      <c r="N836" s="219">
        <v>0</v>
      </c>
      <c r="O836" s="219">
        <v>0</v>
      </c>
      <c r="P836" s="215" t="s">
        <v>22</v>
      </c>
      <c r="Q836" s="212" t="s">
        <v>22</v>
      </c>
      <c r="R836" s="212" t="s">
        <v>22</v>
      </c>
      <c r="S836" s="212" t="s">
        <v>22</v>
      </c>
      <c r="T836" s="2"/>
    </row>
    <row r="837" spans="1:20" ht="21.75" customHeight="1" x14ac:dyDescent="0.25">
      <c r="A837" s="237" t="s">
        <v>551</v>
      </c>
      <c r="B837" s="240" t="s">
        <v>552</v>
      </c>
      <c r="C837" s="17" t="s">
        <v>560</v>
      </c>
      <c r="D837" s="18">
        <f>SUM(D838:D842)</f>
        <v>1.6</v>
      </c>
      <c r="E837" s="18">
        <f t="shared" ref="E837:M837" si="262">SUM(E838:E842)</f>
        <v>1.6</v>
      </c>
      <c r="F837" s="18">
        <f t="shared" si="262"/>
        <v>0</v>
      </c>
      <c r="G837" s="18">
        <f t="shared" si="262"/>
        <v>0</v>
      </c>
      <c r="H837" s="18">
        <f t="shared" si="262"/>
        <v>0</v>
      </c>
      <c r="I837" s="18">
        <f t="shared" si="262"/>
        <v>0</v>
      </c>
      <c r="J837" s="18">
        <f t="shared" si="262"/>
        <v>1.6</v>
      </c>
      <c r="K837" s="18">
        <f t="shared" si="262"/>
        <v>1.6</v>
      </c>
      <c r="L837" s="18">
        <f t="shared" si="262"/>
        <v>0</v>
      </c>
      <c r="M837" s="18">
        <f t="shared" si="262"/>
        <v>0</v>
      </c>
      <c r="N837" s="18">
        <v>100</v>
      </c>
      <c r="O837" s="18">
        <v>100</v>
      </c>
      <c r="P837" s="243" t="s">
        <v>22</v>
      </c>
      <c r="Q837" s="243" t="s">
        <v>22</v>
      </c>
      <c r="R837" s="243" t="s">
        <v>22</v>
      </c>
      <c r="S837" s="243" t="s">
        <v>22</v>
      </c>
      <c r="T837" s="2"/>
    </row>
    <row r="838" spans="1:20" ht="16.5" customHeight="1" x14ac:dyDescent="0.25">
      <c r="A838" s="238"/>
      <c r="B838" s="241"/>
      <c r="C838" s="16">
        <v>2014</v>
      </c>
      <c r="D838" s="18">
        <v>0</v>
      </c>
      <c r="E838" s="18">
        <v>0</v>
      </c>
      <c r="F838" s="18">
        <v>0</v>
      </c>
      <c r="G838" s="18">
        <v>0</v>
      </c>
      <c r="H838" s="18">
        <v>0</v>
      </c>
      <c r="I838" s="18">
        <v>0</v>
      </c>
      <c r="J838" s="18">
        <v>0</v>
      </c>
      <c r="K838" s="18">
        <v>0</v>
      </c>
      <c r="L838" s="18">
        <v>0</v>
      </c>
      <c r="M838" s="18">
        <v>0</v>
      </c>
      <c r="N838" s="18">
        <v>0</v>
      </c>
      <c r="O838" s="18">
        <v>0</v>
      </c>
      <c r="P838" s="244"/>
      <c r="Q838" s="244"/>
      <c r="R838" s="244"/>
      <c r="S838" s="244"/>
      <c r="T838" s="2"/>
    </row>
    <row r="839" spans="1:20" ht="17.25" customHeight="1" x14ac:dyDescent="0.25">
      <c r="A839" s="238"/>
      <c r="B839" s="241"/>
      <c r="C839" s="16">
        <v>2015</v>
      </c>
      <c r="D839" s="18">
        <v>0</v>
      </c>
      <c r="E839" s="18">
        <v>0</v>
      </c>
      <c r="F839" s="18">
        <v>0</v>
      </c>
      <c r="G839" s="18">
        <v>0</v>
      </c>
      <c r="H839" s="18">
        <v>0</v>
      </c>
      <c r="I839" s="18">
        <v>0</v>
      </c>
      <c r="J839" s="18">
        <v>0</v>
      </c>
      <c r="K839" s="18">
        <v>0</v>
      </c>
      <c r="L839" s="18">
        <v>0</v>
      </c>
      <c r="M839" s="18">
        <v>0</v>
      </c>
      <c r="N839" s="18">
        <v>0</v>
      </c>
      <c r="O839" s="18">
        <v>0</v>
      </c>
      <c r="P839" s="244"/>
      <c r="Q839" s="244"/>
      <c r="R839" s="244"/>
      <c r="S839" s="244"/>
      <c r="T839" s="2"/>
    </row>
    <row r="840" spans="1:20" ht="19.5" customHeight="1" x14ac:dyDescent="0.25">
      <c r="A840" s="238"/>
      <c r="B840" s="241"/>
      <c r="C840" s="16">
        <v>2016</v>
      </c>
      <c r="D840" s="18">
        <v>0</v>
      </c>
      <c r="E840" s="18">
        <v>0</v>
      </c>
      <c r="F840" s="18">
        <v>0</v>
      </c>
      <c r="G840" s="18">
        <v>0</v>
      </c>
      <c r="H840" s="18">
        <v>0</v>
      </c>
      <c r="I840" s="18">
        <v>0</v>
      </c>
      <c r="J840" s="18">
        <v>0</v>
      </c>
      <c r="K840" s="18">
        <v>0</v>
      </c>
      <c r="L840" s="18">
        <v>0</v>
      </c>
      <c r="M840" s="18">
        <v>0</v>
      </c>
      <c r="N840" s="18">
        <v>0</v>
      </c>
      <c r="O840" s="18">
        <v>0</v>
      </c>
      <c r="P840" s="244"/>
      <c r="Q840" s="244"/>
      <c r="R840" s="244"/>
      <c r="S840" s="244"/>
      <c r="T840" s="2"/>
    </row>
    <row r="841" spans="1:20" ht="18.75" customHeight="1" x14ac:dyDescent="0.25">
      <c r="A841" s="238"/>
      <c r="B841" s="241"/>
      <c r="C841" s="184">
        <v>2017</v>
      </c>
      <c r="D841" s="185">
        <f>SUM(D843)</f>
        <v>1.6</v>
      </c>
      <c r="E841" s="185">
        <f t="shared" ref="E841:M841" si="263">SUM(E843)</f>
        <v>1.6</v>
      </c>
      <c r="F841" s="185">
        <f t="shared" si="263"/>
        <v>0</v>
      </c>
      <c r="G841" s="185">
        <f t="shared" si="263"/>
        <v>0</v>
      </c>
      <c r="H841" s="185">
        <f t="shared" si="263"/>
        <v>0</v>
      </c>
      <c r="I841" s="185">
        <f t="shared" si="263"/>
        <v>0</v>
      </c>
      <c r="J841" s="185">
        <f t="shared" si="263"/>
        <v>1.6</v>
      </c>
      <c r="K841" s="185">
        <f t="shared" si="263"/>
        <v>1.6</v>
      </c>
      <c r="L841" s="185">
        <f t="shared" si="263"/>
        <v>0</v>
      </c>
      <c r="M841" s="185">
        <f t="shared" si="263"/>
        <v>0</v>
      </c>
      <c r="N841" s="185">
        <v>100</v>
      </c>
      <c r="O841" s="185">
        <v>100</v>
      </c>
      <c r="P841" s="244"/>
      <c r="Q841" s="244"/>
      <c r="R841" s="244"/>
      <c r="S841" s="244"/>
      <c r="T841" s="2"/>
    </row>
    <row r="842" spans="1:20" ht="18.75" customHeight="1" x14ac:dyDescent="0.25">
      <c r="A842" s="239"/>
      <c r="B842" s="242"/>
      <c r="C842" s="235">
        <v>2018</v>
      </c>
      <c r="D842" s="236">
        <f>SUM(D845)</f>
        <v>0</v>
      </c>
      <c r="E842" s="236">
        <f t="shared" ref="E842:M842" si="264">SUM(E845)</f>
        <v>0</v>
      </c>
      <c r="F842" s="236">
        <f t="shared" si="264"/>
        <v>0</v>
      </c>
      <c r="G842" s="236">
        <f t="shared" si="264"/>
        <v>0</v>
      </c>
      <c r="H842" s="236">
        <f t="shared" si="264"/>
        <v>0</v>
      </c>
      <c r="I842" s="236">
        <f t="shared" si="264"/>
        <v>0</v>
      </c>
      <c r="J842" s="236">
        <f t="shared" si="264"/>
        <v>0</v>
      </c>
      <c r="K842" s="236">
        <f t="shared" si="264"/>
        <v>0</v>
      </c>
      <c r="L842" s="236">
        <f t="shared" si="264"/>
        <v>0</v>
      </c>
      <c r="M842" s="236">
        <f t="shared" si="264"/>
        <v>0</v>
      </c>
      <c r="N842" s="236">
        <v>0</v>
      </c>
      <c r="O842" s="236">
        <v>0</v>
      </c>
      <c r="P842" s="245"/>
      <c r="Q842" s="245"/>
      <c r="R842" s="245"/>
      <c r="S842" s="245"/>
      <c r="T842" s="2"/>
    </row>
    <row r="843" spans="1:20" ht="26.25" customHeight="1" x14ac:dyDescent="0.25">
      <c r="A843" s="261" t="s">
        <v>553</v>
      </c>
      <c r="B843" s="264" t="s">
        <v>554</v>
      </c>
      <c r="C843" s="264">
        <v>2017</v>
      </c>
      <c r="D843" s="270">
        <v>1.6</v>
      </c>
      <c r="E843" s="270">
        <v>1.6</v>
      </c>
      <c r="F843" s="270">
        <v>0</v>
      </c>
      <c r="G843" s="270">
        <v>0</v>
      </c>
      <c r="H843" s="270">
        <v>0</v>
      </c>
      <c r="I843" s="270">
        <v>0</v>
      </c>
      <c r="J843" s="270">
        <v>1.6</v>
      </c>
      <c r="K843" s="270">
        <v>1.6</v>
      </c>
      <c r="L843" s="270">
        <v>0</v>
      </c>
      <c r="M843" s="270">
        <v>0</v>
      </c>
      <c r="N843" s="270">
        <v>100</v>
      </c>
      <c r="O843" s="270">
        <v>100</v>
      </c>
      <c r="P843" s="146" t="s">
        <v>555</v>
      </c>
      <c r="Q843" s="169">
        <v>30</v>
      </c>
      <c r="R843" s="169">
        <v>30.3</v>
      </c>
      <c r="S843" s="169">
        <v>101</v>
      </c>
      <c r="T843" s="2"/>
    </row>
    <row r="844" spans="1:20" ht="54" customHeight="1" x14ac:dyDescent="0.25">
      <c r="A844" s="262"/>
      <c r="B844" s="265"/>
      <c r="C844" s="266"/>
      <c r="D844" s="271"/>
      <c r="E844" s="271"/>
      <c r="F844" s="271"/>
      <c r="G844" s="271"/>
      <c r="H844" s="271"/>
      <c r="I844" s="271"/>
      <c r="J844" s="271"/>
      <c r="K844" s="271"/>
      <c r="L844" s="271"/>
      <c r="M844" s="271"/>
      <c r="N844" s="271"/>
      <c r="O844" s="271"/>
      <c r="P844" s="146" t="s">
        <v>556</v>
      </c>
      <c r="Q844" s="169">
        <v>7</v>
      </c>
      <c r="R844" s="169">
        <v>8</v>
      </c>
      <c r="S844" s="169">
        <v>114.3</v>
      </c>
      <c r="T844" s="2"/>
    </row>
    <row r="845" spans="1:20" ht="18" customHeight="1" x14ac:dyDescent="0.25">
      <c r="A845" s="263"/>
      <c r="B845" s="266"/>
      <c r="C845" s="218">
        <v>2018</v>
      </c>
      <c r="D845" s="219">
        <v>0</v>
      </c>
      <c r="E845" s="219">
        <v>0</v>
      </c>
      <c r="F845" s="219">
        <v>0</v>
      </c>
      <c r="G845" s="219">
        <v>0</v>
      </c>
      <c r="H845" s="219">
        <v>0</v>
      </c>
      <c r="I845" s="219">
        <v>0</v>
      </c>
      <c r="J845" s="219">
        <v>0</v>
      </c>
      <c r="K845" s="219">
        <v>0</v>
      </c>
      <c r="L845" s="219">
        <v>0</v>
      </c>
      <c r="M845" s="219">
        <v>0</v>
      </c>
      <c r="N845" s="219">
        <v>0</v>
      </c>
      <c r="O845" s="219">
        <v>0</v>
      </c>
      <c r="P845" s="146" t="s">
        <v>22</v>
      </c>
      <c r="Q845" s="212" t="s">
        <v>22</v>
      </c>
      <c r="R845" s="212" t="s">
        <v>22</v>
      </c>
      <c r="S845" s="212" t="s">
        <v>22</v>
      </c>
      <c r="T845" s="2"/>
    </row>
    <row r="846" spans="1:20" ht="21.75" customHeight="1" x14ac:dyDescent="0.25">
      <c r="A846" s="252" t="s">
        <v>181</v>
      </c>
      <c r="B846" s="255" t="s">
        <v>196</v>
      </c>
      <c r="C846" s="13" t="s">
        <v>560</v>
      </c>
      <c r="D846" s="14">
        <f>SUM(D847:D851)</f>
        <v>6405.5</v>
      </c>
      <c r="E846" s="14">
        <f t="shared" ref="E846:M846" si="265">SUM(E847:E851)</f>
        <v>6408.5</v>
      </c>
      <c r="F846" s="14">
        <f t="shared" si="265"/>
        <v>0</v>
      </c>
      <c r="G846" s="14">
        <f t="shared" si="265"/>
        <v>0</v>
      </c>
      <c r="H846" s="14">
        <f t="shared" si="265"/>
        <v>0</v>
      </c>
      <c r="I846" s="14">
        <f t="shared" si="265"/>
        <v>0</v>
      </c>
      <c r="J846" s="14">
        <f t="shared" si="265"/>
        <v>6405.5</v>
      </c>
      <c r="K846" s="14">
        <f t="shared" si="265"/>
        <v>6408.5</v>
      </c>
      <c r="L846" s="14">
        <f t="shared" si="265"/>
        <v>0</v>
      </c>
      <c r="M846" s="14">
        <f t="shared" si="265"/>
        <v>0</v>
      </c>
      <c r="N846" s="14">
        <v>100</v>
      </c>
      <c r="O846" s="14">
        <v>100</v>
      </c>
      <c r="P846" s="258" t="s">
        <v>22</v>
      </c>
      <c r="Q846" s="258" t="s">
        <v>22</v>
      </c>
      <c r="R846" s="258" t="s">
        <v>22</v>
      </c>
      <c r="S846" s="258" t="s">
        <v>22</v>
      </c>
      <c r="T846" s="2"/>
    </row>
    <row r="847" spans="1:20" ht="21" customHeight="1" x14ac:dyDescent="0.25">
      <c r="A847" s="253"/>
      <c r="B847" s="256"/>
      <c r="C847" s="12">
        <v>2014</v>
      </c>
      <c r="D847" s="14">
        <f>SUM(D853)</f>
        <v>1869.9</v>
      </c>
      <c r="E847" s="14">
        <f t="shared" ref="E847:M847" si="266">SUM(E853)</f>
        <v>1869.9</v>
      </c>
      <c r="F847" s="14">
        <f t="shared" si="266"/>
        <v>0</v>
      </c>
      <c r="G847" s="14">
        <f t="shared" si="266"/>
        <v>0</v>
      </c>
      <c r="H847" s="14">
        <f t="shared" si="266"/>
        <v>0</v>
      </c>
      <c r="I847" s="14">
        <f t="shared" si="266"/>
        <v>0</v>
      </c>
      <c r="J847" s="14">
        <f t="shared" si="266"/>
        <v>1869.9</v>
      </c>
      <c r="K847" s="14">
        <f t="shared" si="266"/>
        <v>1869.9</v>
      </c>
      <c r="L847" s="14">
        <f t="shared" si="266"/>
        <v>0</v>
      </c>
      <c r="M847" s="14">
        <f t="shared" si="266"/>
        <v>0</v>
      </c>
      <c r="N847" s="14">
        <v>100</v>
      </c>
      <c r="O847" s="14">
        <v>100</v>
      </c>
      <c r="P847" s="259"/>
      <c r="Q847" s="259"/>
      <c r="R847" s="259"/>
      <c r="S847" s="259"/>
      <c r="T847" s="2"/>
    </row>
    <row r="848" spans="1:20" ht="21.75" customHeight="1" x14ac:dyDescent="0.25">
      <c r="A848" s="253"/>
      <c r="B848" s="256"/>
      <c r="C848" s="12">
        <v>2015</v>
      </c>
      <c r="D848" s="14">
        <f>SUM(D854)</f>
        <v>1506.3</v>
      </c>
      <c r="E848" s="14">
        <f t="shared" ref="E848:M848" si="267">SUM(E854)</f>
        <v>1509.3</v>
      </c>
      <c r="F848" s="14">
        <f t="shared" si="267"/>
        <v>0</v>
      </c>
      <c r="G848" s="14">
        <f t="shared" si="267"/>
        <v>0</v>
      </c>
      <c r="H848" s="14">
        <f t="shared" si="267"/>
        <v>0</v>
      </c>
      <c r="I848" s="14">
        <f t="shared" si="267"/>
        <v>0</v>
      </c>
      <c r="J848" s="14">
        <f t="shared" si="267"/>
        <v>1506.3</v>
      </c>
      <c r="K848" s="14">
        <f t="shared" si="267"/>
        <v>1509.3</v>
      </c>
      <c r="L848" s="14">
        <f t="shared" si="267"/>
        <v>0</v>
      </c>
      <c r="M848" s="14">
        <f t="shared" si="267"/>
        <v>0</v>
      </c>
      <c r="N848" s="14">
        <v>100</v>
      </c>
      <c r="O848" s="14">
        <v>100</v>
      </c>
      <c r="P848" s="259"/>
      <c r="Q848" s="259"/>
      <c r="R848" s="259"/>
      <c r="S848" s="259"/>
      <c r="T848" s="2"/>
    </row>
    <row r="849" spans="1:20" ht="21.75" customHeight="1" x14ac:dyDescent="0.25">
      <c r="A849" s="253"/>
      <c r="B849" s="256"/>
      <c r="C849" s="12">
        <v>2016</v>
      </c>
      <c r="D849" s="14">
        <f>SUM(D855)</f>
        <v>1495.3</v>
      </c>
      <c r="E849" s="14">
        <f t="shared" ref="E849:M849" si="268">SUM(E855)</f>
        <v>1495.3</v>
      </c>
      <c r="F849" s="14">
        <f t="shared" si="268"/>
        <v>0</v>
      </c>
      <c r="G849" s="14">
        <f t="shared" si="268"/>
        <v>0</v>
      </c>
      <c r="H849" s="14">
        <f t="shared" si="268"/>
        <v>0</v>
      </c>
      <c r="I849" s="14">
        <f t="shared" si="268"/>
        <v>0</v>
      </c>
      <c r="J849" s="14">
        <f t="shared" si="268"/>
        <v>1495.3</v>
      </c>
      <c r="K849" s="14">
        <f t="shared" si="268"/>
        <v>1495.3</v>
      </c>
      <c r="L849" s="14">
        <f t="shared" si="268"/>
        <v>0</v>
      </c>
      <c r="M849" s="14">
        <f t="shared" si="268"/>
        <v>0</v>
      </c>
      <c r="N849" s="14">
        <v>100</v>
      </c>
      <c r="O849" s="14">
        <v>100</v>
      </c>
      <c r="P849" s="259"/>
      <c r="Q849" s="259"/>
      <c r="R849" s="259"/>
      <c r="S849" s="259"/>
      <c r="T849" s="2"/>
    </row>
    <row r="850" spans="1:20" ht="21.75" customHeight="1" x14ac:dyDescent="0.25">
      <c r="A850" s="253"/>
      <c r="B850" s="256"/>
      <c r="C850" s="12">
        <v>2017</v>
      </c>
      <c r="D850" s="14">
        <f>SUM(D856)</f>
        <v>1017</v>
      </c>
      <c r="E850" s="14">
        <f t="shared" ref="E850:M850" si="269">SUM(E856)</f>
        <v>1017</v>
      </c>
      <c r="F850" s="14">
        <f t="shared" si="269"/>
        <v>0</v>
      </c>
      <c r="G850" s="14">
        <f t="shared" si="269"/>
        <v>0</v>
      </c>
      <c r="H850" s="14">
        <f t="shared" si="269"/>
        <v>0</v>
      </c>
      <c r="I850" s="14">
        <f t="shared" si="269"/>
        <v>0</v>
      </c>
      <c r="J850" s="14">
        <f t="shared" si="269"/>
        <v>1017</v>
      </c>
      <c r="K850" s="14">
        <f t="shared" si="269"/>
        <v>1017</v>
      </c>
      <c r="L850" s="14">
        <f t="shared" si="269"/>
        <v>0</v>
      </c>
      <c r="M850" s="14">
        <f t="shared" si="269"/>
        <v>0</v>
      </c>
      <c r="N850" s="14">
        <v>100</v>
      </c>
      <c r="O850" s="14">
        <v>100</v>
      </c>
      <c r="P850" s="259"/>
      <c r="Q850" s="259"/>
      <c r="R850" s="259"/>
      <c r="S850" s="259"/>
      <c r="T850" s="2"/>
    </row>
    <row r="851" spans="1:20" ht="21.75" customHeight="1" x14ac:dyDescent="0.25">
      <c r="A851" s="254"/>
      <c r="B851" s="257"/>
      <c r="C851" s="12">
        <v>2018</v>
      </c>
      <c r="D851" s="14">
        <f>SUM(D857)</f>
        <v>517</v>
      </c>
      <c r="E851" s="14">
        <f t="shared" ref="E851:M851" si="270">SUM(E857)</f>
        <v>517</v>
      </c>
      <c r="F851" s="14">
        <f t="shared" si="270"/>
        <v>0</v>
      </c>
      <c r="G851" s="14">
        <f t="shared" si="270"/>
        <v>0</v>
      </c>
      <c r="H851" s="14">
        <f t="shared" si="270"/>
        <v>0</v>
      </c>
      <c r="I851" s="14">
        <f t="shared" si="270"/>
        <v>0</v>
      </c>
      <c r="J851" s="14">
        <f t="shared" si="270"/>
        <v>517</v>
      </c>
      <c r="K851" s="14">
        <f t="shared" si="270"/>
        <v>517</v>
      </c>
      <c r="L851" s="14">
        <f t="shared" si="270"/>
        <v>0</v>
      </c>
      <c r="M851" s="14">
        <f t="shared" si="270"/>
        <v>0</v>
      </c>
      <c r="N851" s="14">
        <v>100</v>
      </c>
      <c r="O851" s="14">
        <v>100</v>
      </c>
      <c r="P851" s="260"/>
      <c r="Q851" s="260"/>
      <c r="R851" s="260"/>
      <c r="S851" s="260"/>
      <c r="T851" s="2"/>
    </row>
    <row r="852" spans="1:20" ht="18.75" customHeight="1" x14ac:dyDescent="0.25">
      <c r="A852" s="285" t="s">
        <v>183</v>
      </c>
      <c r="B852" s="288" t="s">
        <v>198</v>
      </c>
      <c r="C852" s="20" t="s">
        <v>560</v>
      </c>
      <c r="D852" s="21">
        <f>SUM(D853:D857)</f>
        <v>6405.5</v>
      </c>
      <c r="E852" s="21">
        <f t="shared" ref="E852:M852" si="271">SUM(E853:E857)</f>
        <v>6408.5</v>
      </c>
      <c r="F852" s="21">
        <f t="shared" si="271"/>
        <v>0</v>
      </c>
      <c r="G852" s="21">
        <f t="shared" si="271"/>
        <v>0</v>
      </c>
      <c r="H852" s="21">
        <f t="shared" si="271"/>
        <v>0</v>
      </c>
      <c r="I852" s="21">
        <f t="shared" si="271"/>
        <v>0</v>
      </c>
      <c r="J852" s="21">
        <f t="shared" si="271"/>
        <v>6405.5</v>
      </c>
      <c r="K852" s="21">
        <f t="shared" si="271"/>
        <v>6408.5</v>
      </c>
      <c r="L852" s="21">
        <f t="shared" si="271"/>
        <v>0</v>
      </c>
      <c r="M852" s="21">
        <f t="shared" si="271"/>
        <v>0</v>
      </c>
      <c r="N852" s="21">
        <v>100</v>
      </c>
      <c r="O852" s="21">
        <v>100</v>
      </c>
      <c r="P852" s="261" t="s">
        <v>22</v>
      </c>
      <c r="Q852" s="261" t="s">
        <v>22</v>
      </c>
      <c r="R852" s="261" t="s">
        <v>22</v>
      </c>
      <c r="S852" s="261" t="s">
        <v>22</v>
      </c>
      <c r="T852" s="2"/>
    </row>
    <row r="853" spans="1:20" ht="18" customHeight="1" x14ac:dyDescent="0.25">
      <c r="A853" s="286"/>
      <c r="B853" s="289"/>
      <c r="C853" s="20">
        <v>2014</v>
      </c>
      <c r="D853" s="21">
        <f>SUM(D858+D859+D860+D861)</f>
        <v>1869.9</v>
      </c>
      <c r="E853" s="21">
        <f t="shared" ref="E853:M853" si="272">SUM(E858+E859+E860+E861)</f>
        <v>1869.9</v>
      </c>
      <c r="F853" s="21">
        <f t="shared" si="272"/>
        <v>0</v>
      </c>
      <c r="G853" s="21">
        <f t="shared" si="272"/>
        <v>0</v>
      </c>
      <c r="H853" s="21">
        <f t="shared" si="272"/>
        <v>0</v>
      </c>
      <c r="I853" s="21">
        <f t="shared" si="272"/>
        <v>0</v>
      </c>
      <c r="J853" s="21">
        <f t="shared" si="272"/>
        <v>1869.9</v>
      </c>
      <c r="K853" s="21">
        <f t="shared" si="272"/>
        <v>1869.9</v>
      </c>
      <c r="L853" s="21">
        <f t="shared" si="272"/>
        <v>0</v>
      </c>
      <c r="M853" s="21">
        <f t="shared" si="272"/>
        <v>0</v>
      </c>
      <c r="N853" s="21">
        <v>100</v>
      </c>
      <c r="O853" s="21">
        <v>100</v>
      </c>
      <c r="P853" s="262"/>
      <c r="Q853" s="262"/>
      <c r="R853" s="262"/>
      <c r="S853" s="262"/>
      <c r="T853" s="2"/>
    </row>
    <row r="854" spans="1:20" ht="15.75" customHeight="1" x14ac:dyDescent="0.25">
      <c r="A854" s="286"/>
      <c r="B854" s="289"/>
      <c r="C854" s="20">
        <v>2015</v>
      </c>
      <c r="D854" s="21">
        <f>SUM(D862+D863)</f>
        <v>1506.3</v>
      </c>
      <c r="E854" s="21">
        <f t="shared" ref="E854:M854" si="273">SUM(E862+E863)</f>
        <v>1509.3</v>
      </c>
      <c r="F854" s="21">
        <f t="shared" si="273"/>
        <v>0</v>
      </c>
      <c r="G854" s="21">
        <f t="shared" si="273"/>
        <v>0</v>
      </c>
      <c r="H854" s="21">
        <f t="shared" si="273"/>
        <v>0</v>
      </c>
      <c r="I854" s="21">
        <f t="shared" si="273"/>
        <v>0</v>
      </c>
      <c r="J854" s="21">
        <f t="shared" si="273"/>
        <v>1506.3</v>
      </c>
      <c r="K854" s="21">
        <f t="shared" si="273"/>
        <v>1509.3</v>
      </c>
      <c r="L854" s="21">
        <f t="shared" si="273"/>
        <v>0</v>
      </c>
      <c r="M854" s="21">
        <f t="shared" si="273"/>
        <v>0</v>
      </c>
      <c r="N854" s="21">
        <v>100</v>
      </c>
      <c r="O854" s="21">
        <v>100</v>
      </c>
      <c r="P854" s="262"/>
      <c r="Q854" s="262"/>
      <c r="R854" s="262"/>
      <c r="S854" s="262"/>
      <c r="T854" s="2"/>
    </row>
    <row r="855" spans="1:20" ht="15.75" customHeight="1" x14ac:dyDescent="0.25">
      <c r="A855" s="286"/>
      <c r="B855" s="289"/>
      <c r="C855" s="20">
        <v>2016</v>
      </c>
      <c r="D855" s="21">
        <f>SUM(D864+D865)</f>
        <v>1495.3</v>
      </c>
      <c r="E855" s="21">
        <f t="shared" ref="E855:M855" si="274">SUM(E864+E865)</f>
        <v>1495.3</v>
      </c>
      <c r="F855" s="21">
        <f t="shared" si="274"/>
        <v>0</v>
      </c>
      <c r="G855" s="21">
        <f t="shared" si="274"/>
        <v>0</v>
      </c>
      <c r="H855" s="21">
        <f t="shared" si="274"/>
        <v>0</v>
      </c>
      <c r="I855" s="21">
        <f t="shared" si="274"/>
        <v>0</v>
      </c>
      <c r="J855" s="21">
        <f t="shared" si="274"/>
        <v>1495.3</v>
      </c>
      <c r="K855" s="21">
        <f t="shared" si="274"/>
        <v>1495.3</v>
      </c>
      <c r="L855" s="21">
        <f t="shared" si="274"/>
        <v>0</v>
      </c>
      <c r="M855" s="21">
        <f t="shared" si="274"/>
        <v>0</v>
      </c>
      <c r="N855" s="21">
        <v>100</v>
      </c>
      <c r="O855" s="21">
        <v>100</v>
      </c>
      <c r="P855" s="262"/>
      <c r="Q855" s="262"/>
      <c r="R855" s="262"/>
      <c r="S855" s="262"/>
      <c r="T855" s="2"/>
    </row>
    <row r="856" spans="1:20" ht="15.75" customHeight="1" x14ac:dyDescent="0.25">
      <c r="A856" s="286"/>
      <c r="B856" s="289"/>
      <c r="C856" s="20">
        <v>2017</v>
      </c>
      <c r="D856" s="21">
        <f>SUM(D866:D867)</f>
        <v>1017</v>
      </c>
      <c r="E856" s="21">
        <f t="shared" ref="E856:M856" si="275">SUM(E866:E867)</f>
        <v>1017</v>
      </c>
      <c r="F856" s="21">
        <f t="shared" si="275"/>
        <v>0</v>
      </c>
      <c r="G856" s="21">
        <f t="shared" si="275"/>
        <v>0</v>
      </c>
      <c r="H856" s="21">
        <f t="shared" si="275"/>
        <v>0</v>
      </c>
      <c r="I856" s="21">
        <f t="shared" si="275"/>
        <v>0</v>
      </c>
      <c r="J856" s="21">
        <f t="shared" si="275"/>
        <v>1017</v>
      </c>
      <c r="K856" s="21">
        <f t="shared" si="275"/>
        <v>1017</v>
      </c>
      <c r="L856" s="21">
        <f t="shared" si="275"/>
        <v>0</v>
      </c>
      <c r="M856" s="21">
        <f t="shared" si="275"/>
        <v>0</v>
      </c>
      <c r="N856" s="21">
        <v>100</v>
      </c>
      <c r="O856" s="21">
        <v>100</v>
      </c>
      <c r="P856" s="262"/>
      <c r="Q856" s="262"/>
      <c r="R856" s="262"/>
      <c r="S856" s="262"/>
      <c r="T856" s="2"/>
    </row>
    <row r="857" spans="1:20" ht="15.75" customHeight="1" x14ac:dyDescent="0.25">
      <c r="A857" s="286"/>
      <c r="B857" s="290"/>
      <c r="C857" s="20">
        <v>2018</v>
      </c>
      <c r="D857" s="21">
        <f>SUM(D868+D869)</f>
        <v>517</v>
      </c>
      <c r="E857" s="21">
        <f t="shared" ref="E857:M857" si="276">SUM(E868+E869)</f>
        <v>517</v>
      </c>
      <c r="F857" s="21">
        <f t="shared" si="276"/>
        <v>0</v>
      </c>
      <c r="G857" s="21">
        <f t="shared" si="276"/>
        <v>0</v>
      </c>
      <c r="H857" s="21">
        <f t="shared" si="276"/>
        <v>0</v>
      </c>
      <c r="I857" s="21">
        <f t="shared" si="276"/>
        <v>0</v>
      </c>
      <c r="J857" s="21">
        <f t="shared" si="276"/>
        <v>517</v>
      </c>
      <c r="K857" s="21">
        <f t="shared" si="276"/>
        <v>517</v>
      </c>
      <c r="L857" s="21">
        <f t="shared" si="276"/>
        <v>0</v>
      </c>
      <c r="M857" s="21">
        <f t="shared" si="276"/>
        <v>0</v>
      </c>
      <c r="N857" s="21">
        <v>100</v>
      </c>
      <c r="O857" s="21">
        <v>100</v>
      </c>
      <c r="P857" s="263"/>
      <c r="Q857" s="263"/>
      <c r="R857" s="263"/>
      <c r="S857" s="263"/>
      <c r="T857" s="2"/>
    </row>
    <row r="858" spans="1:20" ht="44.25" customHeight="1" x14ac:dyDescent="0.25">
      <c r="A858" s="286"/>
      <c r="B858" s="37" t="s">
        <v>205</v>
      </c>
      <c r="C858" s="8">
        <v>2014</v>
      </c>
      <c r="D858" s="90">
        <v>60</v>
      </c>
      <c r="E858" s="90">
        <v>60</v>
      </c>
      <c r="F858" s="90">
        <v>0</v>
      </c>
      <c r="G858" s="90">
        <v>0</v>
      </c>
      <c r="H858" s="90">
        <v>0</v>
      </c>
      <c r="I858" s="90">
        <v>0</v>
      </c>
      <c r="J858" s="90">
        <v>60</v>
      </c>
      <c r="K858" s="90">
        <v>60</v>
      </c>
      <c r="L858" s="90">
        <v>0</v>
      </c>
      <c r="M858" s="90">
        <v>0</v>
      </c>
      <c r="N858" s="90">
        <v>100</v>
      </c>
      <c r="O858" s="90">
        <v>100</v>
      </c>
      <c r="P858" s="265" t="s">
        <v>209</v>
      </c>
      <c r="Q858" s="262" t="s">
        <v>405</v>
      </c>
      <c r="R858" s="262" t="s">
        <v>405</v>
      </c>
      <c r="S858" s="262" t="s">
        <v>404</v>
      </c>
      <c r="T858" s="2"/>
    </row>
    <row r="859" spans="1:20" ht="52.5" customHeight="1" x14ac:dyDescent="0.25">
      <c r="A859" s="286"/>
      <c r="B859" s="37" t="s">
        <v>206</v>
      </c>
      <c r="C859" s="8">
        <v>2014</v>
      </c>
      <c r="D859" s="90">
        <v>9.9</v>
      </c>
      <c r="E859" s="90">
        <v>9.9</v>
      </c>
      <c r="F859" s="90">
        <v>0</v>
      </c>
      <c r="G859" s="90">
        <v>0</v>
      </c>
      <c r="H859" s="90">
        <v>0</v>
      </c>
      <c r="I859" s="90">
        <v>0</v>
      </c>
      <c r="J859" s="90">
        <v>9.9</v>
      </c>
      <c r="K859" s="90">
        <v>9.9</v>
      </c>
      <c r="L859" s="90">
        <v>0</v>
      </c>
      <c r="M859" s="90">
        <v>0</v>
      </c>
      <c r="N859" s="90">
        <v>100</v>
      </c>
      <c r="O859" s="90">
        <v>100</v>
      </c>
      <c r="P859" s="265"/>
      <c r="Q859" s="262"/>
      <c r="R859" s="262"/>
      <c r="S859" s="262"/>
      <c r="T859" s="2"/>
    </row>
    <row r="860" spans="1:20" ht="49.5" customHeight="1" x14ac:dyDescent="0.25">
      <c r="A860" s="286"/>
      <c r="B860" s="37" t="s">
        <v>207</v>
      </c>
      <c r="C860" s="8">
        <v>2014</v>
      </c>
      <c r="D860" s="90">
        <v>1200</v>
      </c>
      <c r="E860" s="90">
        <v>1200</v>
      </c>
      <c r="F860" s="90">
        <v>0</v>
      </c>
      <c r="G860" s="90">
        <v>0</v>
      </c>
      <c r="H860" s="90">
        <v>0</v>
      </c>
      <c r="I860" s="90">
        <v>0</v>
      </c>
      <c r="J860" s="90">
        <v>1200</v>
      </c>
      <c r="K860" s="90">
        <v>1200</v>
      </c>
      <c r="L860" s="90">
        <v>0</v>
      </c>
      <c r="M860" s="90">
        <v>0</v>
      </c>
      <c r="N860" s="90">
        <v>100</v>
      </c>
      <c r="O860" s="90">
        <v>100</v>
      </c>
      <c r="P860" s="265"/>
      <c r="Q860" s="262"/>
      <c r="R860" s="262"/>
      <c r="S860" s="262"/>
      <c r="T860" s="2"/>
    </row>
    <row r="861" spans="1:20" ht="46.5" customHeight="1" x14ac:dyDescent="0.25">
      <c r="A861" s="286"/>
      <c r="B861" s="37" t="s">
        <v>208</v>
      </c>
      <c r="C861" s="8">
        <v>2014</v>
      </c>
      <c r="D861" s="90">
        <v>600</v>
      </c>
      <c r="E861" s="90">
        <v>600</v>
      </c>
      <c r="F861" s="90">
        <v>0</v>
      </c>
      <c r="G861" s="90">
        <v>0</v>
      </c>
      <c r="H861" s="90">
        <v>0</v>
      </c>
      <c r="I861" s="90">
        <v>0</v>
      </c>
      <c r="J861" s="90">
        <v>600</v>
      </c>
      <c r="K861" s="90">
        <v>600</v>
      </c>
      <c r="L861" s="90">
        <v>0</v>
      </c>
      <c r="M861" s="90">
        <v>0</v>
      </c>
      <c r="N861" s="90">
        <v>100</v>
      </c>
      <c r="O861" s="90">
        <v>100</v>
      </c>
      <c r="P861" s="266"/>
      <c r="Q861" s="263"/>
      <c r="R861" s="263"/>
      <c r="S861" s="263"/>
      <c r="T861" s="2"/>
    </row>
    <row r="862" spans="1:20" ht="115.5" customHeight="1" x14ac:dyDescent="0.25">
      <c r="A862" s="286"/>
      <c r="B862" s="37" t="s">
        <v>206</v>
      </c>
      <c r="C862" s="8">
        <v>2015</v>
      </c>
      <c r="D862" s="90">
        <v>6.3</v>
      </c>
      <c r="E862" s="90">
        <v>9.3000000000000007</v>
      </c>
      <c r="F862" s="90">
        <v>0</v>
      </c>
      <c r="G862" s="90">
        <v>0</v>
      </c>
      <c r="H862" s="90">
        <v>0</v>
      </c>
      <c r="I862" s="90">
        <v>0</v>
      </c>
      <c r="J862" s="90">
        <v>6.3</v>
      </c>
      <c r="K862" s="90">
        <v>9.3000000000000007</v>
      </c>
      <c r="L862" s="90">
        <v>0</v>
      </c>
      <c r="M862" s="90">
        <v>0</v>
      </c>
      <c r="N862" s="90">
        <v>100</v>
      </c>
      <c r="O862" s="90">
        <v>109.52</v>
      </c>
      <c r="P862" s="264" t="s">
        <v>209</v>
      </c>
      <c r="Q862" s="261" t="s">
        <v>406</v>
      </c>
      <c r="R862" s="261" t="s">
        <v>406</v>
      </c>
      <c r="S862" s="261" t="s">
        <v>404</v>
      </c>
      <c r="T862" s="2"/>
    </row>
    <row r="863" spans="1:20" ht="79.5" customHeight="1" x14ac:dyDescent="0.25">
      <c r="A863" s="286"/>
      <c r="B863" s="37" t="s">
        <v>207</v>
      </c>
      <c r="C863" s="8">
        <v>2015</v>
      </c>
      <c r="D863" s="90">
        <v>1500</v>
      </c>
      <c r="E863" s="90">
        <v>1500</v>
      </c>
      <c r="F863" s="90">
        <v>0</v>
      </c>
      <c r="G863" s="90">
        <v>0</v>
      </c>
      <c r="H863" s="90">
        <v>0</v>
      </c>
      <c r="I863" s="90">
        <v>0</v>
      </c>
      <c r="J863" s="90">
        <v>1500</v>
      </c>
      <c r="K863" s="90">
        <v>1500</v>
      </c>
      <c r="L863" s="90">
        <v>0</v>
      </c>
      <c r="M863" s="90">
        <v>0</v>
      </c>
      <c r="N863" s="90">
        <v>100</v>
      </c>
      <c r="O863" s="90">
        <v>100</v>
      </c>
      <c r="P863" s="266"/>
      <c r="Q863" s="263"/>
      <c r="R863" s="263"/>
      <c r="S863" s="263"/>
      <c r="T863" s="2"/>
    </row>
    <row r="864" spans="1:20" ht="79.5" customHeight="1" x14ac:dyDescent="0.25">
      <c r="A864" s="286"/>
      <c r="B864" s="37" t="s">
        <v>206</v>
      </c>
      <c r="C864" s="8">
        <v>2016</v>
      </c>
      <c r="D864" s="90">
        <v>10</v>
      </c>
      <c r="E864" s="90">
        <v>10</v>
      </c>
      <c r="F864" s="90">
        <v>0</v>
      </c>
      <c r="G864" s="90">
        <v>0</v>
      </c>
      <c r="H864" s="90">
        <v>0</v>
      </c>
      <c r="I864" s="90">
        <v>0</v>
      </c>
      <c r="J864" s="90">
        <v>10</v>
      </c>
      <c r="K864" s="90">
        <v>10</v>
      </c>
      <c r="L864" s="90">
        <v>0</v>
      </c>
      <c r="M864" s="90">
        <v>0</v>
      </c>
      <c r="N864" s="90">
        <v>100</v>
      </c>
      <c r="O864" s="90">
        <v>100</v>
      </c>
      <c r="P864" s="264" t="s">
        <v>209</v>
      </c>
      <c r="Q864" s="261" t="s">
        <v>406</v>
      </c>
      <c r="R864" s="261" t="s">
        <v>406</v>
      </c>
      <c r="S864" s="261" t="s">
        <v>404</v>
      </c>
      <c r="T864" s="2"/>
    </row>
    <row r="865" spans="1:20" ht="113.25" customHeight="1" x14ac:dyDescent="0.25">
      <c r="A865" s="286"/>
      <c r="B865" s="37" t="s">
        <v>207</v>
      </c>
      <c r="C865" s="8">
        <v>2016</v>
      </c>
      <c r="D865" s="90">
        <v>1485.3</v>
      </c>
      <c r="E865" s="90">
        <v>1485.3</v>
      </c>
      <c r="F865" s="90">
        <v>0</v>
      </c>
      <c r="G865" s="90">
        <v>0</v>
      </c>
      <c r="H865" s="90">
        <v>0</v>
      </c>
      <c r="I865" s="90">
        <v>0</v>
      </c>
      <c r="J865" s="90">
        <v>1485.3</v>
      </c>
      <c r="K865" s="90">
        <v>1485.3</v>
      </c>
      <c r="L865" s="90">
        <v>0</v>
      </c>
      <c r="M865" s="90">
        <v>0</v>
      </c>
      <c r="N865" s="90">
        <v>100</v>
      </c>
      <c r="O865" s="90">
        <v>100</v>
      </c>
      <c r="P865" s="266"/>
      <c r="Q865" s="263"/>
      <c r="R865" s="263"/>
      <c r="S865" s="263"/>
      <c r="T865" s="2"/>
    </row>
    <row r="866" spans="1:20" ht="113.25" customHeight="1" x14ac:dyDescent="0.25">
      <c r="A866" s="286"/>
      <c r="B866" s="37" t="s">
        <v>206</v>
      </c>
      <c r="C866" s="8">
        <v>2017</v>
      </c>
      <c r="D866" s="90">
        <v>10</v>
      </c>
      <c r="E866" s="90">
        <v>10</v>
      </c>
      <c r="F866" s="90">
        <v>0</v>
      </c>
      <c r="G866" s="90">
        <v>0</v>
      </c>
      <c r="H866" s="90">
        <v>0</v>
      </c>
      <c r="I866" s="90">
        <v>0</v>
      </c>
      <c r="J866" s="90">
        <v>10</v>
      </c>
      <c r="K866" s="90">
        <v>10</v>
      </c>
      <c r="L866" s="90">
        <v>0</v>
      </c>
      <c r="M866" s="90">
        <v>0</v>
      </c>
      <c r="N866" s="90">
        <v>100</v>
      </c>
      <c r="O866" s="90">
        <v>100</v>
      </c>
      <c r="P866" s="264" t="s">
        <v>209</v>
      </c>
      <c r="Q866" s="261" t="s">
        <v>557</v>
      </c>
      <c r="R866" s="261" t="s">
        <v>557</v>
      </c>
      <c r="S866" s="261" t="s">
        <v>404</v>
      </c>
      <c r="T866" s="2"/>
    </row>
    <row r="867" spans="1:20" ht="79.5" customHeight="1" x14ac:dyDescent="0.25">
      <c r="A867" s="286"/>
      <c r="B867" s="37" t="s">
        <v>207</v>
      </c>
      <c r="C867" s="8">
        <v>2017</v>
      </c>
      <c r="D867" s="90">
        <v>1007</v>
      </c>
      <c r="E867" s="90">
        <v>1007</v>
      </c>
      <c r="F867" s="90">
        <v>0</v>
      </c>
      <c r="G867" s="90">
        <v>0</v>
      </c>
      <c r="H867" s="90">
        <v>0</v>
      </c>
      <c r="I867" s="90">
        <v>0</v>
      </c>
      <c r="J867" s="90">
        <v>1007</v>
      </c>
      <c r="K867" s="90">
        <v>1007</v>
      </c>
      <c r="L867" s="90">
        <v>0</v>
      </c>
      <c r="M867" s="90">
        <v>0</v>
      </c>
      <c r="N867" s="90">
        <v>100</v>
      </c>
      <c r="O867" s="90">
        <v>100</v>
      </c>
      <c r="P867" s="266"/>
      <c r="Q867" s="263"/>
      <c r="R867" s="263"/>
      <c r="S867" s="263"/>
      <c r="T867" s="2"/>
    </row>
    <row r="868" spans="1:20" ht="79.5" customHeight="1" x14ac:dyDescent="0.25">
      <c r="A868" s="286"/>
      <c r="B868" s="37" t="s">
        <v>206</v>
      </c>
      <c r="C868" s="8">
        <v>2018</v>
      </c>
      <c r="D868" s="90">
        <v>10</v>
      </c>
      <c r="E868" s="90">
        <v>10</v>
      </c>
      <c r="F868" s="90">
        <v>0</v>
      </c>
      <c r="G868" s="90">
        <v>0</v>
      </c>
      <c r="H868" s="90">
        <v>0</v>
      </c>
      <c r="I868" s="90">
        <v>0</v>
      </c>
      <c r="J868" s="90">
        <v>10</v>
      </c>
      <c r="K868" s="90">
        <v>10</v>
      </c>
      <c r="L868" s="90">
        <v>0</v>
      </c>
      <c r="M868" s="90">
        <v>0</v>
      </c>
      <c r="N868" s="90">
        <v>100</v>
      </c>
      <c r="O868" s="90">
        <v>100</v>
      </c>
      <c r="P868" s="264" t="s">
        <v>209</v>
      </c>
      <c r="Q868" s="261" t="s">
        <v>557</v>
      </c>
      <c r="R868" s="261" t="s">
        <v>557</v>
      </c>
      <c r="S868" s="261" t="s">
        <v>404</v>
      </c>
      <c r="T868" s="2"/>
    </row>
    <row r="869" spans="1:20" ht="115.5" customHeight="1" x14ac:dyDescent="0.25">
      <c r="A869" s="287"/>
      <c r="B869" s="37" t="s">
        <v>207</v>
      </c>
      <c r="C869" s="8">
        <v>2018</v>
      </c>
      <c r="D869" s="90">
        <v>507</v>
      </c>
      <c r="E869" s="90">
        <v>507</v>
      </c>
      <c r="F869" s="90">
        <v>0</v>
      </c>
      <c r="G869" s="90">
        <v>0</v>
      </c>
      <c r="H869" s="90">
        <v>0</v>
      </c>
      <c r="I869" s="90">
        <v>0</v>
      </c>
      <c r="J869" s="90">
        <v>507</v>
      </c>
      <c r="K869" s="90">
        <v>507</v>
      </c>
      <c r="L869" s="90">
        <v>0</v>
      </c>
      <c r="M869" s="90">
        <v>0</v>
      </c>
      <c r="N869" s="90">
        <v>100</v>
      </c>
      <c r="O869" s="90">
        <v>100</v>
      </c>
      <c r="P869" s="266"/>
      <c r="Q869" s="263"/>
      <c r="R869" s="263"/>
      <c r="S869" s="263"/>
      <c r="T869" s="2"/>
    </row>
    <row r="870" spans="1:20" ht="22.5" customHeight="1" x14ac:dyDescent="0.25">
      <c r="A870" s="252" t="s">
        <v>195</v>
      </c>
      <c r="B870" s="255" t="s">
        <v>237</v>
      </c>
      <c r="C870" s="13" t="s">
        <v>560</v>
      </c>
      <c r="D870" s="14">
        <f>SUM(D871:D875)</f>
        <v>333480.19999999995</v>
      </c>
      <c r="E870" s="14">
        <f t="shared" ref="E870:M870" si="277">SUM(E871:E875)</f>
        <v>331911.83999999997</v>
      </c>
      <c r="F870" s="14">
        <f t="shared" si="277"/>
        <v>21550.89</v>
      </c>
      <c r="G870" s="14">
        <f t="shared" si="277"/>
        <v>21550.89</v>
      </c>
      <c r="H870" s="14">
        <f t="shared" si="277"/>
        <v>76232.67</v>
      </c>
      <c r="I870" s="14">
        <f t="shared" si="277"/>
        <v>74672.26999999999</v>
      </c>
      <c r="J870" s="14">
        <f t="shared" si="277"/>
        <v>235696.64000000001</v>
      </c>
      <c r="K870" s="14">
        <f t="shared" si="277"/>
        <v>235688.68</v>
      </c>
      <c r="L870" s="14">
        <f t="shared" si="277"/>
        <v>0</v>
      </c>
      <c r="M870" s="14">
        <f t="shared" si="277"/>
        <v>0</v>
      </c>
      <c r="N870" s="14">
        <v>100</v>
      </c>
      <c r="O870" s="14">
        <v>99.53</v>
      </c>
      <c r="P870" s="258" t="s">
        <v>22</v>
      </c>
      <c r="Q870" s="258" t="s">
        <v>22</v>
      </c>
      <c r="R870" s="258" t="s">
        <v>22</v>
      </c>
      <c r="S870" s="258" t="s">
        <v>22</v>
      </c>
      <c r="T870" s="2"/>
    </row>
    <row r="871" spans="1:20" ht="24" customHeight="1" x14ac:dyDescent="0.25">
      <c r="A871" s="253"/>
      <c r="B871" s="256"/>
      <c r="C871" s="12">
        <v>2014</v>
      </c>
      <c r="D871" s="14">
        <f>SUM(D876+D883+D884+D887+D888)</f>
        <v>7046</v>
      </c>
      <c r="E871" s="14">
        <f t="shared" ref="E871:M871" si="278">SUM(E876+E883+E884+E887+E888)</f>
        <v>7039.4400000000005</v>
      </c>
      <c r="F871" s="14">
        <f t="shared" si="278"/>
        <v>0</v>
      </c>
      <c r="G871" s="14">
        <f t="shared" si="278"/>
        <v>0</v>
      </c>
      <c r="H871" s="14">
        <f t="shared" si="278"/>
        <v>928.2</v>
      </c>
      <c r="I871" s="14">
        <f t="shared" si="278"/>
        <v>928.2</v>
      </c>
      <c r="J871" s="14">
        <f t="shared" si="278"/>
        <v>6117.8</v>
      </c>
      <c r="K871" s="14">
        <f t="shared" si="278"/>
        <v>6111.24</v>
      </c>
      <c r="L871" s="14">
        <f t="shared" si="278"/>
        <v>0</v>
      </c>
      <c r="M871" s="14">
        <f t="shared" si="278"/>
        <v>0</v>
      </c>
      <c r="N871" s="14">
        <v>100</v>
      </c>
      <c r="O871" s="14">
        <v>99.91</v>
      </c>
      <c r="P871" s="259"/>
      <c r="Q871" s="259"/>
      <c r="R871" s="259"/>
      <c r="S871" s="259"/>
      <c r="T871" s="2"/>
    </row>
    <row r="872" spans="1:20" ht="24" customHeight="1" x14ac:dyDescent="0.25">
      <c r="A872" s="253"/>
      <c r="B872" s="256"/>
      <c r="C872" s="12">
        <v>2015</v>
      </c>
      <c r="D872" s="14">
        <f>SUM(D889)</f>
        <v>28852.2</v>
      </c>
      <c r="E872" s="14">
        <f t="shared" ref="E872:N872" si="279">SUM(E889)</f>
        <v>28851.8</v>
      </c>
      <c r="F872" s="14">
        <f t="shared" si="279"/>
        <v>0</v>
      </c>
      <c r="G872" s="14">
        <f t="shared" si="279"/>
        <v>0</v>
      </c>
      <c r="H872" s="14">
        <f t="shared" si="279"/>
        <v>14173.9</v>
      </c>
      <c r="I872" s="14">
        <f t="shared" si="279"/>
        <v>14173.8</v>
      </c>
      <c r="J872" s="14">
        <f t="shared" si="279"/>
        <v>14678.3</v>
      </c>
      <c r="K872" s="14">
        <f t="shared" si="279"/>
        <v>14678</v>
      </c>
      <c r="L872" s="14">
        <f t="shared" si="279"/>
        <v>0</v>
      </c>
      <c r="M872" s="14">
        <f t="shared" si="279"/>
        <v>0</v>
      </c>
      <c r="N872" s="14">
        <f t="shared" si="279"/>
        <v>100</v>
      </c>
      <c r="O872" s="14">
        <v>100</v>
      </c>
      <c r="P872" s="259"/>
      <c r="Q872" s="259"/>
      <c r="R872" s="259"/>
      <c r="S872" s="259"/>
      <c r="T872" s="2"/>
    </row>
    <row r="873" spans="1:20" ht="24" customHeight="1" x14ac:dyDescent="0.25">
      <c r="A873" s="253"/>
      <c r="B873" s="256"/>
      <c r="C873" s="12">
        <v>2016</v>
      </c>
      <c r="D873" s="14">
        <f>SUM(D890)</f>
        <v>38405.799999999996</v>
      </c>
      <c r="E873" s="14">
        <f t="shared" ref="E873:M873" si="280">SUM(E890)</f>
        <v>38405.1</v>
      </c>
      <c r="F873" s="14">
        <f t="shared" si="280"/>
        <v>0</v>
      </c>
      <c r="G873" s="14">
        <f t="shared" si="280"/>
        <v>0</v>
      </c>
      <c r="H873" s="14">
        <f t="shared" si="280"/>
        <v>5000</v>
      </c>
      <c r="I873" s="14">
        <f t="shared" si="280"/>
        <v>5000</v>
      </c>
      <c r="J873" s="14">
        <f t="shared" si="280"/>
        <v>33405.799999999996</v>
      </c>
      <c r="K873" s="14">
        <f t="shared" si="280"/>
        <v>33405.1</v>
      </c>
      <c r="L873" s="14">
        <f t="shared" si="280"/>
        <v>0</v>
      </c>
      <c r="M873" s="14">
        <f t="shared" si="280"/>
        <v>0</v>
      </c>
      <c r="N873" s="14">
        <v>100</v>
      </c>
      <c r="O873" s="14">
        <v>100</v>
      </c>
      <c r="P873" s="259"/>
      <c r="Q873" s="259"/>
      <c r="R873" s="259"/>
      <c r="S873" s="259"/>
      <c r="T873" s="2"/>
    </row>
    <row r="874" spans="1:20" ht="24" customHeight="1" x14ac:dyDescent="0.25">
      <c r="A874" s="253"/>
      <c r="B874" s="256"/>
      <c r="C874" s="12">
        <v>2017</v>
      </c>
      <c r="D874" s="14">
        <f>SUM(D891)</f>
        <v>89319.099999999991</v>
      </c>
      <c r="E874" s="14">
        <f t="shared" ref="E874:M874" si="281">SUM(E891)</f>
        <v>89319.099999999991</v>
      </c>
      <c r="F874" s="14">
        <f t="shared" si="281"/>
        <v>0</v>
      </c>
      <c r="G874" s="14">
        <f t="shared" si="281"/>
        <v>0</v>
      </c>
      <c r="H874" s="14">
        <f t="shared" si="281"/>
        <v>1000</v>
      </c>
      <c r="I874" s="14">
        <f t="shared" si="281"/>
        <v>1000</v>
      </c>
      <c r="J874" s="14">
        <f t="shared" si="281"/>
        <v>88319.099999999991</v>
      </c>
      <c r="K874" s="14">
        <f t="shared" si="281"/>
        <v>88319.099999999991</v>
      </c>
      <c r="L874" s="14">
        <f t="shared" si="281"/>
        <v>0</v>
      </c>
      <c r="M874" s="14">
        <f t="shared" si="281"/>
        <v>0</v>
      </c>
      <c r="N874" s="14">
        <v>100</v>
      </c>
      <c r="O874" s="14">
        <v>100</v>
      </c>
      <c r="P874" s="259"/>
      <c r="Q874" s="259"/>
      <c r="R874" s="259"/>
      <c r="S874" s="259"/>
      <c r="T874" s="2"/>
    </row>
    <row r="875" spans="1:20" ht="24" customHeight="1" x14ac:dyDescent="0.25">
      <c r="A875" s="254"/>
      <c r="B875" s="257"/>
      <c r="C875" s="12">
        <v>2018</v>
      </c>
      <c r="D875" s="14">
        <f>SUM(D892)</f>
        <v>169857.1</v>
      </c>
      <c r="E875" s="14">
        <f t="shared" ref="E875:M875" si="282">SUM(E892)</f>
        <v>168296.4</v>
      </c>
      <c r="F875" s="14">
        <f t="shared" si="282"/>
        <v>21550.89</v>
      </c>
      <c r="G875" s="14">
        <f t="shared" si="282"/>
        <v>21550.89</v>
      </c>
      <c r="H875" s="14">
        <f t="shared" si="282"/>
        <v>55130.57</v>
      </c>
      <c r="I875" s="14">
        <f t="shared" si="282"/>
        <v>53570.27</v>
      </c>
      <c r="J875" s="14">
        <f t="shared" si="282"/>
        <v>93175.64</v>
      </c>
      <c r="K875" s="14">
        <f t="shared" si="282"/>
        <v>93175.24</v>
      </c>
      <c r="L875" s="14">
        <f t="shared" si="282"/>
        <v>0</v>
      </c>
      <c r="M875" s="14">
        <f t="shared" si="282"/>
        <v>0</v>
      </c>
      <c r="N875" s="14">
        <v>100</v>
      </c>
      <c r="O875" s="14">
        <v>99.1</v>
      </c>
      <c r="P875" s="260"/>
      <c r="Q875" s="260"/>
      <c r="R875" s="260"/>
      <c r="S875" s="260"/>
      <c r="T875" s="2"/>
    </row>
    <row r="876" spans="1:20" ht="41.25" customHeight="1" x14ac:dyDescent="0.25">
      <c r="A876" s="19" t="s">
        <v>197</v>
      </c>
      <c r="B876" s="20" t="s">
        <v>239</v>
      </c>
      <c r="C876" s="20">
        <v>2014</v>
      </c>
      <c r="D876" s="21">
        <f>SUM(D877+D878+D879+D880+D881+D882)</f>
        <v>1640</v>
      </c>
      <c r="E876" s="21">
        <f t="shared" ref="E876:M876" si="283">SUM(E877+E878+E879+E880+E881+E882)</f>
        <v>1640</v>
      </c>
      <c r="F876" s="21">
        <f t="shared" si="283"/>
        <v>0</v>
      </c>
      <c r="G876" s="21">
        <f t="shared" si="283"/>
        <v>0</v>
      </c>
      <c r="H876" s="21">
        <f t="shared" si="283"/>
        <v>0</v>
      </c>
      <c r="I876" s="21">
        <f t="shared" si="283"/>
        <v>0</v>
      </c>
      <c r="J876" s="21">
        <f t="shared" si="283"/>
        <v>1640</v>
      </c>
      <c r="K876" s="21">
        <f t="shared" si="283"/>
        <v>1640</v>
      </c>
      <c r="L876" s="21">
        <f t="shared" si="283"/>
        <v>0</v>
      </c>
      <c r="M876" s="21">
        <f t="shared" si="283"/>
        <v>0</v>
      </c>
      <c r="N876" s="21">
        <v>100</v>
      </c>
      <c r="O876" s="21">
        <v>100</v>
      </c>
      <c r="P876" s="264" t="s">
        <v>254</v>
      </c>
      <c r="Q876" s="261">
        <v>33.200000000000003</v>
      </c>
      <c r="R876" s="261">
        <v>34.1</v>
      </c>
      <c r="S876" s="261">
        <v>102.71</v>
      </c>
      <c r="T876" s="2"/>
    </row>
    <row r="877" spans="1:20" ht="51" customHeight="1" x14ac:dyDescent="0.25">
      <c r="A877" s="10"/>
      <c r="B877" s="22" t="s">
        <v>240</v>
      </c>
      <c r="C877" s="23">
        <v>2014</v>
      </c>
      <c r="D877" s="24">
        <v>270</v>
      </c>
      <c r="E877" s="24">
        <v>270</v>
      </c>
      <c r="F877" s="24">
        <v>0</v>
      </c>
      <c r="G877" s="24">
        <v>0</v>
      </c>
      <c r="H877" s="24">
        <v>0</v>
      </c>
      <c r="I877" s="24">
        <v>0</v>
      </c>
      <c r="J877" s="24">
        <v>270</v>
      </c>
      <c r="K877" s="24">
        <v>270</v>
      </c>
      <c r="L877" s="24">
        <v>0</v>
      </c>
      <c r="M877" s="24">
        <v>0</v>
      </c>
      <c r="N877" s="24">
        <v>100</v>
      </c>
      <c r="O877" s="24">
        <v>100</v>
      </c>
      <c r="P877" s="265"/>
      <c r="Q877" s="262"/>
      <c r="R877" s="262"/>
      <c r="S877" s="262"/>
      <c r="T877" s="2"/>
    </row>
    <row r="878" spans="1:20" ht="51" customHeight="1" x14ac:dyDescent="0.25">
      <c r="A878" s="10"/>
      <c r="B878" s="22" t="s">
        <v>241</v>
      </c>
      <c r="C878" s="23">
        <v>2014</v>
      </c>
      <c r="D878" s="24">
        <v>480</v>
      </c>
      <c r="E878" s="24">
        <v>480</v>
      </c>
      <c r="F878" s="24">
        <v>0</v>
      </c>
      <c r="G878" s="24">
        <v>0</v>
      </c>
      <c r="H878" s="24">
        <v>0</v>
      </c>
      <c r="I878" s="24">
        <v>0</v>
      </c>
      <c r="J878" s="24">
        <v>480</v>
      </c>
      <c r="K878" s="24">
        <v>480</v>
      </c>
      <c r="L878" s="24">
        <v>0</v>
      </c>
      <c r="M878" s="24">
        <v>0</v>
      </c>
      <c r="N878" s="24">
        <v>100</v>
      </c>
      <c r="O878" s="24">
        <v>100</v>
      </c>
      <c r="P878" s="265"/>
      <c r="Q878" s="262"/>
      <c r="R878" s="262"/>
      <c r="S878" s="262"/>
      <c r="T878" s="2"/>
    </row>
    <row r="879" spans="1:20" ht="51.75" customHeight="1" x14ac:dyDescent="0.25">
      <c r="A879" s="10"/>
      <c r="B879" s="22" t="s">
        <v>242</v>
      </c>
      <c r="C879" s="23">
        <v>2014</v>
      </c>
      <c r="D879" s="24">
        <v>160</v>
      </c>
      <c r="E879" s="24">
        <v>160</v>
      </c>
      <c r="F879" s="24">
        <v>0</v>
      </c>
      <c r="G879" s="24">
        <v>0</v>
      </c>
      <c r="H879" s="24">
        <v>0</v>
      </c>
      <c r="I879" s="24">
        <v>0</v>
      </c>
      <c r="J879" s="24">
        <v>160</v>
      </c>
      <c r="K879" s="24">
        <v>160</v>
      </c>
      <c r="L879" s="24">
        <v>0</v>
      </c>
      <c r="M879" s="24">
        <v>0</v>
      </c>
      <c r="N879" s="24">
        <v>100</v>
      </c>
      <c r="O879" s="24">
        <v>100</v>
      </c>
      <c r="P879" s="265"/>
      <c r="Q879" s="262"/>
      <c r="R879" s="262"/>
      <c r="S879" s="262"/>
      <c r="T879" s="2"/>
    </row>
    <row r="880" spans="1:20" ht="53.25" customHeight="1" x14ac:dyDescent="0.25">
      <c r="A880" s="10"/>
      <c r="B880" s="22" t="s">
        <v>243</v>
      </c>
      <c r="C880" s="23">
        <v>2014</v>
      </c>
      <c r="D880" s="24">
        <v>120</v>
      </c>
      <c r="E880" s="24">
        <v>120</v>
      </c>
      <c r="F880" s="24">
        <v>0</v>
      </c>
      <c r="G880" s="24">
        <v>0</v>
      </c>
      <c r="H880" s="24">
        <v>0</v>
      </c>
      <c r="I880" s="24">
        <v>0</v>
      </c>
      <c r="J880" s="24">
        <v>120</v>
      </c>
      <c r="K880" s="24">
        <v>120</v>
      </c>
      <c r="L880" s="24">
        <v>0</v>
      </c>
      <c r="M880" s="24">
        <v>0</v>
      </c>
      <c r="N880" s="24">
        <v>100</v>
      </c>
      <c r="O880" s="24">
        <v>100</v>
      </c>
      <c r="P880" s="265"/>
      <c r="Q880" s="262"/>
      <c r="R880" s="262"/>
      <c r="S880" s="262"/>
      <c r="T880" s="2"/>
    </row>
    <row r="881" spans="1:20" ht="51" customHeight="1" x14ac:dyDescent="0.25">
      <c r="A881" s="10"/>
      <c r="B881" s="22" t="s">
        <v>244</v>
      </c>
      <c r="C881" s="23">
        <v>2014</v>
      </c>
      <c r="D881" s="24">
        <v>145</v>
      </c>
      <c r="E881" s="24">
        <v>145</v>
      </c>
      <c r="F881" s="24">
        <v>0</v>
      </c>
      <c r="G881" s="24">
        <v>0</v>
      </c>
      <c r="H881" s="24">
        <v>0</v>
      </c>
      <c r="I881" s="24">
        <v>0</v>
      </c>
      <c r="J881" s="24">
        <v>145</v>
      </c>
      <c r="K881" s="24">
        <v>145</v>
      </c>
      <c r="L881" s="24">
        <v>0</v>
      </c>
      <c r="M881" s="24">
        <v>0</v>
      </c>
      <c r="N881" s="24">
        <v>100</v>
      </c>
      <c r="O881" s="24">
        <v>100</v>
      </c>
      <c r="P881" s="265"/>
      <c r="Q881" s="262"/>
      <c r="R881" s="262"/>
      <c r="S881" s="262"/>
      <c r="T881" s="2"/>
    </row>
    <row r="882" spans="1:20" ht="51" customHeight="1" x14ac:dyDescent="0.25">
      <c r="A882" s="10"/>
      <c r="B882" s="22" t="s">
        <v>245</v>
      </c>
      <c r="C882" s="23">
        <v>2014</v>
      </c>
      <c r="D882" s="24">
        <v>465</v>
      </c>
      <c r="E882" s="24">
        <v>465</v>
      </c>
      <c r="F882" s="24">
        <v>0</v>
      </c>
      <c r="G882" s="24">
        <v>0</v>
      </c>
      <c r="H882" s="24">
        <v>0</v>
      </c>
      <c r="I882" s="24">
        <v>0</v>
      </c>
      <c r="J882" s="24">
        <v>465</v>
      </c>
      <c r="K882" s="24">
        <v>465</v>
      </c>
      <c r="L882" s="24">
        <v>0</v>
      </c>
      <c r="M882" s="24">
        <v>0</v>
      </c>
      <c r="N882" s="24">
        <v>100</v>
      </c>
      <c r="O882" s="24">
        <v>100</v>
      </c>
      <c r="P882" s="265"/>
      <c r="Q882" s="262"/>
      <c r="R882" s="262"/>
      <c r="S882" s="262"/>
      <c r="T882" s="2"/>
    </row>
    <row r="883" spans="1:20" ht="67.5" customHeight="1" x14ac:dyDescent="0.25">
      <c r="A883" s="19" t="s">
        <v>513</v>
      </c>
      <c r="B883" s="20" t="s">
        <v>247</v>
      </c>
      <c r="C883" s="20">
        <v>2014</v>
      </c>
      <c r="D883" s="21">
        <v>406.3</v>
      </c>
      <c r="E883" s="21">
        <v>406.2</v>
      </c>
      <c r="F883" s="21">
        <v>0</v>
      </c>
      <c r="G883" s="21">
        <v>0</v>
      </c>
      <c r="H883" s="21">
        <v>0</v>
      </c>
      <c r="I883" s="21">
        <v>0</v>
      </c>
      <c r="J883" s="21">
        <v>406.3</v>
      </c>
      <c r="K883" s="21">
        <v>406.2</v>
      </c>
      <c r="L883" s="21">
        <f t="shared" ref="L883" si="284">SUM(L884:L918)</f>
        <v>0</v>
      </c>
      <c r="M883" s="21">
        <f t="shared" ref="M883" si="285">SUM(M884:M918)</f>
        <v>0</v>
      </c>
      <c r="N883" s="21">
        <v>100</v>
      </c>
      <c r="O883" s="21">
        <v>99.98</v>
      </c>
      <c r="P883" s="265"/>
      <c r="Q883" s="262"/>
      <c r="R883" s="262"/>
      <c r="S883" s="262"/>
      <c r="T883" s="2"/>
    </row>
    <row r="884" spans="1:20" ht="53.25" customHeight="1" x14ac:dyDescent="0.25">
      <c r="A884" s="19" t="s">
        <v>514</v>
      </c>
      <c r="B884" s="20" t="s">
        <v>249</v>
      </c>
      <c r="C884" s="20">
        <v>2014</v>
      </c>
      <c r="D884" s="21">
        <f>SUM(D885+D886)</f>
        <v>4738.2</v>
      </c>
      <c r="E884" s="21">
        <f t="shared" ref="E884:M884" si="286">SUM(E885+E886)</f>
        <v>4731.7400000000007</v>
      </c>
      <c r="F884" s="21">
        <f t="shared" si="286"/>
        <v>0</v>
      </c>
      <c r="G884" s="21">
        <f t="shared" si="286"/>
        <v>0</v>
      </c>
      <c r="H884" s="21">
        <f>SUM(H885+H886)</f>
        <v>928.2</v>
      </c>
      <c r="I884" s="21">
        <f t="shared" si="286"/>
        <v>928.2</v>
      </c>
      <c r="J884" s="21">
        <f t="shared" si="286"/>
        <v>3810</v>
      </c>
      <c r="K884" s="21">
        <f t="shared" si="286"/>
        <v>3803.54</v>
      </c>
      <c r="L884" s="21">
        <f t="shared" si="286"/>
        <v>0</v>
      </c>
      <c r="M884" s="21">
        <f t="shared" si="286"/>
        <v>0</v>
      </c>
      <c r="N884" s="21">
        <v>100</v>
      </c>
      <c r="O884" s="21">
        <v>99.86</v>
      </c>
      <c r="P884" s="265"/>
      <c r="Q884" s="262"/>
      <c r="R884" s="262"/>
      <c r="S884" s="262"/>
      <c r="T884" s="2"/>
    </row>
    <row r="885" spans="1:20" ht="66" customHeight="1" x14ac:dyDescent="0.25">
      <c r="A885" s="10"/>
      <c r="B885" s="37" t="s">
        <v>250</v>
      </c>
      <c r="C885" s="23">
        <v>2014</v>
      </c>
      <c r="D885" s="24">
        <v>4428.2</v>
      </c>
      <c r="E885" s="24">
        <v>4422.0200000000004</v>
      </c>
      <c r="F885" s="24">
        <v>0</v>
      </c>
      <c r="G885" s="24">
        <v>0</v>
      </c>
      <c r="H885" s="24">
        <v>928.2</v>
      </c>
      <c r="I885" s="24">
        <v>928.2</v>
      </c>
      <c r="J885" s="24">
        <v>3500</v>
      </c>
      <c r="K885" s="24">
        <v>3493.82</v>
      </c>
      <c r="L885" s="24">
        <v>0</v>
      </c>
      <c r="M885" s="24">
        <v>0</v>
      </c>
      <c r="N885" s="24">
        <v>100</v>
      </c>
      <c r="O885" s="24">
        <v>99.86</v>
      </c>
      <c r="P885" s="265"/>
      <c r="Q885" s="262"/>
      <c r="R885" s="262"/>
      <c r="S885" s="262"/>
      <c r="T885" s="2"/>
    </row>
    <row r="886" spans="1:20" ht="41.25" customHeight="1" x14ac:dyDescent="0.25">
      <c r="A886" s="10"/>
      <c r="B886" s="37" t="s">
        <v>251</v>
      </c>
      <c r="C886" s="23">
        <v>2014</v>
      </c>
      <c r="D886" s="24">
        <v>310</v>
      </c>
      <c r="E886" s="24">
        <v>309.72000000000003</v>
      </c>
      <c r="F886" s="24">
        <v>0</v>
      </c>
      <c r="G886" s="24">
        <v>0</v>
      </c>
      <c r="H886" s="24">
        <v>0</v>
      </c>
      <c r="I886" s="24">
        <v>0</v>
      </c>
      <c r="J886" s="24">
        <v>310</v>
      </c>
      <c r="K886" s="24">
        <v>309.72000000000003</v>
      </c>
      <c r="L886" s="24">
        <v>0</v>
      </c>
      <c r="M886" s="24">
        <v>0</v>
      </c>
      <c r="N886" s="24">
        <v>100</v>
      </c>
      <c r="O886" s="24">
        <v>99.91</v>
      </c>
      <c r="P886" s="265"/>
      <c r="Q886" s="262"/>
      <c r="R886" s="262"/>
      <c r="S886" s="262"/>
      <c r="T886" s="2"/>
    </row>
    <row r="887" spans="1:20" ht="28.5" customHeight="1" x14ac:dyDescent="0.25">
      <c r="A887" s="19" t="s">
        <v>515</v>
      </c>
      <c r="B887" s="20" t="s">
        <v>252</v>
      </c>
      <c r="C887" s="20">
        <v>2014</v>
      </c>
      <c r="D887" s="21">
        <v>122</v>
      </c>
      <c r="E887" s="21">
        <v>122</v>
      </c>
      <c r="F887" s="21">
        <v>0</v>
      </c>
      <c r="G887" s="21">
        <v>0</v>
      </c>
      <c r="H887" s="21">
        <v>0</v>
      </c>
      <c r="I887" s="21">
        <v>0</v>
      </c>
      <c r="J887" s="21">
        <v>122</v>
      </c>
      <c r="K887" s="21">
        <v>122</v>
      </c>
      <c r="L887" s="21">
        <v>0</v>
      </c>
      <c r="M887" s="21">
        <v>0</v>
      </c>
      <c r="N887" s="21">
        <v>100</v>
      </c>
      <c r="O887" s="21">
        <v>100</v>
      </c>
      <c r="P887" s="265"/>
      <c r="Q887" s="262"/>
      <c r="R887" s="262"/>
      <c r="S887" s="262"/>
      <c r="T887" s="2"/>
    </row>
    <row r="888" spans="1:20" ht="54" customHeight="1" x14ac:dyDescent="0.25">
      <c r="A888" s="19" t="s">
        <v>516</v>
      </c>
      <c r="B888" s="20" t="s">
        <v>253</v>
      </c>
      <c r="C888" s="20">
        <v>2014</v>
      </c>
      <c r="D888" s="21">
        <v>139.5</v>
      </c>
      <c r="E888" s="21">
        <v>139.5</v>
      </c>
      <c r="F888" s="21">
        <v>0</v>
      </c>
      <c r="G888" s="21">
        <v>0</v>
      </c>
      <c r="H888" s="21">
        <v>0</v>
      </c>
      <c r="I888" s="21">
        <v>0</v>
      </c>
      <c r="J888" s="21">
        <v>139.5</v>
      </c>
      <c r="K888" s="21">
        <v>139.5</v>
      </c>
      <c r="L888" s="21">
        <v>0</v>
      </c>
      <c r="M888" s="21">
        <v>0</v>
      </c>
      <c r="N888" s="21">
        <v>100</v>
      </c>
      <c r="O888" s="21">
        <v>100</v>
      </c>
      <c r="P888" s="266"/>
      <c r="Q888" s="263"/>
      <c r="R888" s="263"/>
      <c r="S888" s="263"/>
      <c r="T888" s="2"/>
    </row>
    <row r="889" spans="1:20" ht="16.5" customHeight="1" x14ac:dyDescent="0.25">
      <c r="A889" s="285" t="s">
        <v>517</v>
      </c>
      <c r="B889" s="288" t="s">
        <v>407</v>
      </c>
      <c r="C889" s="98">
        <v>2015</v>
      </c>
      <c r="D889" s="105">
        <f>SUM(D893+D897+D901+D905+D909+D914)</f>
        <v>28852.2</v>
      </c>
      <c r="E889" s="105">
        <f t="shared" ref="E889:M889" si="287">SUM(E893+E897+E901+E905+E909+E914)</f>
        <v>28851.8</v>
      </c>
      <c r="F889" s="105">
        <f t="shared" si="287"/>
        <v>0</v>
      </c>
      <c r="G889" s="105">
        <f t="shared" si="287"/>
        <v>0</v>
      </c>
      <c r="H889" s="105">
        <f t="shared" si="287"/>
        <v>14173.9</v>
      </c>
      <c r="I889" s="105">
        <f t="shared" si="287"/>
        <v>14173.8</v>
      </c>
      <c r="J889" s="105">
        <f t="shared" si="287"/>
        <v>14678.3</v>
      </c>
      <c r="K889" s="105">
        <f t="shared" si="287"/>
        <v>14678</v>
      </c>
      <c r="L889" s="105">
        <f t="shared" si="287"/>
        <v>0</v>
      </c>
      <c r="M889" s="105">
        <f t="shared" si="287"/>
        <v>0</v>
      </c>
      <c r="N889" s="105">
        <v>100</v>
      </c>
      <c r="O889" s="105">
        <v>100</v>
      </c>
      <c r="P889" s="261" t="s">
        <v>22</v>
      </c>
      <c r="Q889" s="261" t="s">
        <v>22</v>
      </c>
      <c r="R889" s="261" t="s">
        <v>22</v>
      </c>
      <c r="S889" s="261" t="s">
        <v>22</v>
      </c>
      <c r="T889" s="2"/>
    </row>
    <row r="890" spans="1:20" ht="15" customHeight="1" x14ac:dyDescent="0.25">
      <c r="A890" s="286"/>
      <c r="B890" s="289"/>
      <c r="C890" s="98">
        <v>2016</v>
      </c>
      <c r="D890" s="105">
        <f>SUM(D894+D898+D902+D906+D910+D915)</f>
        <v>38405.799999999996</v>
      </c>
      <c r="E890" s="105">
        <f t="shared" ref="E890:M890" si="288">SUM(E894+E898+E902+E906+E910+E915)</f>
        <v>38405.1</v>
      </c>
      <c r="F890" s="105">
        <f t="shared" si="288"/>
        <v>0</v>
      </c>
      <c r="G890" s="105">
        <f t="shared" si="288"/>
        <v>0</v>
      </c>
      <c r="H890" s="105">
        <f t="shared" si="288"/>
        <v>5000</v>
      </c>
      <c r="I890" s="105">
        <f t="shared" si="288"/>
        <v>5000</v>
      </c>
      <c r="J890" s="105">
        <f t="shared" si="288"/>
        <v>33405.799999999996</v>
      </c>
      <c r="K890" s="105">
        <f t="shared" si="288"/>
        <v>33405.1</v>
      </c>
      <c r="L890" s="105">
        <f t="shared" si="288"/>
        <v>0</v>
      </c>
      <c r="M890" s="105">
        <f t="shared" si="288"/>
        <v>0</v>
      </c>
      <c r="N890" s="105">
        <v>100</v>
      </c>
      <c r="O890" s="105">
        <v>100</v>
      </c>
      <c r="P890" s="262"/>
      <c r="Q890" s="262"/>
      <c r="R890" s="262"/>
      <c r="S890" s="262"/>
      <c r="T890" s="2"/>
    </row>
    <row r="891" spans="1:20" ht="16.5" customHeight="1" x14ac:dyDescent="0.25">
      <c r="A891" s="286"/>
      <c r="B891" s="289"/>
      <c r="C891" s="98">
        <v>2017</v>
      </c>
      <c r="D891" s="105">
        <f>SUM(D895+D899+D903+D907+D911+D916)</f>
        <v>89319.099999999991</v>
      </c>
      <c r="E891" s="105">
        <f t="shared" ref="E891:M891" si="289">SUM(E895+E899+E903+E907+E911+E916)</f>
        <v>89319.099999999991</v>
      </c>
      <c r="F891" s="105">
        <f t="shared" si="289"/>
        <v>0</v>
      </c>
      <c r="G891" s="105">
        <f t="shared" si="289"/>
        <v>0</v>
      </c>
      <c r="H891" s="105">
        <f t="shared" si="289"/>
        <v>1000</v>
      </c>
      <c r="I891" s="105">
        <f t="shared" si="289"/>
        <v>1000</v>
      </c>
      <c r="J891" s="105">
        <f t="shared" si="289"/>
        <v>88319.099999999991</v>
      </c>
      <c r="K891" s="105">
        <f t="shared" si="289"/>
        <v>88319.099999999991</v>
      </c>
      <c r="L891" s="105">
        <f t="shared" si="289"/>
        <v>0</v>
      </c>
      <c r="M891" s="105">
        <f t="shared" si="289"/>
        <v>0</v>
      </c>
      <c r="N891" s="105">
        <v>100</v>
      </c>
      <c r="O891" s="105">
        <v>100</v>
      </c>
      <c r="P891" s="262"/>
      <c r="Q891" s="262"/>
      <c r="R891" s="262"/>
      <c r="S891" s="262"/>
      <c r="T891" s="2"/>
    </row>
    <row r="892" spans="1:20" ht="18" customHeight="1" x14ac:dyDescent="0.25">
      <c r="A892" s="287"/>
      <c r="B892" s="290"/>
      <c r="C892" s="98">
        <v>2018</v>
      </c>
      <c r="D892" s="105">
        <f>SUM(D896+D900+D904+D908+D912+D913+D917)</f>
        <v>169857.1</v>
      </c>
      <c r="E892" s="105">
        <f t="shared" ref="E892:M892" si="290">SUM(E896+E900+E904+E908+E912+E913+E917)</f>
        <v>168296.4</v>
      </c>
      <c r="F892" s="105">
        <f t="shared" si="290"/>
        <v>21550.89</v>
      </c>
      <c r="G892" s="105">
        <f t="shared" si="290"/>
        <v>21550.89</v>
      </c>
      <c r="H892" s="105">
        <f t="shared" si="290"/>
        <v>55130.57</v>
      </c>
      <c r="I892" s="105">
        <f t="shared" si="290"/>
        <v>53570.27</v>
      </c>
      <c r="J892" s="105">
        <f t="shared" si="290"/>
        <v>93175.64</v>
      </c>
      <c r="K892" s="105">
        <f t="shared" si="290"/>
        <v>93175.24</v>
      </c>
      <c r="L892" s="105">
        <f t="shared" si="290"/>
        <v>0</v>
      </c>
      <c r="M892" s="105">
        <f t="shared" si="290"/>
        <v>0</v>
      </c>
      <c r="N892" s="105">
        <v>100</v>
      </c>
      <c r="O892" s="105">
        <v>99.1</v>
      </c>
      <c r="P892" s="263"/>
      <c r="Q892" s="263"/>
      <c r="R892" s="263"/>
      <c r="S892" s="263"/>
      <c r="T892" s="2"/>
    </row>
    <row r="893" spans="1:20" ht="18.75" customHeight="1" x14ac:dyDescent="0.25">
      <c r="A893" s="285"/>
      <c r="B893" s="272" t="s">
        <v>434</v>
      </c>
      <c r="C893" s="8">
        <v>2015</v>
      </c>
      <c r="D893" s="90">
        <v>419.3</v>
      </c>
      <c r="E893" s="90">
        <v>419.4</v>
      </c>
      <c r="F893" s="90">
        <v>0</v>
      </c>
      <c r="G893" s="90">
        <v>0</v>
      </c>
      <c r="H893" s="90">
        <v>0</v>
      </c>
      <c r="I893" s="90">
        <v>0</v>
      </c>
      <c r="J893" s="90">
        <v>419.3</v>
      </c>
      <c r="K893" s="90">
        <v>419.4</v>
      </c>
      <c r="L893" s="90">
        <v>0</v>
      </c>
      <c r="M893" s="90">
        <v>0</v>
      </c>
      <c r="N893" s="90">
        <v>100</v>
      </c>
      <c r="O893" s="90">
        <v>100</v>
      </c>
      <c r="P893" s="264" t="s">
        <v>254</v>
      </c>
      <c r="Q893" s="115">
        <v>37.200000000000003</v>
      </c>
      <c r="R893" s="115">
        <v>37.200000000000003</v>
      </c>
      <c r="S893" s="115">
        <v>100</v>
      </c>
      <c r="T893" s="2"/>
    </row>
    <row r="894" spans="1:20" ht="18.75" customHeight="1" x14ac:dyDescent="0.25">
      <c r="A894" s="286"/>
      <c r="B894" s="273"/>
      <c r="C894" s="8">
        <v>2016</v>
      </c>
      <c r="D894" s="90">
        <v>564.9</v>
      </c>
      <c r="E894" s="90">
        <v>564.9</v>
      </c>
      <c r="F894" s="90">
        <v>0</v>
      </c>
      <c r="G894" s="90">
        <v>0</v>
      </c>
      <c r="H894" s="90">
        <v>0</v>
      </c>
      <c r="I894" s="90">
        <v>0</v>
      </c>
      <c r="J894" s="90">
        <v>564.9</v>
      </c>
      <c r="K894" s="90">
        <v>564.9</v>
      </c>
      <c r="L894" s="90">
        <v>0</v>
      </c>
      <c r="M894" s="90">
        <v>0</v>
      </c>
      <c r="N894" s="90">
        <v>100</v>
      </c>
      <c r="O894" s="90">
        <v>100</v>
      </c>
      <c r="P894" s="265"/>
      <c r="Q894" s="123">
        <v>37.4</v>
      </c>
      <c r="R894" s="123">
        <v>37.4</v>
      </c>
      <c r="S894" s="123">
        <v>100</v>
      </c>
      <c r="T894" s="2"/>
    </row>
    <row r="895" spans="1:20" ht="18" customHeight="1" x14ac:dyDescent="0.25">
      <c r="A895" s="286"/>
      <c r="B895" s="273"/>
      <c r="C895" s="8">
        <v>2017</v>
      </c>
      <c r="D895" s="90">
        <v>1121.2</v>
      </c>
      <c r="E895" s="90">
        <v>1121.2</v>
      </c>
      <c r="F895" s="90">
        <v>0</v>
      </c>
      <c r="G895" s="90">
        <v>0</v>
      </c>
      <c r="H895" s="90">
        <v>0</v>
      </c>
      <c r="I895" s="90">
        <v>0</v>
      </c>
      <c r="J895" s="90">
        <v>1121.2</v>
      </c>
      <c r="K895" s="90">
        <v>1121.2</v>
      </c>
      <c r="L895" s="90">
        <v>0</v>
      </c>
      <c r="M895" s="90">
        <v>0</v>
      </c>
      <c r="N895" s="90">
        <v>100</v>
      </c>
      <c r="O895" s="90">
        <v>100</v>
      </c>
      <c r="P895" s="265"/>
      <c r="Q895" s="161">
        <v>37.4</v>
      </c>
      <c r="R895" s="161">
        <v>37.4</v>
      </c>
      <c r="S895" s="161">
        <v>100</v>
      </c>
      <c r="T895" s="2"/>
    </row>
    <row r="896" spans="1:20" ht="18" customHeight="1" x14ac:dyDescent="0.25">
      <c r="A896" s="287"/>
      <c r="B896" s="274"/>
      <c r="C896" s="8">
        <v>2018</v>
      </c>
      <c r="D896" s="90">
        <v>761</v>
      </c>
      <c r="E896" s="90">
        <v>760.9</v>
      </c>
      <c r="F896" s="90">
        <v>0</v>
      </c>
      <c r="G896" s="90">
        <v>0</v>
      </c>
      <c r="H896" s="90">
        <v>0</v>
      </c>
      <c r="I896" s="90">
        <v>0</v>
      </c>
      <c r="J896" s="90">
        <v>761</v>
      </c>
      <c r="K896" s="90">
        <v>760.9</v>
      </c>
      <c r="L896" s="90">
        <v>0</v>
      </c>
      <c r="M896" s="90">
        <v>0</v>
      </c>
      <c r="N896" s="90">
        <v>100</v>
      </c>
      <c r="O896" s="90">
        <v>99.99</v>
      </c>
      <c r="P896" s="266"/>
      <c r="Q896" s="216">
        <v>38.6</v>
      </c>
      <c r="R896" s="216">
        <v>38.6</v>
      </c>
      <c r="S896" s="216">
        <v>100</v>
      </c>
      <c r="T896" s="2"/>
    </row>
    <row r="897" spans="1:20" ht="18.75" customHeight="1" x14ac:dyDescent="0.25">
      <c r="A897" s="285"/>
      <c r="B897" s="272" t="s">
        <v>435</v>
      </c>
      <c r="C897" s="8">
        <v>2015</v>
      </c>
      <c r="D897" s="90">
        <v>307.3</v>
      </c>
      <c r="E897" s="90">
        <v>306.39999999999998</v>
      </c>
      <c r="F897" s="90">
        <v>0</v>
      </c>
      <c r="G897" s="90">
        <v>0</v>
      </c>
      <c r="H897" s="90">
        <v>0</v>
      </c>
      <c r="I897" s="90">
        <v>0</v>
      </c>
      <c r="J897" s="90">
        <v>307.3</v>
      </c>
      <c r="K897" s="90">
        <v>306.39999999999998</v>
      </c>
      <c r="L897" s="90">
        <v>0</v>
      </c>
      <c r="M897" s="90">
        <v>0</v>
      </c>
      <c r="N897" s="90">
        <v>100</v>
      </c>
      <c r="O897" s="90">
        <v>97.7</v>
      </c>
      <c r="P897" s="264" t="s">
        <v>254</v>
      </c>
      <c r="Q897" s="115">
        <v>37.200000000000003</v>
      </c>
      <c r="R897" s="115">
        <v>37.200000000000003</v>
      </c>
      <c r="S897" s="115">
        <v>100</v>
      </c>
      <c r="T897" s="2"/>
    </row>
    <row r="898" spans="1:20" ht="21.75" customHeight="1" x14ac:dyDescent="0.25">
      <c r="A898" s="286"/>
      <c r="B898" s="273"/>
      <c r="C898" s="8">
        <v>2016</v>
      </c>
      <c r="D898" s="90">
        <v>115.7</v>
      </c>
      <c r="E898" s="90">
        <v>115.7</v>
      </c>
      <c r="F898" s="90">
        <v>0</v>
      </c>
      <c r="G898" s="90">
        <v>0</v>
      </c>
      <c r="H898" s="90">
        <v>0</v>
      </c>
      <c r="I898" s="90">
        <v>0</v>
      </c>
      <c r="J898" s="90">
        <v>115.7</v>
      </c>
      <c r="K898" s="90">
        <v>115.7</v>
      </c>
      <c r="L898" s="90">
        <v>0</v>
      </c>
      <c r="M898" s="90">
        <v>0</v>
      </c>
      <c r="N898" s="90">
        <v>100</v>
      </c>
      <c r="O898" s="90">
        <v>100</v>
      </c>
      <c r="P898" s="265"/>
      <c r="Q898" s="123">
        <v>37.4</v>
      </c>
      <c r="R898" s="123">
        <v>37.4</v>
      </c>
      <c r="S898" s="123">
        <v>100</v>
      </c>
      <c r="T898" s="2"/>
    </row>
    <row r="899" spans="1:20" ht="19.5" customHeight="1" x14ac:dyDescent="0.25">
      <c r="A899" s="286"/>
      <c r="B899" s="273"/>
      <c r="C899" s="8">
        <v>2017</v>
      </c>
      <c r="D899" s="90">
        <v>294.7</v>
      </c>
      <c r="E899" s="90">
        <v>294.7</v>
      </c>
      <c r="F899" s="90">
        <v>0</v>
      </c>
      <c r="G899" s="90">
        <v>0</v>
      </c>
      <c r="H899" s="90">
        <v>0</v>
      </c>
      <c r="I899" s="90">
        <v>0</v>
      </c>
      <c r="J899" s="90">
        <v>294.7</v>
      </c>
      <c r="K899" s="90">
        <v>294.7</v>
      </c>
      <c r="L899" s="90">
        <v>0</v>
      </c>
      <c r="M899" s="90">
        <v>0</v>
      </c>
      <c r="N899" s="90">
        <v>100</v>
      </c>
      <c r="O899" s="90">
        <v>100</v>
      </c>
      <c r="P899" s="265"/>
      <c r="Q899" s="161">
        <v>37.4</v>
      </c>
      <c r="R899" s="161">
        <v>37.4</v>
      </c>
      <c r="S899" s="161">
        <v>100</v>
      </c>
      <c r="T899" s="2"/>
    </row>
    <row r="900" spans="1:20" ht="19.5" customHeight="1" x14ac:dyDescent="0.25">
      <c r="A900" s="287"/>
      <c r="B900" s="274"/>
      <c r="C900" s="8">
        <v>2018</v>
      </c>
      <c r="D900" s="90">
        <v>300</v>
      </c>
      <c r="E900" s="90">
        <v>300</v>
      </c>
      <c r="F900" s="90">
        <v>0</v>
      </c>
      <c r="G900" s="90">
        <v>0</v>
      </c>
      <c r="H900" s="90">
        <v>0</v>
      </c>
      <c r="I900" s="90">
        <v>0</v>
      </c>
      <c r="J900" s="90">
        <v>300</v>
      </c>
      <c r="K900" s="90">
        <v>300</v>
      </c>
      <c r="L900" s="90">
        <v>0</v>
      </c>
      <c r="M900" s="90">
        <v>0</v>
      </c>
      <c r="N900" s="90">
        <v>100</v>
      </c>
      <c r="O900" s="90">
        <v>100</v>
      </c>
      <c r="P900" s="266"/>
      <c r="Q900" s="216">
        <v>38.6</v>
      </c>
      <c r="R900" s="216">
        <v>38.6</v>
      </c>
      <c r="S900" s="216">
        <v>100</v>
      </c>
      <c r="T900" s="2"/>
    </row>
    <row r="901" spans="1:20" ht="21" customHeight="1" x14ac:dyDescent="0.25">
      <c r="A901" s="285"/>
      <c r="B901" s="272" t="s">
        <v>436</v>
      </c>
      <c r="C901" s="8">
        <v>2015</v>
      </c>
      <c r="D901" s="90">
        <v>200</v>
      </c>
      <c r="E901" s="90">
        <v>200.6</v>
      </c>
      <c r="F901" s="90">
        <v>0</v>
      </c>
      <c r="G901" s="90">
        <v>0</v>
      </c>
      <c r="H901" s="90">
        <v>0</v>
      </c>
      <c r="I901" s="90">
        <v>0</v>
      </c>
      <c r="J901" s="90">
        <v>200</v>
      </c>
      <c r="K901" s="90">
        <v>200.6</v>
      </c>
      <c r="L901" s="90">
        <v>0</v>
      </c>
      <c r="M901" s="90">
        <v>0</v>
      </c>
      <c r="N901" s="90">
        <v>100</v>
      </c>
      <c r="O901" s="90">
        <v>100</v>
      </c>
      <c r="P901" s="264" t="s">
        <v>254</v>
      </c>
      <c r="Q901" s="115">
        <v>37.200000000000003</v>
      </c>
      <c r="R901" s="115">
        <v>37.200000000000003</v>
      </c>
      <c r="S901" s="115">
        <v>100</v>
      </c>
      <c r="T901" s="2"/>
    </row>
    <row r="902" spans="1:20" ht="22.5" customHeight="1" x14ac:dyDescent="0.25">
      <c r="A902" s="286"/>
      <c r="B902" s="273"/>
      <c r="C902" s="8">
        <v>2016</v>
      </c>
      <c r="D902" s="90">
        <v>383.6</v>
      </c>
      <c r="E902" s="90">
        <v>383.6</v>
      </c>
      <c r="F902" s="90">
        <v>0</v>
      </c>
      <c r="G902" s="90">
        <v>0</v>
      </c>
      <c r="H902" s="90">
        <v>0</v>
      </c>
      <c r="I902" s="90">
        <v>0</v>
      </c>
      <c r="J902" s="90">
        <v>383.6</v>
      </c>
      <c r="K902" s="90">
        <v>383.6</v>
      </c>
      <c r="L902" s="90">
        <v>0</v>
      </c>
      <c r="M902" s="90">
        <v>0</v>
      </c>
      <c r="N902" s="90">
        <v>100</v>
      </c>
      <c r="O902" s="90">
        <v>100</v>
      </c>
      <c r="P902" s="265"/>
      <c r="Q902" s="123">
        <v>37.4</v>
      </c>
      <c r="R902" s="123">
        <v>37.4</v>
      </c>
      <c r="S902" s="123">
        <v>100</v>
      </c>
      <c r="T902" s="2"/>
    </row>
    <row r="903" spans="1:20" ht="19.5" customHeight="1" x14ac:dyDescent="0.25">
      <c r="A903" s="286"/>
      <c r="B903" s="273"/>
      <c r="C903" s="8">
        <v>2017</v>
      </c>
      <c r="D903" s="90">
        <v>216.5</v>
      </c>
      <c r="E903" s="90">
        <v>216.5</v>
      </c>
      <c r="F903" s="90">
        <v>0</v>
      </c>
      <c r="G903" s="90">
        <v>0</v>
      </c>
      <c r="H903" s="90">
        <v>0</v>
      </c>
      <c r="I903" s="90">
        <v>0</v>
      </c>
      <c r="J903" s="90">
        <v>216.5</v>
      </c>
      <c r="K903" s="90">
        <v>216.5</v>
      </c>
      <c r="L903" s="90">
        <v>0</v>
      </c>
      <c r="M903" s="90">
        <v>0</v>
      </c>
      <c r="N903" s="90">
        <v>100</v>
      </c>
      <c r="O903" s="90">
        <v>100</v>
      </c>
      <c r="P903" s="265"/>
      <c r="Q903" s="161">
        <v>37.4</v>
      </c>
      <c r="R903" s="161">
        <v>37.4</v>
      </c>
      <c r="S903" s="161">
        <v>100</v>
      </c>
      <c r="T903" s="2"/>
    </row>
    <row r="904" spans="1:20" ht="18" customHeight="1" x14ac:dyDescent="0.25">
      <c r="A904" s="287"/>
      <c r="B904" s="274"/>
      <c r="C904" s="8">
        <v>2018</v>
      </c>
      <c r="D904" s="90">
        <v>49.5</v>
      </c>
      <c r="E904" s="90">
        <v>49.4</v>
      </c>
      <c r="F904" s="90">
        <v>0</v>
      </c>
      <c r="G904" s="90">
        <v>0</v>
      </c>
      <c r="H904" s="90">
        <v>0</v>
      </c>
      <c r="I904" s="90">
        <v>0</v>
      </c>
      <c r="J904" s="90">
        <v>49.5</v>
      </c>
      <c r="K904" s="90">
        <v>49.4</v>
      </c>
      <c r="L904" s="90">
        <v>0</v>
      </c>
      <c r="M904" s="90">
        <v>0</v>
      </c>
      <c r="N904" s="90">
        <v>100</v>
      </c>
      <c r="O904" s="90">
        <v>100</v>
      </c>
      <c r="P904" s="266"/>
      <c r="Q904" s="216">
        <v>38.6</v>
      </c>
      <c r="R904" s="216">
        <v>38.6</v>
      </c>
      <c r="S904" s="216">
        <v>100</v>
      </c>
      <c r="T904" s="2"/>
    </row>
    <row r="905" spans="1:20" ht="22.5" customHeight="1" x14ac:dyDescent="0.25">
      <c r="A905" s="285"/>
      <c r="B905" s="272" t="s">
        <v>437</v>
      </c>
      <c r="C905" s="8">
        <v>2015</v>
      </c>
      <c r="D905" s="90">
        <v>96.3</v>
      </c>
      <c r="E905" s="90">
        <v>96.2</v>
      </c>
      <c r="F905" s="90">
        <v>0</v>
      </c>
      <c r="G905" s="90">
        <v>0</v>
      </c>
      <c r="H905" s="90">
        <v>0</v>
      </c>
      <c r="I905" s="90">
        <v>0</v>
      </c>
      <c r="J905" s="90">
        <v>96.3</v>
      </c>
      <c r="K905" s="90">
        <v>96.2</v>
      </c>
      <c r="L905" s="90">
        <v>0</v>
      </c>
      <c r="M905" s="90">
        <v>0</v>
      </c>
      <c r="N905" s="90">
        <v>100</v>
      </c>
      <c r="O905" s="90">
        <v>100</v>
      </c>
      <c r="P905" s="264" t="s">
        <v>254</v>
      </c>
      <c r="Q905" s="115">
        <v>37.200000000000003</v>
      </c>
      <c r="R905" s="115">
        <v>37.200000000000003</v>
      </c>
      <c r="S905" s="115">
        <v>100</v>
      </c>
      <c r="T905" s="2"/>
    </row>
    <row r="906" spans="1:20" ht="21.75" customHeight="1" x14ac:dyDescent="0.25">
      <c r="A906" s="286"/>
      <c r="B906" s="273"/>
      <c r="C906" s="8">
        <v>2016</v>
      </c>
      <c r="D906" s="90">
        <v>214</v>
      </c>
      <c r="E906" s="90">
        <v>213.3</v>
      </c>
      <c r="F906" s="90">
        <v>0</v>
      </c>
      <c r="G906" s="90">
        <v>0</v>
      </c>
      <c r="H906" s="90">
        <v>0</v>
      </c>
      <c r="I906" s="90">
        <v>0</v>
      </c>
      <c r="J906" s="90">
        <v>214</v>
      </c>
      <c r="K906" s="90">
        <v>213.3</v>
      </c>
      <c r="L906" s="90">
        <v>0</v>
      </c>
      <c r="M906" s="90">
        <v>0</v>
      </c>
      <c r="N906" s="90">
        <v>100</v>
      </c>
      <c r="O906" s="90">
        <v>100</v>
      </c>
      <c r="P906" s="265"/>
      <c r="Q906" s="123">
        <v>37.4</v>
      </c>
      <c r="R906" s="123">
        <v>37.4</v>
      </c>
      <c r="S906" s="123">
        <v>100</v>
      </c>
      <c r="T906" s="2"/>
    </row>
    <row r="907" spans="1:20" ht="22.5" customHeight="1" x14ac:dyDescent="0.25">
      <c r="A907" s="286"/>
      <c r="B907" s="273"/>
      <c r="C907" s="8">
        <v>2017</v>
      </c>
      <c r="D907" s="90">
        <v>6500</v>
      </c>
      <c r="E907" s="90">
        <v>6500</v>
      </c>
      <c r="F907" s="90">
        <v>0</v>
      </c>
      <c r="G907" s="90">
        <v>0</v>
      </c>
      <c r="H907" s="90">
        <v>0</v>
      </c>
      <c r="I907" s="90">
        <v>0</v>
      </c>
      <c r="J907" s="90">
        <v>6500</v>
      </c>
      <c r="K907" s="90">
        <v>6500</v>
      </c>
      <c r="L907" s="90">
        <v>0</v>
      </c>
      <c r="M907" s="90">
        <v>0</v>
      </c>
      <c r="N907" s="90">
        <v>100</v>
      </c>
      <c r="O907" s="90">
        <v>100</v>
      </c>
      <c r="P907" s="265"/>
      <c r="Q907" s="161">
        <v>37.4</v>
      </c>
      <c r="R907" s="161">
        <v>37.4</v>
      </c>
      <c r="S907" s="161">
        <v>100</v>
      </c>
      <c r="T907" s="2"/>
    </row>
    <row r="908" spans="1:20" ht="22.5" customHeight="1" x14ac:dyDescent="0.25">
      <c r="A908" s="287"/>
      <c r="B908" s="274"/>
      <c r="C908" s="8">
        <v>2018</v>
      </c>
      <c r="D908" s="90">
        <v>13194.2</v>
      </c>
      <c r="E908" s="90">
        <v>13194.2</v>
      </c>
      <c r="F908" s="90">
        <v>0</v>
      </c>
      <c r="G908" s="90">
        <v>0</v>
      </c>
      <c r="H908" s="90">
        <v>0</v>
      </c>
      <c r="I908" s="90">
        <v>0</v>
      </c>
      <c r="J908" s="90">
        <v>13194.2</v>
      </c>
      <c r="K908" s="90">
        <v>13194.2</v>
      </c>
      <c r="L908" s="90">
        <v>0</v>
      </c>
      <c r="M908" s="90">
        <v>0</v>
      </c>
      <c r="N908" s="90">
        <v>100</v>
      </c>
      <c r="O908" s="90">
        <v>100</v>
      </c>
      <c r="P908" s="266"/>
      <c r="Q908" s="216">
        <v>38.6</v>
      </c>
      <c r="R908" s="216">
        <v>38.6</v>
      </c>
      <c r="S908" s="216">
        <v>100</v>
      </c>
      <c r="T908" s="2"/>
    </row>
    <row r="909" spans="1:20" ht="20.25" customHeight="1" x14ac:dyDescent="0.25">
      <c r="A909" s="285"/>
      <c r="B909" s="272" t="s">
        <v>438</v>
      </c>
      <c r="C909" s="8">
        <v>2015</v>
      </c>
      <c r="D909" s="90">
        <v>27829.3</v>
      </c>
      <c r="E909" s="90">
        <v>27829.200000000001</v>
      </c>
      <c r="F909" s="90">
        <v>0</v>
      </c>
      <c r="G909" s="90">
        <v>0</v>
      </c>
      <c r="H909" s="90">
        <v>14173.9</v>
      </c>
      <c r="I909" s="90">
        <v>14173.8</v>
      </c>
      <c r="J909" s="90">
        <v>13655.4</v>
      </c>
      <c r="K909" s="90">
        <v>13655.4</v>
      </c>
      <c r="L909" s="90">
        <v>0</v>
      </c>
      <c r="M909" s="90">
        <v>0</v>
      </c>
      <c r="N909" s="90">
        <v>100</v>
      </c>
      <c r="O909" s="90">
        <v>100</v>
      </c>
      <c r="P909" s="264" t="s">
        <v>254</v>
      </c>
      <c r="Q909" s="115">
        <v>37.200000000000003</v>
      </c>
      <c r="R909" s="115">
        <v>37.200000000000003</v>
      </c>
      <c r="S909" s="115">
        <v>100</v>
      </c>
      <c r="T909" s="2"/>
    </row>
    <row r="910" spans="1:20" ht="21" customHeight="1" x14ac:dyDescent="0.25">
      <c r="A910" s="286"/>
      <c r="B910" s="273"/>
      <c r="C910" s="8">
        <v>2016</v>
      </c>
      <c r="D910" s="90">
        <v>37087.599999999999</v>
      </c>
      <c r="E910" s="90">
        <v>37087.599999999999</v>
      </c>
      <c r="F910" s="90">
        <v>0</v>
      </c>
      <c r="G910" s="90">
        <v>0</v>
      </c>
      <c r="H910" s="90">
        <v>5000</v>
      </c>
      <c r="I910" s="90">
        <v>5000</v>
      </c>
      <c r="J910" s="90">
        <v>32087.599999999999</v>
      </c>
      <c r="K910" s="90">
        <v>32087.599999999999</v>
      </c>
      <c r="L910" s="90">
        <v>0</v>
      </c>
      <c r="M910" s="90">
        <v>0</v>
      </c>
      <c r="N910" s="90">
        <v>100</v>
      </c>
      <c r="O910" s="90">
        <v>100</v>
      </c>
      <c r="P910" s="265"/>
      <c r="Q910" s="123">
        <v>37.4</v>
      </c>
      <c r="R910" s="123">
        <v>37.4</v>
      </c>
      <c r="S910" s="123">
        <v>100</v>
      </c>
      <c r="T910" s="2"/>
    </row>
    <row r="911" spans="1:20" ht="21" customHeight="1" x14ac:dyDescent="0.25">
      <c r="A911" s="286"/>
      <c r="B911" s="273"/>
      <c r="C911" s="8">
        <v>2017</v>
      </c>
      <c r="D911" s="90">
        <v>81136.7</v>
      </c>
      <c r="E911" s="90">
        <v>81136.7</v>
      </c>
      <c r="F911" s="90">
        <v>0</v>
      </c>
      <c r="G911" s="90">
        <v>0</v>
      </c>
      <c r="H911" s="90">
        <v>1000</v>
      </c>
      <c r="I911" s="90">
        <v>1000</v>
      </c>
      <c r="J911" s="90">
        <v>80136.7</v>
      </c>
      <c r="K911" s="90">
        <v>80136.7</v>
      </c>
      <c r="L911" s="90">
        <v>0</v>
      </c>
      <c r="M911" s="90">
        <v>0</v>
      </c>
      <c r="N911" s="90">
        <v>100</v>
      </c>
      <c r="O911" s="90">
        <v>100</v>
      </c>
      <c r="P911" s="265"/>
      <c r="Q911" s="161">
        <v>37.4</v>
      </c>
      <c r="R911" s="161">
        <v>37.4</v>
      </c>
      <c r="S911" s="161">
        <v>100</v>
      </c>
      <c r="T911" s="2"/>
    </row>
    <row r="912" spans="1:20" ht="21" customHeight="1" x14ac:dyDescent="0.25">
      <c r="A912" s="287"/>
      <c r="B912" s="274"/>
      <c r="C912" s="8">
        <v>2018</v>
      </c>
      <c r="D912" s="90">
        <v>153651.4</v>
      </c>
      <c r="E912" s="90">
        <v>152090.9</v>
      </c>
      <c r="F912" s="90">
        <v>21550.89</v>
      </c>
      <c r="G912" s="90">
        <v>21550.89</v>
      </c>
      <c r="H912" s="90">
        <v>55130.57</v>
      </c>
      <c r="I912" s="90">
        <v>53570.27</v>
      </c>
      <c r="J912" s="90">
        <v>76969.94</v>
      </c>
      <c r="K912" s="90">
        <v>76969.740000000005</v>
      </c>
      <c r="L912" s="90">
        <v>0</v>
      </c>
      <c r="M912" s="90">
        <v>0</v>
      </c>
      <c r="N912" s="90">
        <v>100</v>
      </c>
      <c r="O912" s="90">
        <v>98.98</v>
      </c>
      <c r="P912" s="266"/>
      <c r="Q912" s="216">
        <v>38.6</v>
      </c>
      <c r="R912" s="216">
        <v>38.6</v>
      </c>
      <c r="S912" s="216">
        <v>100</v>
      </c>
      <c r="T912" s="2"/>
    </row>
    <row r="913" spans="1:20" ht="56.25" customHeight="1" x14ac:dyDescent="0.25">
      <c r="A913" s="214"/>
      <c r="B913" s="213" t="s">
        <v>597</v>
      </c>
      <c r="C913" s="8">
        <v>2018</v>
      </c>
      <c r="D913" s="90">
        <v>1891.5</v>
      </c>
      <c r="E913" s="90">
        <v>1891.5</v>
      </c>
      <c r="F913" s="90">
        <v>0</v>
      </c>
      <c r="G913" s="90">
        <v>0</v>
      </c>
      <c r="H913" s="90">
        <v>0</v>
      </c>
      <c r="I913" s="90">
        <v>0</v>
      </c>
      <c r="J913" s="90">
        <v>1891.5</v>
      </c>
      <c r="K913" s="90">
        <v>1891.5</v>
      </c>
      <c r="L913" s="90">
        <v>0</v>
      </c>
      <c r="M913" s="90">
        <v>0</v>
      </c>
      <c r="N913" s="90">
        <v>100</v>
      </c>
      <c r="O913" s="90">
        <v>100</v>
      </c>
      <c r="P913" s="217" t="s">
        <v>254</v>
      </c>
      <c r="Q913" s="216">
        <v>38.6</v>
      </c>
      <c r="R913" s="216">
        <v>38.6</v>
      </c>
      <c r="S913" s="216">
        <v>100</v>
      </c>
      <c r="T913" s="2"/>
    </row>
    <row r="914" spans="1:20" ht="20.25" customHeight="1" x14ac:dyDescent="0.25">
      <c r="A914" s="285"/>
      <c r="B914" s="272" t="s">
        <v>598</v>
      </c>
      <c r="C914" s="8">
        <v>2015</v>
      </c>
      <c r="D914" s="90">
        <v>0</v>
      </c>
      <c r="E914" s="90">
        <v>0</v>
      </c>
      <c r="F914" s="90">
        <v>0</v>
      </c>
      <c r="G914" s="90">
        <v>0</v>
      </c>
      <c r="H914" s="90">
        <v>0</v>
      </c>
      <c r="I914" s="90">
        <v>0</v>
      </c>
      <c r="J914" s="90">
        <v>0</v>
      </c>
      <c r="K914" s="90">
        <v>0</v>
      </c>
      <c r="L914" s="90">
        <v>0</v>
      </c>
      <c r="M914" s="90">
        <v>0</v>
      </c>
      <c r="N914" s="90">
        <v>0</v>
      </c>
      <c r="O914" s="90">
        <v>0</v>
      </c>
      <c r="P914" s="264" t="s">
        <v>254</v>
      </c>
      <c r="Q914" s="115">
        <v>37.200000000000003</v>
      </c>
      <c r="R914" s="115">
        <v>37.200000000000003</v>
      </c>
      <c r="S914" s="115">
        <v>100</v>
      </c>
      <c r="T914" s="2"/>
    </row>
    <row r="915" spans="1:20" ht="19.5" customHeight="1" x14ac:dyDescent="0.25">
      <c r="A915" s="286"/>
      <c r="B915" s="273"/>
      <c r="C915" s="8">
        <v>2016</v>
      </c>
      <c r="D915" s="90">
        <v>40</v>
      </c>
      <c r="E915" s="90">
        <v>40</v>
      </c>
      <c r="F915" s="90">
        <v>0</v>
      </c>
      <c r="G915" s="90">
        <v>0</v>
      </c>
      <c r="H915" s="90">
        <v>0</v>
      </c>
      <c r="I915" s="90">
        <v>0</v>
      </c>
      <c r="J915" s="90">
        <v>40</v>
      </c>
      <c r="K915" s="90">
        <v>40</v>
      </c>
      <c r="L915" s="90">
        <v>0</v>
      </c>
      <c r="M915" s="90">
        <v>0</v>
      </c>
      <c r="N915" s="90">
        <v>100</v>
      </c>
      <c r="O915" s="90">
        <v>100</v>
      </c>
      <c r="P915" s="265"/>
      <c r="Q915" s="123">
        <v>37.4</v>
      </c>
      <c r="R915" s="123">
        <v>37.4</v>
      </c>
      <c r="S915" s="127">
        <v>100</v>
      </c>
      <c r="T915" s="2"/>
    </row>
    <row r="916" spans="1:20" ht="18" customHeight="1" x14ac:dyDescent="0.25">
      <c r="A916" s="286"/>
      <c r="B916" s="273"/>
      <c r="C916" s="8">
        <v>2017</v>
      </c>
      <c r="D916" s="90">
        <v>50</v>
      </c>
      <c r="E916" s="90">
        <v>50</v>
      </c>
      <c r="F916" s="90">
        <v>0</v>
      </c>
      <c r="G916" s="90">
        <v>0</v>
      </c>
      <c r="H916" s="90">
        <v>0</v>
      </c>
      <c r="I916" s="90">
        <v>0</v>
      </c>
      <c r="J916" s="90">
        <v>50</v>
      </c>
      <c r="K916" s="90">
        <v>50</v>
      </c>
      <c r="L916" s="90">
        <v>0</v>
      </c>
      <c r="M916" s="90">
        <v>0</v>
      </c>
      <c r="N916" s="90">
        <v>100</v>
      </c>
      <c r="O916" s="90">
        <v>100</v>
      </c>
      <c r="P916" s="265"/>
      <c r="Q916" s="161">
        <v>37.4</v>
      </c>
      <c r="R916" s="161">
        <v>37.4</v>
      </c>
      <c r="S916" s="176">
        <v>100</v>
      </c>
      <c r="T916" s="2"/>
    </row>
    <row r="917" spans="1:20" ht="19.5" customHeight="1" x14ac:dyDescent="0.25">
      <c r="A917" s="287"/>
      <c r="B917" s="274"/>
      <c r="C917" s="8">
        <v>2018</v>
      </c>
      <c r="D917" s="90">
        <v>9.5</v>
      </c>
      <c r="E917" s="90">
        <v>9.5</v>
      </c>
      <c r="F917" s="90">
        <v>0</v>
      </c>
      <c r="G917" s="90">
        <v>0</v>
      </c>
      <c r="H917" s="90">
        <v>0</v>
      </c>
      <c r="I917" s="90">
        <v>0</v>
      </c>
      <c r="J917" s="90">
        <v>9.5</v>
      </c>
      <c r="K917" s="90">
        <v>9.5</v>
      </c>
      <c r="L917" s="90">
        <v>0</v>
      </c>
      <c r="M917" s="90">
        <v>0</v>
      </c>
      <c r="N917" s="90">
        <v>100</v>
      </c>
      <c r="O917" s="90">
        <v>100</v>
      </c>
      <c r="P917" s="266"/>
      <c r="Q917" s="216">
        <v>38.6</v>
      </c>
      <c r="R917" s="216">
        <v>38.6</v>
      </c>
      <c r="S917" s="216">
        <v>100</v>
      </c>
      <c r="T917" s="2"/>
    </row>
    <row r="918" spans="1:20" ht="27" customHeight="1" x14ac:dyDescent="0.25">
      <c r="A918" s="252" t="s">
        <v>236</v>
      </c>
      <c r="B918" s="255" t="s">
        <v>256</v>
      </c>
      <c r="C918" s="13" t="s">
        <v>560</v>
      </c>
      <c r="D918" s="14">
        <f>SUM(D919:D923)</f>
        <v>536656.72999999986</v>
      </c>
      <c r="E918" s="14">
        <f t="shared" ref="E918:M918" si="291">SUM(E919:E923)</f>
        <v>617545.11</v>
      </c>
      <c r="F918" s="14">
        <f t="shared" si="291"/>
        <v>0</v>
      </c>
      <c r="G918" s="14">
        <f t="shared" si="291"/>
        <v>0</v>
      </c>
      <c r="H918" s="14">
        <f t="shared" si="291"/>
        <v>236389.49</v>
      </c>
      <c r="I918" s="14">
        <f t="shared" si="291"/>
        <v>235809.88999999998</v>
      </c>
      <c r="J918" s="14">
        <f t="shared" si="291"/>
        <v>300267.24</v>
      </c>
      <c r="K918" s="14">
        <f t="shared" si="291"/>
        <v>381735.22000000003</v>
      </c>
      <c r="L918" s="14">
        <f t="shared" si="291"/>
        <v>0</v>
      </c>
      <c r="M918" s="14">
        <f t="shared" si="291"/>
        <v>0</v>
      </c>
      <c r="N918" s="14">
        <v>100</v>
      </c>
      <c r="O918" s="14">
        <v>115.07</v>
      </c>
      <c r="P918" s="258" t="s">
        <v>22</v>
      </c>
      <c r="Q918" s="258" t="s">
        <v>22</v>
      </c>
      <c r="R918" s="258" t="s">
        <v>22</v>
      </c>
      <c r="S918" s="258" t="s">
        <v>22</v>
      </c>
      <c r="T918" s="2"/>
    </row>
    <row r="919" spans="1:20" ht="21" customHeight="1" x14ac:dyDescent="0.25">
      <c r="A919" s="253"/>
      <c r="B919" s="256"/>
      <c r="C919" s="12">
        <v>2014</v>
      </c>
      <c r="D919" s="14">
        <f>SUM(D925+D937+D941)</f>
        <v>535712.12999999989</v>
      </c>
      <c r="E919" s="14">
        <f t="shared" ref="E919:M919" si="292">SUM(E925+E937+E941)</f>
        <v>522775.51</v>
      </c>
      <c r="F919" s="14">
        <f t="shared" si="292"/>
        <v>0</v>
      </c>
      <c r="G919" s="14">
        <f t="shared" si="292"/>
        <v>0</v>
      </c>
      <c r="H919" s="14">
        <f t="shared" si="292"/>
        <v>235809.99</v>
      </c>
      <c r="I919" s="14">
        <f t="shared" si="292"/>
        <v>235809.88999999998</v>
      </c>
      <c r="J919" s="14">
        <f t="shared" si="292"/>
        <v>299902.14</v>
      </c>
      <c r="K919" s="14">
        <f t="shared" si="292"/>
        <v>286965.62</v>
      </c>
      <c r="L919" s="14">
        <f t="shared" si="292"/>
        <v>0</v>
      </c>
      <c r="M919" s="14">
        <f t="shared" si="292"/>
        <v>0</v>
      </c>
      <c r="N919" s="14">
        <v>100</v>
      </c>
      <c r="O919" s="14">
        <v>97.59</v>
      </c>
      <c r="P919" s="259"/>
      <c r="Q919" s="259"/>
      <c r="R919" s="259"/>
      <c r="S919" s="259"/>
      <c r="T919" s="2"/>
    </row>
    <row r="920" spans="1:20" ht="22.5" customHeight="1" x14ac:dyDescent="0.25">
      <c r="A920" s="253"/>
      <c r="B920" s="256"/>
      <c r="C920" s="12">
        <v>2015</v>
      </c>
      <c r="D920" s="14">
        <f>SUM(D926+D938)</f>
        <v>610</v>
      </c>
      <c r="E920" s="14">
        <f t="shared" ref="E920:M920" si="293">SUM(E926+E938)</f>
        <v>94435.199999999997</v>
      </c>
      <c r="F920" s="14">
        <f t="shared" si="293"/>
        <v>0</v>
      </c>
      <c r="G920" s="14">
        <f t="shared" si="293"/>
        <v>0</v>
      </c>
      <c r="H920" s="14">
        <f t="shared" si="293"/>
        <v>579.5</v>
      </c>
      <c r="I920" s="14">
        <f t="shared" si="293"/>
        <v>0</v>
      </c>
      <c r="J920" s="14">
        <f t="shared" si="293"/>
        <v>30.5</v>
      </c>
      <c r="K920" s="14">
        <f t="shared" si="293"/>
        <v>94435.199999999997</v>
      </c>
      <c r="L920" s="14">
        <f t="shared" si="293"/>
        <v>0</v>
      </c>
      <c r="M920" s="14">
        <f t="shared" si="293"/>
        <v>0</v>
      </c>
      <c r="N920" s="14">
        <v>100</v>
      </c>
      <c r="O920" s="14" t="s">
        <v>408</v>
      </c>
      <c r="P920" s="259"/>
      <c r="Q920" s="259"/>
      <c r="R920" s="259"/>
      <c r="S920" s="259"/>
      <c r="T920" s="2"/>
    </row>
    <row r="921" spans="1:20" ht="22.5" customHeight="1" x14ac:dyDescent="0.25">
      <c r="A921" s="253"/>
      <c r="B921" s="256"/>
      <c r="C921" s="12">
        <v>2016</v>
      </c>
      <c r="D921" s="14">
        <f>SUM(D927)</f>
        <v>234.6</v>
      </c>
      <c r="E921" s="14">
        <f t="shared" ref="E921:M921" si="294">SUM(E927)</f>
        <v>234.39999999999998</v>
      </c>
      <c r="F921" s="14">
        <f t="shared" si="294"/>
        <v>0</v>
      </c>
      <c r="G921" s="14">
        <f t="shared" si="294"/>
        <v>0</v>
      </c>
      <c r="H921" s="14">
        <f t="shared" si="294"/>
        <v>0</v>
      </c>
      <c r="I921" s="14">
        <f t="shared" si="294"/>
        <v>0</v>
      </c>
      <c r="J921" s="14">
        <f t="shared" si="294"/>
        <v>234.6</v>
      </c>
      <c r="K921" s="14">
        <f t="shared" si="294"/>
        <v>234.39999999999998</v>
      </c>
      <c r="L921" s="14">
        <f t="shared" si="294"/>
        <v>0</v>
      </c>
      <c r="M921" s="14">
        <f t="shared" si="294"/>
        <v>0</v>
      </c>
      <c r="N921" s="14">
        <v>100</v>
      </c>
      <c r="O921" s="14">
        <v>100</v>
      </c>
      <c r="P921" s="259"/>
      <c r="Q921" s="259"/>
      <c r="R921" s="259"/>
      <c r="S921" s="259"/>
      <c r="T921" s="2"/>
    </row>
    <row r="922" spans="1:20" ht="22.5" customHeight="1" x14ac:dyDescent="0.25">
      <c r="A922" s="253"/>
      <c r="B922" s="256"/>
      <c r="C922" s="12">
        <v>2017</v>
      </c>
      <c r="D922" s="14">
        <f>SUM(D928)</f>
        <v>50</v>
      </c>
      <c r="E922" s="14">
        <f t="shared" ref="E922:M922" si="295">SUM(E928)</f>
        <v>50</v>
      </c>
      <c r="F922" s="14">
        <f t="shared" si="295"/>
        <v>0</v>
      </c>
      <c r="G922" s="14">
        <f t="shared" si="295"/>
        <v>0</v>
      </c>
      <c r="H922" s="14">
        <f t="shared" si="295"/>
        <v>0</v>
      </c>
      <c r="I922" s="14">
        <f t="shared" si="295"/>
        <v>0</v>
      </c>
      <c r="J922" s="14">
        <f t="shared" si="295"/>
        <v>50</v>
      </c>
      <c r="K922" s="14">
        <f t="shared" si="295"/>
        <v>50</v>
      </c>
      <c r="L922" s="14">
        <f t="shared" si="295"/>
        <v>0</v>
      </c>
      <c r="M922" s="14">
        <f t="shared" si="295"/>
        <v>0</v>
      </c>
      <c r="N922" s="14">
        <v>100</v>
      </c>
      <c r="O922" s="14">
        <v>100</v>
      </c>
      <c r="P922" s="259"/>
      <c r="Q922" s="259"/>
      <c r="R922" s="259"/>
      <c r="S922" s="259"/>
      <c r="T922" s="2"/>
    </row>
    <row r="923" spans="1:20" ht="22.5" customHeight="1" x14ac:dyDescent="0.25">
      <c r="A923" s="254"/>
      <c r="B923" s="257"/>
      <c r="C923" s="12">
        <v>2018</v>
      </c>
      <c r="D923" s="14">
        <f>SUM(D929)</f>
        <v>50</v>
      </c>
      <c r="E923" s="14">
        <f t="shared" ref="E923:M923" si="296">SUM(E929)</f>
        <v>50</v>
      </c>
      <c r="F923" s="14">
        <f t="shared" si="296"/>
        <v>0</v>
      </c>
      <c r="G923" s="14">
        <f t="shared" si="296"/>
        <v>0</v>
      </c>
      <c r="H923" s="14">
        <f t="shared" si="296"/>
        <v>0</v>
      </c>
      <c r="I923" s="14">
        <f t="shared" si="296"/>
        <v>0</v>
      </c>
      <c r="J923" s="14">
        <f t="shared" si="296"/>
        <v>50</v>
      </c>
      <c r="K923" s="14">
        <f t="shared" si="296"/>
        <v>50</v>
      </c>
      <c r="L923" s="14">
        <f t="shared" si="296"/>
        <v>0</v>
      </c>
      <c r="M923" s="14">
        <f t="shared" si="296"/>
        <v>0</v>
      </c>
      <c r="N923" s="14">
        <v>100</v>
      </c>
      <c r="O923" s="14">
        <v>100</v>
      </c>
      <c r="P923" s="260"/>
      <c r="Q923" s="260"/>
      <c r="R923" s="260"/>
      <c r="S923" s="260"/>
      <c r="T923" s="2"/>
    </row>
    <row r="924" spans="1:20" ht="24.75" customHeight="1" x14ac:dyDescent="0.25">
      <c r="A924" s="237" t="s">
        <v>238</v>
      </c>
      <c r="B924" s="240" t="s">
        <v>258</v>
      </c>
      <c r="C924" s="17" t="s">
        <v>560</v>
      </c>
      <c r="D924" s="18">
        <f>SUM(D925:D929)</f>
        <v>532102.55999999994</v>
      </c>
      <c r="E924" s="18">
        <f t="shared" ref="E924:M924" si="297">SUM(E925:E929)</f>
        <v>613600.94000000006</v>
      </c>
      <c r="F924" s="18">
        <f t="shared" si="297"/>
        <v>0</v>
      </c>
      <c r="G924" s="18">
        <f t="shared" si="297"/>
        <v>0</v>
      </c>
      <c r="H924" s="18">
        <f t="shared" si="297"/>
        <v>232080.4</v>
      </c>
      <c r="I924" s="18">
        <f t="shared" si="297"/>
        <v>232080.3</v>
      </c>
      <c r="J924" s="18">
        <f t="shared" si="297"/>
        <v>300022.15999999997</v>
      </c>
      <c r="K924" s="18">
        <f t="shared" si="297"/>
        <v>381520.64000000001</v>
      </c>
      <c r="L924" s="18">
        <f t="shared" si="297"/>
        <v>0</v>
      </c>
      <c r="M924" s="18">
        <f t="shared" si="297"/>
        <v>0</v>
      </c>
      <c r="N924" s="18">
        <v>100</v>
      </c>
      <c r="O924" s="18">
        <v>115.32</v>
      </c>
      <c r="P924" s="243" t="s">
        <v>22</v>
      </c>
      <c r="Q924" s="243" t="s">
        <v>22</v>
      </c>
      <c r="R924" s="243" t="s">
        <v>22</v>
      </c>
      <c r="S924" s="243" t="s">
        <v>22</v>
      </c>
      <c r="T924" s="2"/>
    </row>
    <row r="925" spans="1:20" ht="22.5" customHeight="1" x14ac:dyDescent="0.25">
      <c r="A925" s="238"/>
      <c r="B925" s="241"/>
      <c r="C925" s="16">
        <v>2014</v>
      </c>
      <c r="D925" s="18">
        <f>SUM(D930)</f>
        <v>531767.96</v>
      </c>
      <c r="E925" s="18">
        <f t="shared" ref="E925:M925" si="298">SUM(E930)</f>
        <v>518831.34</v>
      </c>
      <c r="F925" s="18">
        <f t="shared" si="298"/>
        <v>0</v>
      </c>
      <c r="G925" s="18">
        <f t="shared" si="298"/>
        <v>0</v>
      </c>
      <c r="H925" s="18">
        <f t="shared" si="298"/>
        <v>232080.4</v>
      </c>
      <c r="I925" s="18">
        <f t="shared" si="298"/>
        <v>232080.3</v>
      </c>
      <c r="J925" s="18">
        <f t="shared" si="298"/>
        <v>299687.56</v>
      </c>
      <c r="K925" s="18">
        <f t="shared" si="298"/>
        <v>286751.03999999998</v>
      </c>
      <c r="L925" s="18">
        <f t="shared" si="298"/>
        <v>0</v>
      </c>
      <c r="M925" s="18">
        <f t="shared" si="298"/>
        <v>0</v>
      </c>
      <c r="N925" s="18">
        <v>100</v>
      </c>
      <c r="O925" s="18">
        <v>97.57</v>
      </c>
      <c r="P925" s="244"/>
      <c r="Q925" s="244"/>
      <c r="R925" s="244"/>
      <c r="S925" s="244"/>
      <c r="T925" s="2"/>
    </row>
    <row r="926" spans="1:20" ht="24" customHeight="1" x14ac:dyDescent="0.25">
      <c r="A926" s="238"/>
      <c r="B926" s="241"/>
      <c r="C926" s="16">
        <v>2015</v>
      </c>
      <c r="D926" s="18">
        <f>SUM(D931)</f>
        <v>0</v>
      </c>
      <c r="E926" s="18">
        <f t="shared" ref="E926:M926" si="299">SUM(E931)</f>
        <v>94435.199999999997</v>
      </c>
      <c r="F926" s="18">
        <f t="shared" si="299"/>
        <v>0</v>
      </c>
      <c r="G926" s="18">
        <f t="shared" si="299"/>
        <v>0</v>
      </c>
      <c r="H926" s="18">
        <f t="shared" si="299"/>
        <v>0</v>
      </c>
      <c r="I926" s="18">
        <f t="shared" si="299"/>
        <v>0</v>
      </c>
      <c r="J926" s="18">
        <f t="shared" si="299"/>
        <v>0</v>
      </c>
      <c r="K926" s="18">
        <f t="shared" si="299"/>
        <v>94435.199999999997</v>
      </c>
      <c r="L926" s="18">
        <f t="shared" si="299"/>
        <v>0</v>
      </c>
      <c r="M926" s="18">
        <f t="shared" si="299"/>
        <v>0</v>
      </c>
      <c r="N926" s="18">
        <v>0</v>
      </c>
      <c r="O926" s="18">
        <v>100</v>
      </c>
      <c r="P926" s="244"/>
      <c r="Q926" s="244"/>
      <c r="R926" s="244"/>
      <c r="S926" s="244"/>
      <c r="T926" s="2"/>
    </row>
    <row r="927" spans="1:20" ht="24" customHeight="1" x14ac:dyDescent="0.25">
      <c r="A927" s="238"/>
      <c r="B927" s="241"/>
      <c r="C927" s="16">
        <v>2016</v>
      </c>
      <c r="D927" s="18">
        <f>SUM(D932+D933)</f>
        <v>234.6</v>
      </c>
      <c r="E927" s="18">
        <f t="shared" ref="E927:M927" si="300">SUM(E932+E933)</f>
        <v>234.39999999999998</v>
      </c>
      <c r="F927" s="18">
        <f t="shared" si="300"/>
        <v>0</v>
      </c>
      <c r="G927" s="18">
        <f t="shared" si="300"/>
        <v>0</v>
      </c>
      <c r="H927" s="18">
        <f t="shared" si="300"/>
        <v>0</v>
      </c>
      <c r="I927" s="18">
        <f t="shared" si="300"/>
        <v>0</v>
      </c>
      <c r="J927" s="18">
        <f t="shared" si="300"/>
        <v>234.6</v>
      </c>
      <c r="K927" s="18">
        <f t="shared" si="300"/>
        <v>234.39999999999998</v>
      </c>
      <c r="L927" s="18">
        <f t="shared" si="300"/>
        <v>0</v>
      </c>
      <c r="M927" s="18">
        <f t="shared" si="300"/>
        <v>0</v>
      </c>
      <c r="N927" s="18">
        <v>100</v>
      </c>
      <c r="O927" s="18">
        <v>100</v>
      </c>
      <c r="P927" s="244"/>
      <c r="Q927" s="244"/>
      <c r="R927" s="244"/>
      <c r="S927" s="244"/>
      <c r="T927" s="2"/>
    </row>
    <row r="928" spans="1:20" ht="24" customHeight="1" x14ac:dyDescent="0.25">
      <c r="A928" s="238"/>
      <c r="B928" s="241"/>
      <c r="C928" s="16">
        <v>2017</v>
      </c>
      <c r="D928" s="18">
        <f>SUM(D934)</f>
        <v>50</v>
      </c>
      <c r="E928" s="18">
        <f t="shared" ref="E928:M928" si="301">SUM(E934)</f>
        <v>50</v>
      </c>
      <c r="F928" s="18">
        <f t="shared" si="301"/>
        <v>0</v>
      </c>
      <c r="G928" s="18">
        <f t="shared" si="301"/>
        <v>0</v>
      </c>
      <c r="H928" s="18">
        <f t="shared" si="301"/>
        <v>0</v>
      </c>
      <c r="I928" s="18">
        <f t="shared" si="301"/>
        <v>0</v>
      </c>
      <c r="J928" s="18">
        <f t="shared" si="301"/>
        <v>50</v>
      </c>
      <c r="K928" s="18">
        <f t="shared" si="301"/>
        <v>50</v>
      </c>
      <c r="L928" s="18">
        <f t="shared" si="301"/>
        <v>0</v>
      </c>
      <c r="M928" s="18">
        <f t="shared" si="301"/>
        <v>0</v>
      </c>
      <c r="N928" s="18">
        <v>100</v>
      </c>
      <c r="O928" s="18">
        <v>100</v>
      </c>
      <c r="P928" s="244"/>
      <c r="Q928" s="244"/>
      <c r="R928" s="244"/>
      <c r="S928" s="244"/>
      <c r="T928" s="2"/>
    </row>
    <row r="929" spans="1:20" ht="24" customHeight="1" x14ac:dyDescent="0.25">
      <c r="A929" s="239"/>
      <c r="B929" s="242"/>
      <c r="C929" s="16">
        <v>2018</v>
      </c>
      <c r="D929" s="18">
        <f>SUM(D935)</f>
        <v>50</v>
      </c>
      <c r="E929" s="18">
        <f t="shared" ref="E929:M929" si="302">SUM(E935)</f>
        <v>50</v>
      </c>
      <c r="F929" s="18">
        <f t="shared" si="302"/>
        <v>0</v>
      </c>
      <c r="G929" s="18">
        <f t="shared" si="302"/>
        <v>0</v>
      </c>
      <c r="H929" s="18">
        <f t="shared" si="302"/>
        <v>0</v>
      </c>
      <c r="I929" s="18">
        <f t="shared" si="302"/>
        <v>0</v>
      </c>
      <c r="J929" s="18">
        <f t="shared" si="302"/>
        <v>50</v>
      </c>
      <c r="K929" s="18">
        <f t="shared" si="302"/>
        <v>50</v>
      </c>
      <c r="L929" s="18">
        <f t="shared" si="302"/>
        <v>0</v>
      </c>
      <c r="M929" s="18">
        <f t="shared" si="302"/>
        <v>0</v>
      </c>
      <c r="N929" s="18">
        <v>100</v>
      </c>
      <c r="O929" s="18">
        <v>100</v>
      </c>
      <c r="P929" s="245"/>
      <c r="Q929" s="245"/>
      <c r="R929" s="245"/>
      <c r="S929" s="245"/>
      <c r="T929" s="2"/>
    </row>
    <row r="930" spans="1:20" ht="68.25" customHeight="1" x14ac:dyDescent="0.25">
      <c r="A930" s="261" t="s">
        <v>518</v>
      </c>
      <c r="B930" s="272" t="s">
        <v>260</v>
      </c>
      <c r="C930" s="8">
        <v>2014</v>
      </c>
      <c r="D930" s="90">
        <v>531767.96</v>
      </c>
      <c r="E930" s="90">
        <v>518831.34</v>
      </c>
      <c r="F930" s="90">
        <v>0</v>
      </c>
      <c r="G930" s="90">
        <v>0</v>
      </c>
      <c r="H930" s="90">
        <v>232080.4</v>
      </c>
      <c r="I930" s="90">
        <v>232080.3</v>
      </c>
      <c r="J930" s="90">
        <v>299687.56</v>
      </c>
      <c r="K930" s="90">
        <v>286751.03999999998</v>
      </c>
      <c r="L930" s="90">
        <v>0</v>
      </c>
      <c r="M930" s="90">
        <v>0</v>
      </c>
      <c r="N930" s="90">
        <v>100</v>
      </c>
      <c r="O930" s="90">
        <v>97.57</v>
      </c>
      <c r="P930" s="279" t="s">
        <v>262</v>
      </c>
      <c r="Q930" s="261" t="s">
        <v>263</v>
      </c>
      <c r="R930" s="261" t="s">
        <v>263</v>
      </c>
      <c r="S930" s="261" t="s">
        <v>264</v>
      </c>
      <c r="T930" s="2"/>
    </row>
    <row r="931" spans="1:20" ht="66.75" customHeight="1" x14ac:dyDescent="0.25">
      <c r="A931" s="263"/>
      <c r="B931" s="274"/>
      <c r="C931" s="8">
        <v>2015</v>
      </c>
      <c r="D931" s="90">
        <v>0</v>
      </c>
      <c r="E931" s="90">
        <v>94435.199999999997</v>
      </c>
      <c r="F931" s="90">
        <v>0</v>
      </c>
      <c r="G931" s="90">
        <v>0</v>
      </c>
      <c r="H931" s="90">
        <v>0</v>
      </c>
      <c r="I931" s="90">
        <v>0</v>
      </c>
      <c r="J931" s="90">
        <v>0</v>
      </c>
      <c r="K931" s="90">
        <v>94435.199999999997</v>
      </c>
      <c r="L931" s="90">
        <v>0</v>
      </c>
      <c r="M931" s="90">
        <v>0</v>
      </c>
      <c r="N931" s="90">
        <v>0</v>
      </c>
      <c r="O931" s="90">
        <v>100</v>
      </c>
      <c r="P931" s="281"/>
      <c r="Q931" s="263"/>
      <c r="R931" s="263"/>
      <c r="S931" s="263"/>
      <c r="T931" s="2"/>
    </row>
    <row r="932" spans="1:20" ht="43.5" customHeight="1" x14ac:dyDescent="0.25">
      <c r="A932" s="127" t="s">
        <v>519</v>
      </c>
      <c r="B932" s="130" t="s">
        <v>520</v>
      </c>
      <c r="C932" s="8">
        <v>2016</v>
      </c>
      <c r="D932" s="90">
        <v>146.6</v>
      </c>
      <c r="E932" s="90">
        <v>146.6</v>
      </c>
      <c r="F932" s="90">
        <v>0</v>
      </c>
      <c r="G932" s="90">
        <v>0</v>
      </c>
      <c r="H932" s="90">
        <v>0</v>
      </c>
      <c r="I932" s="90">
        <v>0</v>
      </c>
      <c r="J932" s="90">
        <v>146.6</v>
      </c>
      <c r="K932" s="90">
        <v>146.6</v>
      </c>
      <c r="L932" s="90">
        <v>0</v>
      </c>
      <c r="M932" s="90">
        <v>0</v>
      </c>
      <c r="N932" s="90">
        <v>100</v>
      </c>
      <c r="O932" s="90">
        <v>100</v>
      </c>
      <c r="P932" s="157" t="s">
        <v>521</v>
      </c>
      <c r="Q932" s="127">
        <v>71.400000000000006</v>
      </c>
      <c r="R932" s="127">
        <v>76.900000000000006</v>
      </c>
      <c r="S932" s="127">
        <v>107.7</v>
      </c>
      <c r="T932" s="2"/>
    </row>
    <row r="933" spans="1:20" ht="20.25" customHeight="1" x14ac:dyDescent="0.25">
      <c r="A933" s="261" t="s">
        <v>522</v>
      </c>
      <c r="B933" s="272" t="s">
        <v>523</v>
      </c>
      <c r="C933" s="8">
        <v>2016</v>
      </c>
      <c r="D933" s="90">
        <v>88</v>
      </c>
      <c r="E933" s="90">
        <v>87.8</v>
      </c>
      <c r="F933" s="90">
        <v>0</v>
      </c>
      <c r="G933" s="90">
        <v>0</v>
      </c>
      <c r="H933" s="90">
        <v>0</v>
      </c>
      <c r="I933" s="90">
        <v>0</v>
      </c>
      <c r="J933" s="90">
        <v>88</v>
      </c>
      <c r="K933" s="90">
        <v>87.8</v>
      </c>
      <c r="L933" s="90">
        <v>0</v>
      </c>
      <c r="M933" s="90">
        <v>0</v>
      </c>
      <c r="N933" s="90">
        <v>100</v>
      </c>
      <c r="O933" s="90">
        <v>100</v>
      </c>
      <c r="P933" s="282" t="s">
        <v>358</v>
      </c>
      <c r="Q933" s="261" t="s">
        <v>358</v>
      </c>
      <c r="R933" s="261" t="s">
        <v>358</v>
      </c>
      <c r="S933" s="261" t="s">
        <v>358</v>
      </c>
      <c r="T933" s="2"/>
    </row>
    <row r="934" spans="1:20" ht="16.5" customHeight="1" x14ac:dyDescent="0.25">
      <c r="A934" s="262"/>
      <c r="B934" s="273"/>
      <c r="C934" s="8">
        <v>2017</v>
      </c>
      <c r="D934" s="90">
        <v>50</v>
      </c>
      <c r="E934" s="90">
        <v>50</v>
      </c>
      <c r="F934" s="90">
        <v>0</v>
      </c>
      <c r="G934" s="90">
        <v>0</v>
      </c>
      <c r="H934" s="90">
        <v>0</v>
      </c>
      <c r="I934" s="90">
        <v>0</v>
      </c>
      <c r="J934" s="90">
        <v>50</v>
      </c>
      <c r="K934" s="90">
        <v>50</v>
      </c>
      <c r="L934" s="90">
        <v>0</v>
      </c>
      <c r="M934" s="90">
        <v>0</v>
      </c>
      <c r="N934" s="90">
        <v>100</v>
      </c>
      <c r="O934" s="90">
        <v>100</v>
      </c>
      <c r="P934" s="283"/>
      <c r="Q934" s="262"/>
      <c r="R934" s="262"/>
      <c r="S934" s="262"/>
      <c r="T934" s="2"/>
    </row>
    <row r="935" spans="1:20" ht="20.25" customHeight="1" x14ac:dyDescent="0.25">
      <c r="A935" s="263"/>
      <c r="B935" s="274"/>
      <c r="C935" s="8">
        <v>2018</v>
      </c>
      <c r="D935" s="90">
        <v>50</v>
      </c>
      <c r="E935" s="90">
        <v>50</v>
      </c>
      <c r="F935" s="90">
        <v>0</v>
      </c>
      <c r="G935" s="90">
        <v>0</v>
      </c>
      <c r="H935" s="90">
        <v>0</v>
      </c>
      <c r="I935" s="90">
        <v>0</v>
      </c>
      <c r="J935" s="90">
        <v>50</v>
      </c>
      <c r="K935" s="90">
        <v>50</v>
      </c>
      <c r="L935" s="90">
        <v>0</v>
      </c>
      <c r="M935" s="90">
        <v>0</v>
      </c>
      <c r="N935" s="90">
        <v>100</v>
      </c>
      <c r="O935" s="90">
        <v>100</v>
      </c>
      <c r="P935" s="284"/>
      <c r="Q935" s="263"/>
      <c r="R935" s="263"/>
      <c r="S935" s="263"/>
      <c r="T935" s="2"/>
    </row>
    <row r="936" spans="1:20" ht="25.5" customHeight="1" x14ac:dyDescent="0.25">
      <c r="A936" s="237" t="s">
        <v>246</v>
      </c>
      <c r="B936" s="240" t="s">
        <v>266</v>
      </c>
      <c r="C936" s="17" t="s">
        <v>346</v>
      </c>
      <c r="D936" s="18">
        <f>SUM(D937:D938)</f>
        <v>2226.73</v>
      </c>
      <c r="E936" s="18">
        <f t="shared" ref="E936:M936" si="303">SUM(E937:E938)</f>
        <v>1616.73</v>
      </c>
      <c r="F936" s="18">
        <f t="shared" si="303"/>
        <v>0</v>
      </c>
      <c r="G936" s="18">
        <f t="shared" si="303"/>
        <v>0</v>
      </c>
      <c r="H936" s="18">
        <f t="shared" si="303"/>
        <v>2098.02</v>
      </c>
      <c r="I936" s="18">
        <f t="shared" si="303"/>
        <v>1518.52</v>
      </c>
      <c r="J936" s="18">
        <f t="shared" si="303"/>
        <v>128.70999999999998</v>
      </c>
      <c r="K936" s="18">
        <f t="shared" si="303"/>
        <v>98.21</v>
      </c>
      <c r="L936" s="18">
        <f t="shared" si="303"/>
        <v>0</v>
      </c>
      <c r="M936" s="18">
        <f t="shared" si="303"/>
        <v>0</v>
      </c>
      <c r="N936" s="18">
        <v>100</v>
      </c>
      <c r="O936" s="18">
        <v>72.61</v>
      </c>
      <c r="P936" s="243" t="s">
        <v>22</v>
      </c>
      <c r="Q936" s="243" t="s">
        <v>22</v>
      </c>
      <c r="R936" s="243" t="s">
        <v>22</v>
      </c>
      <c r="S936" s="243" t="s">
        <v>22</v>
      </c>
      <c r="T936" s="2"/>
    </row>
    <row r="937" spans="1:20" ht="22.5" customHeight="1" x14ac:dyDescent="0.25">
      <c r="A937" s="238"/>
      <c r="B937" s="241"/>
      <c r="C937" s="16">
        <v>2014</v>
      </c>
      <c r="D937" s="18">
        <f>SUM(D939)</f>
        <v>1616.73</v>
      </c>
      <c r="E937" s="18">
        <f t="shared" ref="E937:M937" si="304">SUM(E939)</f>
        <v>1616.73</v>
      </c>
      <c r="F937" s="18">
        <f t="shared" si="304"/>
        <v>0</v>
      </c>
      <c r="G937" s="18">
        <f t="shared" si="304"/>
        <v>0</v>
      </c>
      <c r="H937" s="18">
        <f t="shared" si="304"/>
        <v>1518.52</v>
      </c>
      <c r="I937" s="18">
        <f t="shared" si="304"/>
        <v>1518.52</v>
      </c>
      <c r="J937" s="18">
        <f t="shared" si="304"/>
        <v>98.21</v>
      </c>
      <c r="K937" s="18">
        <f t="shared" si="304"/>
        <v>98.21</v>
      </c>
      <c r="L937" s="18">
        <f t="shared" si="304"/>
        <v>0</v>
      </c>
      <c r="M937" s="18">
        <f t="shared" si="304"/>
        <v>0</v>
      </c>
      <c r="N937" s="18">
        <v>100</v>
      </c>
      <c r="O937" s="18">
        <v>100</v>
      </c>
      <c r="P937" s="244"/>
      <c r="Q937" s="244"/>
      <c r="R937" s="244"/>
      <c r="S937" s="244"/>
      <c r="T937" s="2"/>
    </row>
    <row r="938" spans="1:20" ht="22.5" customHeight="1" x14ac:dyDescent="0.25">
      <c r="A938" s="239"/>
      <c r="B938" s="242"/>
      <c r="C938" s="16">
        <v>2015</v>
      </c>
      <c r="D938" s="18">
        <f>SUM(D940)</f>
        <v>610</v>
      </c>
      <c r="E938" s="18">
        <f t="shared" ref="E938:M938" si="305">SUM(E940)</f>
        <v>0</v>
      </c>
      <c r="F938" s="18">
        <f t="shared" si="305"/>
        <v>0</v>
      </c>
      <c r="G938" s="18">
        <f t="shared" si="305"/>
        <v>0</v>
      </c>
      <c r="H938" s="18">
        <f t="shared" si="305"/>
        <v>579.5</v>
      </c>
      <c r="I938" s="18">
        <f t="shared" si="305"/>
        <v>0</v>
      </c>
      <c r="J938" s="18">
        <f t="shared" si="305"/>
        <v>30.5</v>
      </c>
      <c r="K938" s="18">
        <f t="shared" si="305"/>
        <v>0</v>
      </c>
      <c r="L938" s="18">
        <f t="shared" si="305"/>
        <v>0</v>
      </c>
      <c r="M938" s="18">
        <f t="shared" si="305"/>
        <v>0</v>
      </c>
      <c r="N938" s="18">
        <v>100</v>
      </c>
      <c r="O938" s="18">
        <v>0</v>
      </c>
      <c r="P938" s="245"/>
      <c r="Q938" s="245"/>
      <c r="R938" s="245"/>
      <c r="S938" s="245"/>
      <c r="T938" s="2"/>
    </row>
    <row r="939" spans="1:20" ht="53.25" customHeight="1" x14ac:dyDescent="0.25">
      <c r="A939" s="261" t="s">
        <v>524</v>
      </c>
      <c r="B939" s="272" t="s">
        <v>268</v>
      </c>
      <c r="C939" s="23">
        <v>2014</v>
      </c>
      <c r="D939" s="24">
        <v>1616.73</v>
      </c>
      <c r="E939" s="24">
        <v>1616.73</v>
      </c>
      <c r="F939" s="24">
        <v>0</v>
      </c>
      <c r="G939" s="24">
        <v>0</v>
      </c>
      <c r="H939" s="24">
        <v>1518.52</v>
      </c>
      <c r="I939" s="24">
        <v>1518.52</v>
      </c>
      <c r="J939" s="24">
        <v>98.21</v>
      </c>
      <c r="K939" s="24">
        <v>98.21</v>
      </c>
      <c r="L939" s="24">
        <v>0</v>
      </c>
      <c r="M939" s="24">
        <v>0</v>
      </c>
      <c r="N939" s="24">
        <v>100</v>
      </c>
      <c r="O939" s="24">
        <v>100</v>
      </c>
      <c r="P939" s="32" t="s">
        <v>269</v>
      </c>
      <c r="Q939" s="28">
        <v>5</v>
      </c>
      <c r="R939" s="28">
        <v>5</v>
      </c>
      <c r="S939" s="28">
        <v>100</v>
      </c>
      <c r="T939" s="2"/>
    </row>
    <row r="940" spans="1:20" ht="53.25" customHeight="1" x14ac:dyDescent="0.25">
      <c r="A940" s="263"/>
      <c r="B940" s="274"/>
      <c r="C940" s="23">
        <v>2015</v>
      </c>
      <c r="D940" s="24">
        <v>610</v>
      </c>
      <c r="E940" s="24">
        <v>0</v>
      </c>
      <c r="F940" s="24">
        <v>0</v>
      </c>
      <c r="G940" s="24">
        <v>0</v>
      </c>
      <c r="H940" s="24">
        <v>579.5</v>
      </c>
      <c r="I940" s="24">
        <v>0</v>
      </c>
      <c r="J940" s="24">
        <v>30.5</v>
      </c>
      <c r="K940" s="24">
        <v>0</v>
      </c>
      <c r="L940" s="24">
        <v>0</v>
      </c>
      <c r="M940" s="24">
        <v>0</v>
      </c>
      <c r="N940" s="24">
        <v>100</v>
      </c>
      <c r="O940" s="24">
        <v>0</v>
      </c>
      <c r="P940" s="32" t="s">
        <v>269</v>
      </c>
      <c r="Q940" s="85">
        <v>14</v>
      </c>
      <c r="R940" s="85">
        <v>0</v>
      </c>
      <c r="S940" s="85">
        <v>0</v>
      </c>
      <c r="T940" s="2"/>
    </row>
    <row r="941" spans="1:20" ht="39" customHeight="1" x14ac:dyDescent="0.25">
      <c r="A941" s="15" t="s">
        <v>248</v>
      </c>
      <c r="B941" s="16" t="s">
        <v>326</v>
      </c>
      <c r="C941" s="16">
        <v>2014</v>
      </c>
      <c r="D941" s="18">
        <f>SUM(D942)</f>
        <v>2327.44</v>
      </c>
      <c r="E941" s="18">
        <f t="shared" ref="E941:M941" si="306">SUM(E942)</f>
        <v>2327.44</v>
      </c>
      <c r="F941" s="18">
        <f t="shared" si="306"/>
        <v>0</v>
      </c>
      <c r="G941" s="18">
        <f t="shared" si="306"/>
        <v>0</v>
      </c>
      <c r="H941" s="18">
        <f t="shared" si="306"/>
        <v>2211.0700000000002</v>
      </c>
      <c r="I941" s="18">
        <f t="shared" si="306"/>
        <v>2211.0700000000002</v>
      </c>
      <c r="J941" s="18">
        <f t="shared" si="306"/>
        <v>116.37</v>
      </c>
      <c r="K941" s="18">
        <f t="shared" si="306"/>
        <v>116.37</v>
      </c>
      <c r="L941" s="18">
        <f t="shared" si="306"/>
        <v>0</v>
      </c>
      <c r="M941" s="18">
        <f t="shared" si="306"/>
        <v>0</v>
      </c>
      <c r="N941" s="18">
        <v>100</v>
      </c>
      <c r="O941" s="18">
        <v>100</v>
      </c>
      <c r="P941" s="15" t="s">
        <v>22</v>
      </c>
      <c r="Q941" s="15" t="s">
        <v>22</v>
      </c>
      <c r="R941" s="15" t="s">
        <v>22</v>
      </c>
      <c r="S941" s="15" t="s">
        <v>22</v>
      </c>
      <c r="T941" s="2"/>
    </row>
    <row r="942" spans="1:20" ht="39.75" customHeight="1" x14ac:dyDescent="0.25">
      <c r="A942" s="28" t="s">
        <v>525</v>
      </c>
      <c r="B942" s="37" t="s">
        <v>327</v>
      </c>
      <c r="C942" s="23">
        <v>2014</v>
      </c>
      <c r="D942" s="24">
        <v>2327.44</v>
      </c>
      <c r="E942" s="24">
        <v>2327.44</v>
      </c>
      <c r="F942" s="24">
        <v>0</v>
      </c>
      <c r="G942" s="24">
        <v>0</v>
      </c>
      <c r="H942" s="24">
        <v>2211.0700000000002</v>
      </c>
      <c r="I942" s="24">
        <v>2211.0700000000002</v>
      </c>
      <c r="J942" s="24">
        <v>116.37</v>
      </c>
      <c r="K942" s="24">
        <v>116.37</v>
      </c>
      <c r="L942" s="24">
        <v>0</v>
      </c>
      <c r="M942" s="24">
        <v>0</v>
      </c>
      <c r="N942" s="24">
        <v>100</v>
      </c>
      <c r="O942" s="24">
        <v>100</v>
      </c>
      <c r="P942" s="32" t="s">
        <v>328</v>
      </c>
      <c r="Q942" s="28">
        <v>1.8</v>
      </c>
      <c r="R942" s="28">
        <v>1.8</v>
      </c>
      <c r="S942" s="28">
        <v>100</v>
      </c>
      <c r="T942" s="2"/>
    </row>
    <row r="943" spans="1:20" ht="22.5" customHeight="1" x14ac:dyDescent="0.25">
      <c r="A943" s="252" t="s">
        <v>255</v>
      </c>
      <c r="B943" s="255" t="s">
        <v>273</v>
      </c>
      <c r="C943" s="13" t="s">
        <v>560</v>
      </c>
      <c r="D943" s="14">
        <f>SUM(D944:D948)</f>
        <v>953018.6</v>
      </c>
      <c r="E943" s="14">
        <f t="shared" ref="E943:M943" si="307">SUM(E944:E948)</f>
        <v>952386.35000000009</v>
      </c>
      <c r="F943" s="14">
        <f t="shared" si="307"/>
        <v>0</v>
      </c>
      <c r="G943" s="14">
        <f t="shared" si="307"/>
        <v>0</v>
      </c>
      <c r="H943" s="14">
        <f t="shared" si="307"/>
        <v>65911.8</v>
      </c>
      <c r="I943" s="14">
        <f t="shared" si="307"/>
        <v>65911.8</v>
      </c>
      <c r="J943" s="14">
        <f t="shared" si="307"/>
        <v>887106.79999999993</v>
      </c>
      <c r="K943" s="14">
        <f t="shared" si="307"/>
        <v>886474.55</v>
      </c>
      <c r="L943" s="14">
        <f t="shared" si="307"/>
        <v>0</v>
      </c>
      <c r="M943" s="14">
        <f t="shared" si="307"/>
        <v>0</v>
      </c>
      <c r="N943" s="14">
        <v>100</v>
      </c>
      <c r="O943" s="14">
        <v>99.93</v>
      </c>
      <c r="P943" s="258" t="s">
        <v>22</v>
      </c>
      <c r="Q943" s="258" t="s">
        <v>22</v>
      </c>
      <c r="R943" s="258" t="s">
        <v>22</v>
      </c>
      <c r="S943" s="258" t="s">
        <v>22</v>
      </c>
      <c r="T943" s="2"/>
    </row>
    <row r="944" spans="1:20" ht="18.75" customHeight="1" x14ac:dyDescent="0.25">
      <c r="A944" s="253"/>
      <c r="B944" s="256"/>
      <c r="C944" s="12">
        <v>2014</v>
      </c>
      <c r="D944" s="14">
        <f t="shared" ref="D944:M944" si="308">SUM(D950+D966+D987)</f>
        <v>147189</v>
      </c>
      <c r="E944" s="14">
        <f t="shared" si="308"/>
        <v>146568.72</v>
      </c>
      <c r="F944" s="14">
        <f t="shared" si="308"/>
        <v>0</v>
      </c>
      <c r="G944" s="14">
        <f t="shared" si="308"/>
        <v>0</v>
      </c>
      <c r="H944" s="14">
        <f t="shared" si="308"/>
        <v>12101</v>
      </c>
      <c r="I944" s="14">
        <f t="shared" si="308"/>
        <v>12101</v>
      </c>
      <c r="J944" s="14">
        <f t="shared" si="308"/>
        <v>135088</v>
      </c>
      <c r="K944" s="14">
        <f t="shared" si="308"/>
        <v>134467.72</v>
      </c>
      <c r="L944" s="14">
        <f t="shared" si="308"/>
        <v>0</v>
      </c>
      <c r="M944" s="14">
        <f t="shared" si="308"/>
        <v>0</v>
      </c>
      <c r="N944" s="14">
        <v>100</v>
      </c>
      <c r="O944" s="14">
        <v>99.58</v>
      </c>
      <c r="P944" s="259"/>
      <c r="Q944" s="259"/>
      <c r="R944" s="259"/>
      <c r="S944" s="259"/>
      <c r="T944" s="2"/>
    </row>
    <row r="945" spans="1:20" ht="23.25" customHeight="1" x14ac:dyDescent="0.25">
      <c r="A945" s="253"/>
      <c r="B945" s="256"/>
      <c r="C945" s="12">
        <v>2015</v>
      </c>
      <c r="D945" s="14">
        <f t="shared" ref="D945:M945" si="309">SUM(D951+D967+D988)</f>
        <v>146845.6</v>
      </c>
      <c r="E945" s="14">
        <f t="shared" si="309"/>
        <v>146838.70000000001</v>
      </c>
      <c r="F945" s="14">
        <f t="shared" si="309"/>
        <v>0</v>
      </c>
      <c r="G945" s="14">
        <f t="shared" si="309"/>
        <v>0</v>
      </c>
      <c r="H945" s="14">
        <f t="shared" si="309"/>
        <v>12670</v>
      </c>
      <c r="I945" s="14">
        <f t="shared" si="309"/>
        <v>12670</v>
      </c>
      <c r="J945" s="14">
        <f t="shared" si="309"/>
        <v>134175.6</v>
      </c>
      <c r="K945" s="14">
        <f t="shared" si="309"/>
        <v>134168.70000000001</v>
      </c>
      <c r="L945" s="14">
        <f t="shared" si="309"/>
        <v>0</v>
      </c>
      <c r="M945" s="14">
        <f t="shared" si="309"/>
        <v>0</v>
      </c>
      <c r="N945" s="14">
        <v>100</v>
      </c>
      <c r="O945" s="14">
        <v>100</v>
      </c>
      <c r="P945" s="259"/>
      <c r="Q945" s="259"/>
      <c r="R945" s="259"/>
      <c r="S945" s="259"/>
      <c r="T945" s="2"/>
    </row>
    <row r="946" spans="1:20" ht="22.5" customHeight="1" x14ac:dyDescent="0.25">
      <c r="A946" s="253"/>
      <c r="B946" s="256"/>
      <c r="C946" s="12">
        <v>2016</v>
      </c>
      <c r="D946" s="14">
        <f>SUM(D952+D968+D989)</f>
        <v>313277.09999999998</v>
      </c>
      <c r="E946" s="14">
        <f t="shared" ref="E946:M946" si="310">SUM(E952+E968+E989)</f>
        <v>313276.7</v>
      </c>
      <c r="F946" s="14">
        <f t="shared" si="310"/>
        <v>0</v>
      </c>
      <c r="G946" s="14">
        <f t="shared" si="310"/>
        <v>0</v>
      </c>
      <c r="H946" s="14">
        <f t="shared" si="310"/>
        <v>13478</v>
      </c>
      <c r="I946" s="14">
        <f t="shared" si="310"/>
        <v>13478</v>
      </c>
      <c r="J946" s="14">
        <f t="shared" si="310"/>
        <v>299799.09999999998</v>
      </c>
      <c r="K946" s="14">
        <f t="shared" si="310"/>
        <v>299798.7</v>
      </c>
      <c r="L946" s="14">
        <f t="shared" si="310"/>
        <v>0</v>
      </c>
      <c r="M946" s="14">
        <f t="shared" si="310"/>
        <v>0</v>
      </c>
      <c r="N946" s="14">
        <v>100</v>
      </c>
      <c r="O946" s="14">
        <v>100</v>
      </c>
      <c r="P946" s="259"/>
      <c r="Q946" s="259"/>
      <c r="R946" s="259"/>
      <c r="S946" s="259"/>
      <c r="T946" s="2"/>
    </row>
    <row r="947" spans="1:20" ht="22.5" customHeight="1" x14ac:dyDescent="0.25">
      <c r="A947" s="253"/>
      <c r="B947" s="256"/>
      <c r="C947" s="12">
        <v>2017</v>
      </c>
      <c r="D947" s="14">
        <f>SUM(D953+D969+D990)</f>
        <v>183585.1</v>
      </c>
      <c r="E947" s="14">
        <f t="shared" ref="E947:M947" si="311">SUM(E953+E969+E990)</f>
        <v>183580.83</v>
      </c>
      <c r="F947" s="14">
        <f t="shared" si="311"/>
        <v>0</v>
      </c>
      <c r="G947" s="14">
        <f t="shared" si="311"/>
        <v>0</v>
      </c>
      <c r="H947" s="14">
        <f t="shared" si="311"/>
        <v>13878</v>
      </c>
      <c r="I947" s="14">
        <f t="shared" si="311"/>
        <v>13878</v>
      </c>
      <c r="J947" s="14">
        <f t="shared" si="311"/>
        <v>169707.1</v>
      </c>
      <c r="K947" s="14">
        <f t="shared" si="311"/>
        <v>169702.83</v>
      </c>
      <c r="L947" s="14">
        <f t="shared" si="311"/>
        <v>0</v>
      </c>
      <c r="M947" s="14">
        <f t="shared" si="311"/>
        <v>0</v>
      </c>
      <c r="N947" s="14">
        <v>100</v>
      </c>
      <c r="O947" s="14">
        <v>100</v>
      </c>
      <c r="P947" s="259"/>
      <c r="Q947" s="259"/>
      <c r="R947" s="259"/>
      <c r="S947" s="259"/>
      <c r="T947" s="2"/>
    </row>
    <row r="948" spans="1:20" ht="22.5" customHeight="1" x14ac:dyDescent="0.25">
      <c r="A948" s="254"/>
      <c r="B948" s="257"/>
      <c r="C948" s="12">
        <v>2018</v>
      </c>
      <c r="D948" s="14">
        <f>SUM(D954+D970+D991)</f>
        <v>162121.80000000002</v>
      </c>
      <c r="E948" s="14">
        <f t="shared" ref="E948:M948" si="312">SUM(E954+E970+E991)</f>
        <v>162121.4</v>
      </c>
      <c r="F948" s="14">
        <f t="shared" si="312"/>
        <v>0</v>
      </c>
      <c r="G948" s="14">
        <f t="shared" si="312"/>
        <v>0</v>
      </c>
      <c r="H948" s="14">
        <f t="shared" si="312"/>
        <v>13784.8</v>
      </c>
      <c r="I948" s="14">
        <f t="shared" si="312"/>
        <v>13784.8</v>
      </c>
      <c r="J948" s="14">
        <f t="shared" si="312"/>
        <v>148337.00000000003</v>
      </c>
      <c r="K948" s="14">
        <f t="shared" si="312"/>
        <v>148336.6</v>
      </c>
      <c r="L948" s="14">
        <f t="shared" si="312"/>
        <v>0</v>
      </c>
      <c r="M948" s="14">
        <f t="shared" si="312"/>
        <v>0</v>
      </c>
      <c r="N948" s="14">
        <v>100</v>
      </c>
      <c r="O948" s="14">
        <v>100</v>
      </c>
      <c r="P948" s="260"/>
      <c r="Q948" s="260"/>
      <c r="R948" s="260"/>
      <c r="S948" s="260"/>
      <c r="T948" s="2"/>
    </row>
    <row r="949" spans="1:20" ht="24.75" customHeight="1" x14ac:dyDescent="0.25">
      <c r="A949" s="237" t="s">
        <v>257</v>
      </c>
      <c r="B949" s="240" t="s">
        <v>275</v>
      </c>
      <c r="C949" s="17" t="s">
        <v>560</v>
      </c>
      <c r="D949" s="18">
        <f>SUM(D950:D954)</f>
        <v>27338.5</v>
      </c>
      <c r="E949" s="18">
        <f t="shared" ref="E949:M949" si="313">SUM(E950:E954)</f>
        <v>27280.86</v>
      </c>
      <c r="F949" s="18">
        <f t="shared" si="313"/>
        <v>0</v>
      </c>
      <c r="G949" s="18">
        <f t="shared" si="313"/>
        <v>0</v>
      </c>
      <c r="H949" s="18">
        <f t="shared" si="313"/>
        <v>0</v>
      </c>
      <c r="I949" s="18">
        <f t="shared" si="313"/>
        <v>0</v>
      </c>
      <c r="J949" s="18">
        <f t="shared" si="313"/>
        <v>27338.5</v>
      </c>
      <c r="K949" s="18">
        <f t="shared" si="313"/>
        <v>27280.86</v>
      </c>
      <c r="L949" s="18">
        <f t="shared" si="313"/>
        <v>0</v>
      </c>
      <c r="M949" s="18">
        <f t="shared" si="313"/>
        <v>0</v>
      </c>
      <c r="N949" s="18">
        <v>100</v>
      </c>
      <c r="O949" s="18">
        <v>99.79</v>
      </c>
      <c r="P949" s="243" t="s">
        <v>22</v>
      </c>
      <c r="Q949" s="243" t="s">
        <v>22</v>
      </c>
      <c r="R949" s="243" t="s">
        <v>22</v>
      </c>
      <c r="S949" s="243" t="s">
        <v>22</v>
      </c>
      <c r="T949" s="2"/>
    </row>
    <row r="950" spans="1:20" ht="21.75" customHeight="1" x14ac:dyDescent="0.25">
      <c r="A950" s="238"/>
      <c r="B950" s="241"/>
      <c r="C950" s="16">
        <v>2014</v>
      </c>
      <c r="D950" s="18">
        <f>SUM(D955+D960)</f>
        <v>20767</v>
      </c>
      <c r="E950" s="18">
        <f t="shared" ref="E950:M950" si="314">SUM(E955+E960)</f>
        <v>20716.259999999998</v>
      </c>
      <c r="F950" s="18">
        <f t="shared" si="314"/>
        <v>0</v>
      </c>
      <c r="G950" s="18">
        <f t="shared" si="314"/>
        <v>0</v>
      </c>
      <c r="H950" s="18">
        <f t="shared" si="314"/>
        <v>0</v>
      </c>
      <c r="I950" s="18">
        <f t="shared" si="314"/>
        <v>0</v>
      </c>
      <c r="J950" s="18">
        <f t="shared" si="314"/>
        <v>20767</v>
      </c>
      <c r="K950" s="18">
        <f t="shared" si="314"/>
        <v>20716.259999999998</v>
      </c>
      <c r="L950" s="18">
        <f t="shared" si="314"/>
        <v>0</v>
      </c>
      <c r="M950" s="18">
        <f t="shared" si="314"/>
        <v>0</v>
      </c>
      <c r="N950" s="18">
        <v>100</v>
      </c>
      <c r="O950" s="18">
        <v>99.76</v>
      </c>
      <c r="P950" s="244"/>
      <c r="Q950" s="244"/>
      <c r="R950" s="244"/>
      <c r="S950" s="244"/>
      <c r="T950" s="2"/>
    </row>
    <row r="951" spans="1:20" ht="21" customHeight="1" x14ac:dyDescent="0.25">
      <c r="A951" s="238"/>
      <c r="B951" s="241"/>
      <c r="C951" s="16">
        <v>2015</v>
      </c>
      <c r="D951" s="18">
        <f>SUM(D956+D961)</f>
        <v>1920</v>
      </c>
      <c r="E951" s="18">
        <f t="shared" ref="E951:M951" si="315">SUM(E956+E961)</f>
        <v>1913.2</v>
      </c>
      <c r="F951" s="18">
        <f t="shared" si="315"/>
        <v>0</v>
      </c>
      <c r="G951" s="18">
        <f t="shared" si="315"/>
        <v>0</v>
      </c>
      <c r="H951" s="18">
        <f t="shared" si="315"/>
        <v>0</v>
      </c>
      <c r="I951" s="18">
        <f t="shared" si="315"/>
        <v>0</v>
      </c>
      <c r="J951" s="18">
        <f t="shared" si="315"/>
        <v>1920</v>
      </c>
      <c r="K951" s="18">
        <f t="shared" si="315"/>
        <v>1913.2</v>
      </c>
      <c r="L951" s="18">
        <f t="shared" si="315"/>
        <v>0</v>
      </c>
      <c r="M951" s="18">
        <f t="shared" si="315"/>
        <v>0</v>
      </c>
      <c r="N951" s="18">
        <v>100</v>
      </c>
      <c r="O951" s="18">
        <v>99.65</v>
      </c>
      <c r="P951" s="244"/>
      <c r="Q951" s="244"/>
      <c r="R951" s="244"/>
      <c r="S951" s="244"/>
      <c r="T951" s="2"/>
    </row>
    <row r="952" spans="1:20" ht="21" customHeight="1" x14ac:dyDescent="0.25">
      <c r="A952" s="238"/>
      <c r="B952" s="241"/>
      <c r="C952" s="16">
        <v>2016</v>
      </c>
      <c r="D952" s="18">
        <f>SUM(D957+D962)</f>
        <v>2474</v>
      </c>
      <c r="E952" s="18">
        <f t="shared" ref="E952:M952" si="316">SUM(E957+E962)</f>
        <v>2473.9</v>
      </c>
      <c r="F952" s="18">
        <f t="shared" si="316"/>
        <v>0</v>
      </c>
      <c r="G952" s="18">
        <f t="shared" si="316"/>
        <v>0</v>
      </c>
      <c r="H952" s="18">
        <f t="shared" si="316"/>
        <v>0</v>
      </c>
      <c r="I952" s="18">
        <f t="shared" si="316"/>
        <v>0</v>
      </c>
      <c r="J952" s="18">
        <f t="shared" si="316"/>
        <v>2474</v>
      </c>
      <c r="K952" s="18">
        <f t="shared" si="316"/>
        <v>2473.9</v>
      </c>
      <c r="L952" s="18">
        <f t="shared" si="316"/>
        <v>0</v>
      </c>
      <c r="M952" s="18">
        <f t="shared" si="316"/>
        <v>0</v>
      </c>
      <c r="N952" s="18">
        <v>100</v>
      </c>
      <c r="O952" s="18">
        <v>100</v>
      </c>
      <c r="P952" s="244"/>
      <c r="Q952" s="244"/>
      <c r="R952" s="244"/>
      <c r="S952" s="244"/>
      <c r="T952" s="2"/>
    </row>
    <row r="953" spans="1:20" ht="21" customHeight="1" x14ac:dyDescent="0.25">
      <c r="A953" s="238"/>
      <c r="B953" s="241"/>
      <c r="C953" s="16">
        <v>2017</v>
      </c>
      <c r="D953" s="18">
        <f>SUM(D958+D963)</f>
        <v>668.9</v>
      </c>
      <c r="E953" s="18">
        <f t="shared" ref="E953:M953" si="317">SUM(E958+E963)</f>
        <v>668.9</v>
      </c>
      <c r="F953" s="18">
        <f t="shared" si="317"/>
        <v>0</v>
      </c>
      <c r="G953" s="18">
        <f t="shared" si="317"/>
        <v>0</v>
      </c>
      <c r="H953" s="18">
        <f t="shared" si="317"/>
        <v>0</v>
      </c>
      <c r="I953" s="18">
        <f t="shared" si="317"/>
        <v>0</v>
      </c>
      <c r="J953" s="18">
        <f t="shared" si="317"/>
        <v>668.9</v>
      </c>
      <c r="K953" s="18">
        <f t="shared" si="317"/>
        <v>668.9</v>
      </c>
      <c r="L953" s="18">
        <f t="shared" si="317"/>
        <v>0</v>
      </c>
      <c r="M953" s="18">
        <f t="shared" si="317"/>
        <v>0</v>
      </c>
      <c r="N953" s="18">
        <v>100</v>
      </c>
      <c r="O953" s="18">
        <v>100</v>
      </c>
      <c r="P953" s="244"/>
      <c r="Q953" s="244"/>
      <c r="R953" s="244"/>
      <c r="S953" s="244"/>
      <c r="T953" s="2"/>
    </row>
    <row r="954" spans="1:20" ht="21" customHeight="1" x14ac:dyDescent="0.25">
      <c r="A954" s="239"/>
      <c r="B954" s="242"/>
      <c r="C954" s="16">
        <v>2018</v>
      </c>
      <c r="D954" s="18">
        <f>SUM(D959+D964)</f>
        <v>1508.6</v>
      </c>
      <c r="E954" s="18">
        <f t="shared" ref="E954:M954" si="318">SUM(E959+E964)</f>
        <v>1508.6</v>
      </c>
      <c r="F954" s="18">
        <f t="shared" si="318"/>
        <v>0</v>
      </c>
      <c r="G954" s="18">
        <f t="shared" si="318"/>
        <v>0</v>
      </c>
      <c r="H954" s="18">
        <f t="shared" si="318"/>
        <v>0</v>
      </c>
      <c r="I954" s="18">
        <f t="shared" si="318"/>
        <v>0</v>
      </c>
      <c r="J954" s="18">
        <f t="shared" si="318"/>
        <v>1508.6</v>
      </c>
      <c r="K954" s="18">
        <f t="shared" si="318"/>
        <v>1508.6</v>
      </c>
      <c r="L954" s="18">
        <f t="shared" si="318"/>
        <v>0</v>
      </c>
      <c r="M954" s="18">
        <f t="shared" si="318"/>
        <v>0</v>
      </c>
      <c r="N954" s="18">
        <v>100</v>
      </c>
      <c r="O954" s="18">
        <v>100</v>
      </c>
      <c r="P954" s="245"/>
      <c r="Q954" s="245"/>
      <c r="R954" s="245"/>
      <c r="S954" s="245"/>
      <c r="T954" s="2"/>
    </row>
    <row r="955" spans="1:20" ht="18.75" customHeight="1" x14ac:dyDescent="0.25">
      <c r="A955" s="261" t="s">
        <v>259</v>
      </c>
      <c r="B955" s="272" t="s">
        <v>277</v>
      </c>
      <c r="C955" s="8">
        <v>2014</v>
      </c>
      <c r="D955" s="90">
        <v>50</v>
      </c>
      <c r="E955" s="90">
        <v>0</v>
      </c>
      <c r="F955" s="90">
        <v>0</v>
      </c>
      <c r="G955" s="90">
        <v>0</v>
      </c>
      <c r="H955" s="90">
        <v>0</v>
      </c>
      <c r="I955" s="90">
        <v>0</v>
      </c>
      <c r="J955" s="90">
        <v>50</v>
      </c>
      <c r="K955" s="90">
        <v>0</v>
      </c>
      <c r="L955" s="90">
        <v>0</v>
      </c>
      <c r="M955" s="90">
        <v>0</v>
      </c>
      <c r="N955" s="90">
        <v>100</v>
      </c>
      <c r="O955" s="90">
        <v>0</v>
      </c>
      <c r="P955" s="279" t="s">
        <v>278</v>
      </c>
      <c r="Q955" s="28">
        <v>0.1</v>
      </c>
      <c r="R955" s="28">
        <v>0</v>
      </c>
      <c r="S955" s="28">
        <v>100</v>
      </c>
      <c r="T955" s="2"/>
    </row>
    <row r="956" spans="1:20" ht="20.25" customHeight="1" x14ac:dyDescent="0.25">
      <c r="A956" s="262"/>
      <c r="B956" s="273"/>
      <c r="C956" s="8">
        <v>2015</v>
      </c>
      <c r="D956" s="90">
        <v>0</v>
      </c>
      <c r="E956" s="90">
        <v>0</v>
      </c>
      <c r="F956" s="90">
        <v>0</v>
      </c>
      <c r="G956" s="90">
        <v>0</v>
      </c>
      <c r="H956" s="90">
        <v>0</v>
      </c>
      <c r="I956" s="90">
        <v>0</v>
      </c>
      <c r="J956" s="90">
        <v>0</v>
      </c>
      <c r="K956" s="90">
        <v>0</v>
      </c>
      <c r="L956" s="90">
        <v>0</v>
      </c>
      <c r="M956" s="90">
        <v>0</v>
      </c>
      <c r="N956" s="90">
        <v>0</v>
      </c>
      <c r="O956" s="90">
        <v>0</v>
      </c>
      <c r="P956" s="280"/>
      <c r="Q956" s="85">
        <v>0.1</v>
      </c>
      <c r="R956" s="85">
        <v>0.1</v>
      </c>
      <c r="S956" s="85">
        <v>100</v>
      </c>
      <c r="T956" s="2"/>
    </row>
    <row r="957" spans="1:20" ht="21" customHeight="1" x14ac:dyDescent="0.25">
      <c r="A957" s="262"/>
      <c r="B957" s="273"/>
      <c r="C957" s="8">
        <v>2016</v>
      </c>
      <c r="D957" s="90">
        <v>0</v>
      </c>
      <c r="E957" s="90">
        <v>0</v>
      </c>
      <c r="F957" s="90">
        <v>0</v>
      </c>
      <c r="G957" s="90">
        <v>0</v>
      </c>
      <c r="H957" s="90">
        <v>0</v>
      </c>
      <c r="I957" s="90">
        <v>0</v>
      </c>
      <c r="J957" s="90">
        <v>0</v>
      </c>
      <c r="K957" s="90">
        <v>0</v>
      </c>
      <c r="L957" s="90">
        <v>0</v>
      </c>
      <c r="M957" s="90">
        <v>0</v>
      </c>
      <c r="N957" s="90">
        <v>0</v>
      </c>
      <c r="O957" s="90">
        <v>0</v>
      </c>
      <c r="P957" s="280"/>
      <c r="Q957" s="145">
        <v>0.1</v>
      </c>
      <c r="R957" s="145">
        <v>0</v>
      </c>
      <c r="S957" s="145">
        <v>100</v>
      </c>
      <c r="T957" s="2"/>
    </row>
    <row r="958" spans="1:20" ht="24" customHeight="1" x14ac:dyDescent="0.25">
      <c r="A958" s="262"/>
      <c r="B958" s="273"/>
      <c r="C958" s="8">
        <v>2017</v>
      </c>
      <c r="D958" s="90">
        <v>0</v>
      </c>
      <c r="E958" s="90">
        <v>0</v>
      </c>
      <c r="F958" s="90">
        <v>0</v>
      </c>
      <c r="G958" s="90">
        <v>0</v>
      </c>
      <c r="H958" s="90">
        <v>0</v>
      </c>
      <c r="I958" s="90">
        <v>0</v>
      </c>
      <c r="J958" s="90">
        <v>0</v>
      </c>
      <c r="K958" s="90">
        <v>0</v>
      </c>
      <c r="L958" s="90">
        <v>0</v>
      </c>
      <c r="M958" s="90">
        <v>0</v>
      </c>
      <c r="N958" s="90">
        <v>0</v>
      </c>
      <c r="O958" s="90">
        <v>0</v>
      </c>
      <c r="P958" s="280"/>
      <c r="Q958" s="172">
        <v>0.1</v>
      </c>
      <c r="R958" s="172">
        <v>0</v>
      </c>
      <c r="S958" s="172">
        <v>100</v>
      </c>
      <c r="T958" s="2"/>
    </row>
    <row r="959" spans="1:20" ht="21" customHeight="1" x14ac:dyDescent="0.25">
      <c r="A959" s="263"/>
      <c r="B959" s="274"/>
      <c r="C959" s="8">
        <v>2018</v>
      </c>
      <c r="D959" s="90">
        <v>0</v>
      </c>
      <c r="E959" s="90">
        <v>0</v>
      </c>
      <c r="F959" s="90">
        <v>0</v>
      </c>
      <c r="G959" s="90">
        <v>0</v>
      </c>
      <c r="H959" s="90">
        <v>0</v>
      </c>
      <c r="I959" s="90">
        <v>0</v>
      </c>
      <c r="J959" s="90">
        <v>0</v>
      </c>
      <c r="K959" s="90">
        <v>0</v>
      </c>
      <c r="L959" s="90">
        <v>0</v>
      </c>
      <c r="M959" s="90">
        <v>0</v>
      </c>
      <c r="N959" s="90">
        <v>0</v>
      </c>
      <c r="O959" s="90">
        <v>0</v>
      </c>
      <c r="P959" s="281"/>
      <c r="Q959" s="220">
        <v>0.1</v>
      </c>
      <c r="R959" s="220">
        <v>0</v>
      </c>
      <c r="S959" s="220">
        <v>100</v>
      </c>
      <c r="T959" s="2"/>
    </row>
    <row r="960" spans="1:20" ht="20.25" customHeight="1" x14ac:dyDescent="0.25">
      <c r="A960" s="261" t="s">
        <v>526</v>
      </c>
      <c r="B960" s="264" t="s">
        <v>279</v>
      </c>
      <c r="C960" s="8">
        <v>2014</v>
      </c>
      <c r="D960" s="90">
        <v>20717</v>
      </c>
      <c r="E960" s="90">
        <v>20716.259999999998</v>
      </c>
      <c r="F960" s="90">
        <v>0</v>
      </c>
      <c r="G960" s="90">
        <v>0</v>
      </c>
      <c r="H960" s="90">
        <v>0</v>
      </c>
      <c r="I960" s="90">
        <v>0</v>
      </c>
      <c r="J960" s="90">
        <v>20717</v>
      </c>
      <c r="K960" s="90">
        <v>20716.259999999998</v>
      </c>
      <c r="L960" s="90">
        <v>0</v>
      </c>
      <c r="M960" s="90">
        <v>0</v>
      </c>
      <c r="N960" s="90">
        <v>100</v>
      </c>
      <c r="O960" s="90">
        <v>100</v>
      </c>
      <c r="P960" s="267" t="s">
        <v>280</v>
      </c>
      <c r="Q960" s="28" t="s">
        <v>281</v>
      </c>
      <c r="R960" s="28">
        <v>1.7</v>
      </c>
      <c r="S960" s="28">
        <v>100</v>
      </c>
      <c r="T960" s="2"/>
    </row>
    <row r="961" spans="1:20" ht="21" customHeight="1" x14ac:dyDescent="0.25">
      <c r="A961" s="262"/>
      <c r="B961" s="265"/>
      <c r="C961" s="8">
        <v>2015</v>
      </c>
      <c r="D961" s="90">
        <v>1920</v>
      </c>
      <c r="E961" s="90">
        <v>1913.2</v>
      </c>
      <c r="F961" s="90">
        <v>0</v>
      </c>
      <c r="G961" s="90">
        <v>0</v>
      </c>
      <c r="H961" s="90">
        <v>0</v>
      </c>
      <c r="I961" s="90">
        <v>0</v>
      </c>
      <c r="J961" s="90">
        <v>1920</v>
      </c>
      <c r="K961" s="90">
        <v>1913.2</v>
      </c>
      <c r="L961" s="90">
        <v>0</v>
      </c>
      <c r="M961" s="90">
        <v>0</v>
      </c>
      <c r="N961" s="90">
        <v>100</v>
      </c>
      <c r="O961" s="90">
        <v>99.65</v>
      </c>
      <c r="P961" s="268"/>
      <c r="Q961" s="85" t="s">
        <v>281</v>
      </c>
      <c r="R961" s="85">
        <v>0.19</v>
      </c>
      <c r="S961" s="85">
        <v>100</v>
      </c>
      <c r="T961" s="2"/>
    </row>
    <row r="962" spans="1:20" ht="22.5" customHeight="1" x14ac:dyDescent="0.25">
      <c r="A962" s="262"/>
      <c r="B962" s="265"/>
      <c r="C962" s="8">
        <v>2016</v>
      </c>
      <c r="D962" s="90">
        <v>2474</v>
      </c>
      <c r="E962" s="90">
        <v>2473.9</v>
      </c>
      <c r="F962" s="90">
        <v>0</v>
      </c>
      <c r="G962" s="90">
        <v>0</v>
      </c>
      <c r="H962" s="90">
        <v>0</v>
      </c>
      <c r="I962" s="90">
        <v>0</v>
      </c>
      <c r="J962" s="90">
        <v>2474</v>
      </c>
      <c r="K962" s="90">
        <v>2473.9</v>
      </c>
      <c r="L962" s="90">
        <v>0</v>
      </c>
      <c r="M962" s="90">
        <v>0</v>
      </c>
      <c r="N962" s="90">
        <v>100</v>
      </c>
      <c r="O962" s="90">
        <v>100</v>
      </c>
      <c r="P962" s="268"/>
      <c r="Q962" s="145" t="s">
        <v>281</v>
      </c>
      <c r="R962" s="141">
        <v>0.3</v>
      </c>
      <c r="S962" s="141">
        <v>100</v>
      </c>
      <c r="T962" s="2"/>
    </row>
    <row r="963" spans="1:20" ht="21" customHeight="1" x14ac:dyDescent="0.25">
      <c r="A963" s="262"/>
      <c r="B963" s="265"/>
      <c r="C963" s="8">
        <v>2017</v>
      </c>
      <c r="D963" s="90">
        <v>668.9</v>
      </c>
      <c r="E963" s="90">
        <v>668.9</v>
      </c>
      <c r="F963" s="90">
        <v>0</v>
      </c>
      <c r="G963" s="90">
        <v>0</v>
      </c>
      <c r="H963" s="90">
        <v>0</v>
      </c>
      <c r="I963" s="90">
        <v>0</v>
      </c>
      <c r="J963" s="90">
        <v>668.9</v>
      </c>
      <c r="K963" s="90">
        <v>668.9</v>
      </c>
      <c r="L963" s="90">
        <v>0</v>
      </c>
      <c r="M963" s="90">
        <v>0</v>
      </c>
      <c r="N963" s="90">
        <v>100</v>
      </c>
      <c r="O963" s="90">
        <v>100</v>
      </c>
      <c r="P963" s="268"/>
      <c r="Q963" s="172" t="s">
        <v>281</v>
      </c>
      <c r="R963" s="169">
        <v>0.1</v>
      </c>
      <c r="S963" s="169">
        <v>100</v>
      </c>
      <c r="T963" s="2"/>
    </row>
    <row r="964" spans="1:20" ht="19.5" customHeight="1" x14ac:dyDescent="0.25">
      <c r="A964" s="263"/>
      <c r="B964" s="266"/>
      <c r="C964" s="8">
        <v>2018</v>
      </c>
      <c r="D964" s="90">
        <v>1508.6</v>
      </c>
      <c r="E964" s="90">
        <v>1508.6</v>
      </c>
      <c r="F964" s="90">
        <v>0</v>
      </c>
      <c r="G964" s="90">
        <v>0</v>
      </c>
      <c r="H964" s="90">
        <v>0</v>
      </c>
      <c r="I964" s="90">
        <v>0</v>
      </c>
      <c r="J964" s="90">
        <v>1508.6</v>
      </c>
      <c r="K964" s="90">
        <v>1508.6</v>
      </c>
      <c r="L964" s="90">
        <v>0</v>
      </c>
      <c r="M964" s="90">
        <v>0</v>
      </c>
      <c r="N964" s="90">
        <v>0</v>
      </c>
      <c r="O964" s="90">
        <v>0</v>
      </c>
      <c r="P964" s="269"/>
      <c r="Q964" s="220" t="s">
        <v>281</v>
      </c>
      <c r="R964" s="212">
        <v>0.1</v>
      </c>
      <c r="S964" s="212">
        <v>100</v>
      </c>
      <c r="T964" s="2"/>
    </row>
    <row r="965" spans="1:20" ht="25.5" customHeight="1" x14ac:dyDescent="0.25">
      <c r="A965" s="237" t="s">
        <v>265</v>
      </c>
      <c r="B965" s="240" t="s">
        <v>283</v>
      </c>
      <c r="C965" s="17" t="s">
        <v>560</v>
      </c>
      <c r="D965" s="18">
        <f>SUM(D966:D970)</f>
        <v>838880</v>
      </c>
      <c r="E965" s="18">
        <f t="shared" ref="E965:M965" si="319">SUM(E966:E970)</f>
        <v>838880</v>
      </c>
      <c r="F965" s="18">
        <f t="shared" si="319"/>
        <v>0</v>
      </c>
      <c r="G965" s="18">
        <f t="shared" si="319"/>
        <v>0</v>
      </c>
      <c r="H965" s="18">
        <f t="shared" si="319"/>
        <v>65911.8</v>
      </c>
      <c r="I965" s="18">
        <f t="shared" si="319"/>
        <v>65911.8</v>
      </c>
      <c r="J965" s="18">
        <f t="shared" si="319"/>
        <v>772968.2</v>
      </c>
      <c r="K965" s="18">
        <f t="shared" si="319"/>
        <v>772968.2</v>
      </c>
      <c r="L965" s="18">
        <f t="shared" si="319"/>
        <v>0</v>
      </c>
      <c r="M965" s="18">
        <f t="shared" si="319"/>
        <v>0</v>
      </c>
      <c r="N965" s="18">
        <v>100</v>
      </c>
      <c r="O965" s="18">
        <v>100</v>
      </c>
      <c r="P965" s="243" t="s">
        <v>22</v>
      </c>
      <c r="Q965" s="243" t="s">
        <v>22</v>
      </c>
      <c r="R965" s="243" t="s">
        <v>22</v>
      </c>
      <c r="S965" s="243" t="s">
        <v>22</v>
      </c>
      <c r="T965" s="2"/>
    </row>
    <row r="966" spans="1:20" ht="23.25" customHeight="1" x14ac:dyDescent="0.25">
      <c r="A966" s="238"/>
      <c r="B966" s="241"/>
      <c r="C966" s="16">
        <v>2014</v>
      </c>
      <c r="D966" s="18">
        <f t="shared" ref="D966:M966" si="320">SUM(D971+D973)</f>
        <v>110850</v>
      </c>
      <c r="E966" s="18">
        <f t="shared" si="320"/>
        <v>110850</v>
      </c>
      <c r="F966" s="18">
        <f t="shared" si="320"/>
        <v>0</v>
      </c>
      <c r="G966" s="18">
        <f t="shared" si="320"/>
        <v>0</v>
      </c>
      <c r="H966" s="18">
        <f t="shared" si="320"/>
        <v>12101</v>
      </c>
      <c r="I966" s="18">
        <f t="shared" si="320"/>
        <v>12101</v>
      </c>
      <c r="J966" s="18">
        <f t="shared" si="320"/>
        <v>98749</v>
      </c>
      <c r="K966" s="18">
        <f t="shared" si="320"/>
        <v>98749</v>
      </c>
      <c r="L966" s="18">
        <f t="shared" si="320"/>
        <v>0</v>
      </c>
      <c r="M966" s="18">
        <f t="shared" si="320"/>
        <v>0</v>
      </c>
      <c r="N966" s="18">
        <v>100</v>
      </c>
      <c r="O966" s="18">
        <v>100</v>
      </c>
      <c r="P966" s="244"/>
      <c r="Q966" s="244"/>
      <c r="R966" s="244"/>
      <c r="S966" s="244"/>
      <c r="T966" s="2"/>
    </row>
    <row r="967" spans="1:20" ht="23.25" customHeight="1" x14ac:dyDescent="0.25">
      <c r="A967" s="238"/>
      <c r="B967" s="241"/>
      <c r="C967" s="16">
        <v>2015</v>
      </c>
      <c r="D967" s="18">
        <f t="shared" ref="D967:M967" si="321">SUM(D972+D974+D978)</f>
        <v>130157</v>
      </c>
      <c r="E967" s="18">
        <f t="shared" si="321"/>
        <v>130157</v>
      </c>
      <c r="F967" s="18">
        <f t="shared" si="321"/>
        <v>0</v>
      </c>
      <c r="G967" s="18">
        <f t="shared" si="321"/>
        <v>0</v>
      </c>
      <c r="H967" s="18">
        <f t="shared" si="321"/>
        <v>12670</v>
      </c>
      <c r="I967" s="18">
        <f t="shared" si="321"/>
        <v>12670</v>
      </c>
      <c r="J967" s="18">
        <f t="shared" si="321"/>
        <v>117487</v>
      </c>
      <c r="K967" s="18">
        <f t="shared" si="321"/>
        <v>117487</v>
      </c>
      <c r="L967" s="18">
        <f t="shared" si="321"/>
        <v>0</v>
      </c>
      <c r="M967" s="18">
        <f t="shared" si="321"/>
        <v>0</v>
      </c>
      <c r="N967" s="18">
        <v>100</v>
      </c>
      <c r="O967" s="18">
        <v>100</v>
      </c>
      <c r="P967" s="244"/>
      <c r="Q967" s="244"/>
      <c r="R967" s="244"/>
      <c r="S967" s="244"/>
      <c r="T967" s="2"/>
    </row>
    <row r="968" spans="1:20" ht="23.25" customHeight="1" x14ac:dyDescent="0.25">
      <c r="A968" s="238"/>
      <c r="B968" s="241"/>
      <c r="C968" s="16">
        <v>2016</v>
      </c>
      <c r="D968" s="18">
        <f>SUM(D975+D979+D982)</f>
        <v>291543</v>
      </c>
      <c r="E968" s="18">
        <f t="shared" ref="E968:M968" si="322">SUM(E975+E979+E982)</f>
        <v>291543</v>
      </c>
      <c r="F968" s="18">
        <f t="shared" si="322"/>
        <v>0</v>
      </c>
      <c r="G968" s="18">
        <f t="shared" si="322"/>
        <v>0</v>
      </c>
      <c r="H968" s="18">
        <f t="shared" si="322"/>
        <v>13478</v>
      </c>
      <c r="I968" s="18">
        <f t="shared" si="322"/>
        <v>13478</v>
      </c>
      <c r="J968" s="18">
        <f t="shared" si="322"/>
        <v>278065</v>
      </c>
      <c r="K968" s="18">
        <f t="shared" si="322"/>
        <v>278065</v>
      </c>
      <c r="L968" s="18">
        <f t="shared" si="322"/>
        <v>0</v>
      </c>
      <c r="M968" s="18">
        <f t="shared" si="322"/>
        <v>0</v>
      </c>
      <c r="N968" s="18">
        <v>100</v>
      </c>
      <c r="O968" s="18">
        <v>100</v>
      </c>
      <c r="P968" s="244"/>
      <c r="Q968" s="244"/>
      <c r="R968" s="244"/>
      <c r="S968" s="244"/>
      <c r="T968" s="2"/>
    </row>
    <row r="969" spans="1:20" ht="23.25" customHeight="1" x14ac:dyDescent="0.25">
      <c r="A969" s="238"/>
      <c r="B969" s="241"/>
      <c r="C969" s="16">
        <v>2017</v>
      </c>
      <c r="D969" s="18">
        <f>SUM(D976+D980+D983)</f>
        <v>164662</v>
      </c>
      <c r="E969" s="18">
        <f t="shared" ref="E969:M969" si="323">SUM(E976+E980+E983)</f>
        <v>164662</v>
      </c>
      <c r="F969" s="18">
        <f t="shared" si="323"/>
        <v>0</v>
      </c>
      <c r="G969" s="18">
        <f t="shared" si="323"/>
        <v>0</v>
      </c>
      <c r="H969" s="18">
        <f t="shared" si="323"/>
        <v>13878</v>
      </c>
      <c r="I969" s="18">
        <f t="shared" si="323"/>
        <v>13878</v>
      </c>
      <c r="J969" s="18">
        <f t="shared" si="323"/>
        <v>150784</v>
      </c>
      <c r="K969" s="18">
        <f t="shared" si="323"/>
        <v>150784</v>
      </c>
      <c r="L969" s="18">
        <f t="shared" si="323"/>
        <v>0</v>
      </c>
      <c r="M969" s="18">
        <f t="shared" si="323"/>
        <v>0</v>
      </c>
      <c r="N969" s="18">
        <v>100</v>
      </c>
      <c r="O969" s="18">
        <v>100</v>
      </c>
      <c r="P969" s="244"/>
      <c r="Q969" s="244"/>
      <c r="R969" s="244"/>
      <c r="S969" s="244"/>
      <c r="T969" s="2"/>
    </row>
    <row r="970" spans="1:20" ht="23.25" customHeight="1" x14ac:dyDescent="0.25">
      <c r="A970" s="239"/>
      <c r="B970" s="242"/>
      <c r="C970" s="16">
        <v>2018</v>
      </c>
      <c r="D970" s="18">
        <f>SUM(D977+D981+D984+D985)</f>
        <v>141668</v>
      </c>
      <c r="E970" s="18">
        <f t="shared" ref="E970:M970" si="324">SUM(E977+E981+E984+E985)</f>
        <v>141668</v>
      </c>
      <c r="F970" s="18">
        <f t="shared" si="324"/>
        <v>0</v>
      </c>
      <c r="G970" s="18">
        <f t="shared" si="324"/>
        <v>0</v>
      </c>
      <c r="H970" s="18">
        <f t="shared" si="324"/>
        <v>13784.8</v>
      </c>
      <c r="I970" s="18">
        <f t="shared" si="324"/>
        <v>13784.8</v>
      </c>
      <c r="J970" s="18">
        <f t="shared" si="324"/>
        <v>127883.20000000001</v>
      </c>
      <c r="K970" s="18">
        <f t="shared" si="324"/>
        <v>127883.20000000001</v>
      </c>
      <c r="L970" s="18">
        <f t="shared" si="324"/>
        <v>0</v>
      </c>
      <c r="M970" s="18">
        <f t="shared" si="324"/>
        <v>0</v>
      </c>
      <c r="N970" s="18">
        <v>100</v>
      </c>
      <c r="O970" s="18">
        <v>100</v>
      </c>
      <c r="P970" s="245"/>
      <c r="Q970" s="245"/>
      <c r="R970" s="245"/>
      <c r="S970" s="245"/>
      <c r="T970" s="2"/>
    </row>
    <row r="971" spans="1:20" ht="147" customHeight="1" x14ac:dyDescent="0.25">
      <c r="A971" s="261" t="s">
        <v>267</v>
      </c>
      <c r="B971" s="272" t="s">
        <v>285</v>
      </c>
      <c r="C971" s="8">
        <v>2014</v>
      </c>
      <c r="D971" s="90">
        <v>80749</v>
      </c>
      <c r="E971" s="90">
        <v>80749</v>
      </c>
      <c r="F971" s="90">
        <v>0</v>
      </c>
      <c r="G971" s="90">
        <v>0</v>
      </c>
      <c r="H971" s="90">
        <v>0</v>
      </c>
      <c r="I971" s="90">
        <v>0</v>
      </c>
      <c r="J971" s="90">
        <v>80749</v>
      </c>
      <c r="K971" s="90">
        <v>80749</v>
      </c>
      <c r="L971" s="90">
        <v>0</v>
      </c>
      <c r="M971" s="90">
        <v>0</v>
      </c>
      <c r="N971" s="90">
        <v>100</v>
      </c>
      <c r="O971" s="90">
        <v>100</v>
      </c>
      <c r="P971" s="40" t="s">
        <v>286</v>
      </c>
      <c r="Q971" s="8" t="s">
        <v>287</v>
      </c>
      <c r="R971" s="8" t="s">
        <v>287</v>
      </c>
      <c r="S971" s="38">
        <v>100</v>
      </c>
      <c r="T971" s="2"/>
    </row>
    <row r="972" spans="1:20" ht="78.75" customHeight="1" x14ac:dyDescent="0.25">
      <c r="A972" s="262"/>
      <c r="B972" s="273"/>
      <c r="C972" s="8">
        <v>2015</v>
      </c>
      <c r="D972" s="90">
        <v>96487</v>
      </c>
      <c r="E972" s="90">
        <v>96487</v>
      </c>
      <c r="F972" s="90">
        <v>0</v>
      </c>
      <c r="G972" s="90">
        <v>0</v>
      </c>
      <c r="H972" s="90">
        <v>0</v>
      </c>
      <c r="I972" s="90">
        <v>0</v>
      </c>
      <c r="J972" s="90">
        <v>96487</v>
      </c>
      <c r="K972" s="90">
        <v>96487</v>
      </c>
      <c r="L972" s="90">
        <v>0</v>
      </c>
      <c r="M972" s="90">
        <v>0</v>
      </c>
      <c r="N972" s="90">
        <v>100</v>
      </c>
      <c r="O972" s="90">
        <v>100</v>
      </c>
      <c r="P972" s="40" t="s">
        <v>409</v>
      </c>
      <c r="Q972" s="8" t="s">
        <v>410</v>
      </c>
      <c r="R972" s="8" t="s">
        <v>410</v>
      </c>
      <c r="S972" s="38">
        <v>100</v>
      </c>
      <c r="T972" s="2"/>
    </row>
    <row r="973" spans="1:20" ht="21" customHeight="1" x14ac:dyDescent="0.25">
      <c r="A973" s="261" t="s">
        <v>527</v>
      </c>
      <c r="B973" s="272" t="s">
        <v>288</v>
      </c>
      <c r="C973" s="8">
        <v>2014</v>
      </c>
      <c r="D973" s="90">
        <v>30101</v>
      </c>
      <c r="E973" s="90">
        <v>30101</v>
      </c>
      <c r="F973" s="90">
        <v>0</v>
      </c>
      <c r="G973" s="90">
        <v>0</v>
      </c>
      <c r="H973" s="90">
        <v>12101</v>
      </c>
      <c r="I973" s="90">
        <v>12101</v>
      </c>
      <c r="J973" s="90">
        <v>18000</v>
      </c>
      <c r="K973" s="90">
        <v>18000</v>
      </c>
      <c r="L973" s="90">
        <v>0</v>
      </c>
      <c r="M973" s="90">
        <v>0</v>
      </c>
      <c r="N973" s="90">
        <v>100</v>
      </c>
      <c r="O973" s="90">
        <v>100</v>
      </c>
      <c r="P973" s="267" t="s">
        <v>289</v>
      </c>
      <c r="Q973" s="28">
        <v>100</v>
      </c>
      <c r="R973" s="28">
        <v>100</v>
      </c>
      <c r="S973" s="28">
        <v>100</v>
      </c>
      <c r="T973" s="2"/>
    </row>
    <row r="974" spans="1:20" ht="19.5" customHeight="1" x14ac:dyDescent="0.25">
      <c r="A974" s="262"/>
      <c r="B974" s="273"/>
      <c r="C974" s="8">
        <v>2015</v>
      </c>
      <c r="D974" s="90">
        <v>33670</v>
      </c>
      <c r="E974" s="90">
        <v>33670</v>
      </c>
      <c r="F974" s="90">
        <v>0</v>
      </c>
      <c r="G974" s="90">
        <v>0</v>
      </c>
      <c r="H974" s="90">
        <v>12670</v>
      </c>
      <c r="I974" s="90">
        <v>12670</v>
      </c>
      <c r="J974" s="90">
        <v>21000</v>
      </c>
      <c r="K974" s="90">
        <v>21000</v>
      </c>
      <c r="L974" s="90">
        <v>0</v>
      </c>
      <c r="M974" s="90">
        <v>0</v>
      </c>
      <c r="N974" s="90">
        <v>100</v>
      </c>
      <c r="O974" s="90">
        <v>100</v>
      </c>
      <c r="P974" s="268"/>
      <c r="Q974" s="85">
        <v>100</v>
      </c>
      <c r="R974" s="85">
        <v>100</v>
      </c>
      <c r="S974" s="85">
        <v>100</v>
      </c>
      <c r="T974" s="2"/>
    </row>
    <row r="975" spans="1:20" ht="22.5" customHeight="1" x14ac:dyDescent="0.25">
      <c r="A975" s="262"/>
      <c r="B975" s="273"/>
      <c r="C975" s="8">
        <v>2016</v>
      </c>
      <c r="D975" s="90">
        <v>35478</v>
      </c>
      <c r="E975" s="90">
        <v>35478</v>
      </c>
      <c r="F975" s="90">
        <v>0</v>
      </c>
      <c r="G975" s="90">
        <v>0</v>
      </c>
      <c r="H975" s="90">
        <v>13478</v>
      </c>
      <c r="I975" s="90">
        <v>13478</v>
      </c>
      <c r="J975" s="90">
        <v>22000</v>
      </c>
      <c r="K975" s="90">
        <v>22000</v>
      </c>
      <c r="L975" s="90">
        <v>0</v>
      </c>
      <c r="M975" s="90">
        <v>0</v>
      </c>
      <c r="N975" s="90">
        <v>100</v>
      </c>
      <c r="O975" s="90">
        <v>100</v>
      </c>
      <c r="P975" s="268"/>
      <c r="Q975" s="145">
        <v>100</v>
      </c>
      <c r="R975" s="145">
        <v>100</v>
      </c>
      <c r="S975" s="145">
        <v>100</v>
      </c>
      <c r="T975" s="2"/>
    </row>
    <row r="976" spans="1:20" ht="22.5" customHeight="1" x14ac:dyDescent="0.25">
      <c r="A976" s="262"/>
      <c r="B976" s="273"/>
      <c r="C976" s="8">
        <v>2017</v>
      </c>
      <c r="D976" s="90">
        <v>35878</v>
      </c>
      <c r="E976" s="90">
        <v>35878</v>
      </c>
      <c r="F976" s="90">
        <v>0</v>
      </c>
      <c r="G976" s="90">
        <v>0</v>
      </c>
      <c r="H976" s="90">
        <v>13878</v>
      </c>
      <c r="I976" s="90">
        <v>13878</v>
      </c>
      <c r="J976" s="90">
        <v>22000</v>
      </c>
      <c r="K976" s="90">
        <v>22000</v>
      </c>
      <c r="L976" s="90">
        <v>0</v>
      </c>
      <c r="M976" s="90">
        <v>0</v>
      </c>
      <c r="N976" s="90">
        <v>100</v>
      </c>
      <c r="O976" s="90">
        <v>100</v>
      </c>
      <c r="P976" s="268"/>
      <c r="Q976" s="176">
        <v>100</v>
      </c>
      <c r="R976" s="176">
        <v>100</v>
      </c>
      <c r="S976" s="176">
        <v>100</v>
      </c>
      <c r="T976" s="2"/>
    </row>
    <row r="977" spans="1:20" ht="98.25" customHeight="1" x14ac:dyDescent="0.25">
      <c r="A977" s="263"/>
      <c r="B977" s="274"/>
      <c r="C977" s="8">
        <v>2018</v>
      </c>
      <c r="D977" s="90">
        <v>36784.800000000003</v>
      </c>
      <c r="E977" s="90">
        <v>36784.800000000003</v>
      </c>
      <c r="F977" s="90">
        <v>0</v>
      </c>
      <c r="G977" s="90">
        <v>0</v>
      </c>
      <c r="H977" s="90">
        <v>13784.8</v>
      </c>
      <c r="I977" s="90">
        <v>13784.8</v>
      </c>
      <c r="J977" s="90">
        <v>23000</v>
      </c>
      <c r="K977" s="90">
        <v>23000</v>
      </c>
      <c r="L977" s="90">
        <v>0</v>
      </c>
      <c r="M977" s="90">
        <v>0</v>
      </c>
      <c r="N977" s="90">
        <v>100</v>
      </c>
      <c r="O977" s="90">
        <v>100</v>
      </c>
      <c r="P977" s="269"/>
      <c r="Q977" s="221">
        <v>100</v>
      </c>
      <c r="R977" s="221">
        <v>100</v>
      </c>
      <c r="S977" s="221">
        <v>100</v>
      </c>
      <c r="T977" s="2"/>
    </row>
    <row r="978" spans="1:20" ht="23.25" customHeight="1" x14ac:dyDescent="0.25">
      <c r="A978" s="261" t="s">
        <v>528</v>
      </c>
      <c r="B978" s="272" t="s">
        <v>411</v>
      </c>
      <c r="C978" s="8">
        <v>2015</v>
      </c>
      <c r="D978" s="90">
        <v>0</v>
      </c>
      <c r="E978" s="90">
        <v>0</v>
      </c>
      <c r="F978" s="90">
        <v>0</v>
      </c>
      <c r="G978" s="90">
        <v>0</v>
      </c>
      <c r="H978" s="90">
        <v>0</v>
      </c>
      <c r="I978" s="90">
        <v>0</v>
      </c>
      <c r="J978" s="90">
        <v>0</v>
      </c>
      <c r="K978" s="90">
        <v>0</v>
      </c>
      <c r="L978" s="90">
        <v>0</v>
      </c>
      <c r="M978" s="90">
        <v>0</v>
      </c>
      <c r="N978" s="90">
        <v>100</v>
      </c>
      <c r="O978" s="90">
        <v>100</v>
      </c>
      <c r="P978" s="267" t="s">
        <v>289</v>
      </c>
      <c r="Q978" s="85">
        <v>100</v>
      </c>
      <c r="R978" s="85">
        <v>100</v>
      </c>
      <c r="S978" s="85">
        <v>100</v>
      </c>
      <c r="T978" s="2"/>
    </row>
    <row r="979" spans="1:20" ht="23.25" customHeight="1" x14ac:dyDescent="0.25">
      <c r="A979" s="262"/>
      <c r="B979" s="273"/>
      <c r="C979" s="8">
        <v>2016</v>
      </c>
      <c r="D979" s="90">
        <v>255795</v>
      </c>
      <c r="E979" s="90">
        <v>255795</v>
      </c>
      <c r="F979" s="90">
        <v>0</v>
      </c>
      <c r="G979" s="90">
        <v>0</v>
      </c>
      <c r="H979" s="90">
        <v>0</v>
      </c>
      <c r="I979" s="90">
        <v>0</v>
      </c>
      <c r="J979" s="90">
        <v>255795</v>
      </c>
      <c r="K979" s="90">
        <v>255795</v>
      </c>
      <c r="L979" s="90">
        <v>0</v>
      </c>
      <c r="M979" s="90">
        <v>0</v>
      </c>
      <c r="N979" s="90">
        <v>100</v>
      </c>
      <c r="O979" s="90">
        <v>100</v>
      </c>
      <c r="P979" s="268"/>
      <c r="Q979" s="145">
        <v>100</v>
      </c>
      <c r="R979" s="145">
        <v>100</v>
      </c>
      <c r="S979" s="145">
        <v>100</v>
      </c>
      <c r="T979" s="2"/>
    </row>
    <row r="980" spans="1:20" ht="23.25" customHeight="1" x14ac:dyDescent="0.25">
      <c r="A980" s="262"/>
      <c r="B980" s="273"/>
      <c r="C980" s="8">
        <v>2017</v>
      </c>
      <c r="D980" s="90">
        <v>128514</v>
      </c>
      <c r="E980" s="90">
        <v>128514</v>
      </c>
      <c r="F980" s="90">
        <v>0</v>
      </c>
      <c r="G980" s="90">
        <v>0</v>
      </c>
      <c r="H980" s="90">
        <v>0</v>
      </c>
      <c r="I980" s="90">
        <v>0</v>
      </c>
      <c r="J980" s="90">
        <v>128514</v>
      </c>
      <c r="K980" s="90">
        <v>128514</v>
      </c>
      <c r="L980" s="90">
        <v>0</v>
      </c>
      <c r="M980" s="90">
        <v>0</v>
      </c>
      <c r="N980" s="90">
        <v>100</v>
      </c>
      <c r="O980" s="90">
        <v>100</v>
      </c>
      <c r="P980" s="268"/>
      <c r="Q980" s="176">
        <v>100</v>
      </c>
      <c r="R980" s="176">
        <v>100</v>
      </c>
      <c r="S980" s="176">
        <v>100</v>
      </c>
      <c r="T980" s="2"/>
    </row>
    <row r="981" spans="1:20" ht="113.25" customHeight="1" x14ac:dyDescent="0.25">
      <c r="A981" s="263"/>
      <c r="B981" s="274"/>
      <c r="C981" s="8">
        <v>2018</v>
      </c>
      <c r="D981" s="90">
        <v>79692.3</v>
      </c>
      <c r="E981" s="90">
        <v>79692.3</v>
      </c>
      <c r="F981" s="90">
        <v>0</v>
      </c>
      <c r="G981" s="90">
        <v>0</v>
      </c>
      <c r="H981" s="90">
        <v>0</v>
      </c>
      <c r="I981" s="90">
        <v>0</v>
      </c>
      <c r="J981" s="90">
        <v>79692.3</v>
      </c>
      <c r="K981" s="90">
        <v>79692.3</v>
      </c>
      <c r="L981" s="90">
        <v>0</v>
      </c>
      <c r="M981" s="90">
        <v>0</v>
      </c>
      <c r="N981" s="90">
        <v>100</v>
      </c>
      <c r="O981" s="90">
        <v>100</v>
      </c>
      <c r="P981" s="269"/>
      <c r="Q981" s="221">
        <v>100</v>
      </c>
      <c r="R981" s="221">
        <v>100</v>
      </c>
      <c r="S981" s="221">
        <v>100</v>
      </c>
      <c r="T981" s="2"/>
    </row>
    <row r="982" spans="1:20" ht="21.75" customHeight="1" x14ac:dyDescent="0.25">
      <c r="A982" s="261" t="s">
        <v>558</v>
      </c>
      <c r="B982" s="272" t="s">
        <v>529</v>
      </c>
      <c r="C982" s="8">
        <v>2016</v>
      </c>
      <c r="D982" s="90">
        <v>270</v>
      </c>
      <c r="E982" s="90">
        <v>270</v>
      </c>
      <c r="F982" s="90">
        <v>0</v>
      </c>
      <c r="G982" s="90">
        <v>0</v>
      </c>
      <c r="H982" s="90">
        <v>0</v>
      </c>
      <c r="I982" s="90">
        <v>0</v>
      </c>
      <c r="J982" s="90">
        <v>270</v>
      </c>
      <c r="K982" s="90">
        <v>270</v>
      </c>
      <c r="L982" s="90">
        <v>0</v>
      </c>
      <c r="M982" s="90">
        <v>0</v>
      </c>
      <c r="N982" s="90">
        <v>100</v>
      </c>
      <c r="O982" s="90">
        <v>100</v>
      </c>
      <c r="P982" s="267" t="s">
        <v>530</v>
      </c>
      <c r="Q982" s="141">
        <v>100</v>
      </c>
      <c r="R982" s="141">
        <v>100</v>
      </c>
      <c r="S982" s="141">
        <v>100</v>
      </c>
      <c r="T982" s="2"/>
    </row>
    <row r="983" spans="1:20" ht="33" customHeight="1" x14ac:dyDescent="0.25">
      <c r="A983" s="262"/>
      <c r="B983" s="273"/>
      <c r="C983" s="8">
        <v>2017</v>
      </c>
      <c r="D983" s="90">
        <v>270</v>
      </c>
      <c r="E983" s="90">
        <v>270</v>
      </c>
      <c r="F983" s="90">
        <v>0</v>
      </c>
      <c r="G983" s="90">
        <v>0</v>
      </c>
      <c r="H983" s="90">
        <v>0</v>
      </c>
      <c r="I983" s="90">
        <v>0</v>
      </c>
      <c r="J983" s="90">
        <v>270</v>
      </c>
      <c r="K983" s="90">
        <v>270</v>
      </c>
      <c r="L983" s="90">
        <v>0</v>
      </c>
      <c r="M983" s="90">
        <v>0</v>
      </c>
      <c r="N983" s="90">
        <v>100</v>
      </c>
      <c r="O983" s="90">
        <v>100</v>
      </c>
      <c r="P983" s="268"/>
      <c r="Q983" s="169">
        <v>100</v>
      </c>
      <c r="R983" s="169">
        <v>100</v>
      </c>
      <c r="S983" s="169">
        <v>100</v>
      </c>
      <c r="T983" s="2"/>
    </row>
    <row r="984" spans="1:20" ht="27.75" customHeight="1" x14ac:dyDescent="0.25">
      <c r="A984" s="263"/>
      <c r="B984" s="274"/>
      <c r="C984" s="8">
        <v>2018</v>
      </c>
      <c r="D984" s="90">
        <v>270</v>
      </c>
      <c r="E984" s="90">
        <v>270</v>
      </c>
      <c r="F984" s="90">
        <v>0</v>
      </c>
      <c r="G984" s="90">
        <v>0</v>
      </c>
      <c r="H984" s="90">
        <v>0</v>
      </c>
      <c r="I984" s="90">
        <v>0</v>
      </c>
      <c r="J984" s="90">
        <v>270</v>
      </c>
      <c r="K984" s="90">
        <v>270</v>
      </c>
      <c r="L984" s="90">
        <v>0</v>
      </c>
      <c r="M984" s="90">
        <v>0</v>
      </c>
      <c r="N984" s="90">
        <v>100</v>
      </c>
      <c r="O984" s="90">
        <v>100</v>
      </c>
      <c r="P984" s="268"/>
      <c r="Q984" s="212">
        <v>100</v>
      </c>
      <c r="R984" s="212">
        <v>100</v>
      </c>
      <c r="S984" s="212">
        <v>100</v>
      </c>
      <c r="T984" s="2"/>
    </row>
    <row r="985" spans="1:20" ht="64.5" customHeight="1" x14ac:dyDescent="0.25">
      <c r="A985" s="215" t="s">
        <v>599</v>
      </c>
      <c r="B985" s="213" t="s">
        <v>600</v>
      </c>
      <c r="C985" s="8">
        <v>2018</v>
      </c>
      <c r="D985" s="90">
        <v>24920.9</v>
      </c>
      <c r="E985" s="90">
        <v>24920.9</v>
      </c>
      <c r="F985" s="90">
        <v>0</v>
      </c>
      <c r="G985" s="90">
        <v>0</v>
      </c>
      <c r="H985" s="90">
        <v>0</v>
      </c>
      <c r="I985" s="90">
        <v>0</v>
      </c>
      <c r="J985" s="90">
        <v>24920.9</v>
      </c>
      <c r="K985" s="90">
        <v>24920.9</v>
      </c>
      <c r="L985" s="90">
        <v>0</v>
      </c>
      <c r="M985" s="90">
        <v>0</v>
      </c>
      <c r="N985" s="90">
        <v>100</v>
      </c>
      <c r="O985" s="90">
        <v>100</v>
      </c>
      <c r="P985" s="269"/>
      <c r="Q985" s="212">
        <v>100</v>
      </c>
      <c r="R985" s="212">
        <v>100</v>
      </c>
      <c r="S985" s="212">
        <v>100</v>
      </c>
      <c r="T985" s="2"/>
    </row>
    <row r="986" spans="1:20" ht="23.25" customHeight="1" x14ac:dyDescent="0.25">
      <c r="A986" s="237" t="s">
        <v>270</v>
      </c>
      <c r="B986" s="240" t="s">
        <v>291</v>
      </c>
      <c r="C986" s="17" t="s">
        <v>560</v>
      </c>
      <c r="D986" s="18">
        <f>SUM(D987:D991)</f>
        <v>86800.099999999991</v>
      </c>
      <c r="E986" s="18">
        <f t="shared" ref="E986:M986" si="325">SUM(E987:E991)</f>
        <v>86225.49</v>
      </c>
      <c r="F986" s="18">
        <f t="shared" si="325"/>
        <v>0</v>
      </c>
      <c r="G986" s="18">
        <f t="shared" si="325"/>
        <v>0</v>
      </c>
      <c r="H986" s="18">
        <f t="shared" si="325"/>
        <v>0</v>
      </c>
      <c r="I986" s="18">
        <f t="shared" si="325"/>
        <v>0</v>
      </c>
      <c r="J986" s="18">
        <f t="shared" si="325"/>
        <v>86800.099999999991</v>
      </c>
      <c r="K986" s="18">
        <f t="shared" si="325"/>
        <v>86225.49</v>
      </c>
      <c r="L986" s="18">
        <f t="shared" si="325"/>
        <v>0</v>
      </c>
      <c r="M986" s="18">
        <f t="shared" si="325"/>
        <v>0</v>
      </c>
      <c r="N986" s="18">
        <v>100</v>
      </c>
      <c r="O986" s="18">
        <v>99.34</v>
      </c>
      <c r="P986" s="243" t="s">
        <v>22</v>
      </c>
      <c r="Q986" s="243" t="s">
        <v>22</v>
      </c>
      <c r="R986" s="243" t="s">
        <v>22</v>
      </c>
      <c r="S986" s="243" t="s">
        <v>22</v>
      </c>
      <c r="T986" s="2"/>
    </row>
    <row r="987" spans="1:20" ht="23.25" customHeight="1" x14ac:dyDescent="0.25">
      <c r="A987" s="238"/>
      <c r="B987" s="241"/>
      <c r="C987" s="16">
        <v>2014</v>
      </c>
      <c r="D987" s="18">
        <f>SUM(D992+D997)</f>
        <v>15572</v>
      </c>
      <c r="E987" s="18">
        <f t="shared" ref="E987:M987" si="326">SUM(E992+E997)</f>
        <v>15002.46</v>
      </c>
      <c r="F987" s="18">
        <f t="shared" si="326"/>
        <v>0</v>
      </c>
      <c r="G987" s="18">
        <f t="shared" si="326"/>
        <v>0</v>
      </c>
      <c r="H987" s="18">
        <f t="shared" si="326"/>
        <v>0</v>
      </c>
      <c r="I987" s="18">
        <f t="shared" si="326"/>
        <v>0</v>
      </c>
      <c r="J987" s="18">
        <f t="shared" si="326"/>
        <v>15572</v>
      </c>
      <c r="K987" s="18">
        <f t="shared" si="326"/>
        <v>15002.46</v>
      </c>
      <c r="L987" s="18">
        <f t="shared" si="326"/>
        <v>0</v>
      </c>
      <c r="M987" s="18">
        <f t="shared" si="326"/>
        <v>0</v>
      </c>
      <c r="N987" s="18">
        <v>100</v>
      </c>
      <c r="O987" s="18">
        <v>96.34</v>
      </c>
      <c r="P987" s="244"/>
      <c r="Q987" s="244"/>
      <c r="R987" s="244"/>
      <c r="S987" s="244"/>
      <c r="T987" s="2"/>
    </row>
    <row r="988" spans="1:20" ht="21.75" customHeight="1" x14ac:dyDescent="0.25">
      <c r="A988" s="238"/>
      <c r="B988" s="241"/>
      <c r="C988" s="16">
        <v>2015</v>
      </c>
      <c r="D988" s="18">
        <f>SUM(D993+D998)</f>
        <v>14768.6</v>
      </c>
      <c r="E988" s="18">
        <f t="shared" ref="E988:M988" si="327">SUM(E993+E998)</f>
        <v>14768.5</v>
      </c>
      <c r="F988" s="18">
        <f t="shared" si="327"/>
        <v>0</v>
      </c>
      <c r="G988" s="18">
        <f t="shared" si="327"/>
        <v>0</v>
      </c>
      <c r="H988" s="18">
        <f t="shared" si="327"/>
        <v>0</v>
      </c>
      <c r="I988" s="18">
        <f t="shared" si="327"/>
        <v>0</v>
      </c>
      <c r="J988" s="18">
        <f t="shared" si="327"/>
        <v>14768.6</v>
      </c>
      <c r="K988" s="18">
        <f t="shared" si="327"/>
        <v>14768.5</v>
      </c>
      <c r="L988" s="18">
        <f t="shared" si="327"/>
        <v>0</v>
      </c>
      <c r="M988" s="18">
        <f t="shared" si="327"/>
        <v>0</v>
      </c>
      <c r="N988" s="18">
        <v>100</v>
      </c>
      <c r="O988" s="18">
        <v>100</v>
      </c>
      <c r="P988" s="244"/>
      <c r="Q988" s="244"/>
      <c r="R988" s="244"/>
      <c r="S988" s="244"/>
      <c r="T988" s="2"/>
    </row>
    <row r="989" spans="1:20" ht="21.75" customHeight="1" x14ac:dyDescent="0.25">
      <c r="A989" s="238"/>
      <c r="B989" s="241"/>
      <c r="C989" s="16">
        <v>2016</v>
      </c>
      <c r="D989" s="18">
        <f>SUM(D994)</f>
        <v>19260.099999999999</v>
      </c>
      <c r="E989" s="18">
        <f t="shared" ref="E989:M989" si="328">SUM(E994)</f>
        <v>19259.8</v>
      </c>
      <c r="F989" s="18">
        <f t="shared" si="328"/>
        <v>0</v>
      </c>
      <c r="G989" s="18">
        <f t="shared" si="328"/>
        <v>0</v>
      </c>
      <c r="H989" s="18">
        <f t="shared" si="328"/>
        <v>0</v>
      </c>
      <c r="I989" s="18">
        <f t="shared" si="328"/>
        <v>0</v>
      </c>
      <c r="J989" s="18">
        <f t="shared" si="328"/>
        <v>19260.099999999999</v>
      </c>
      <c r="K989" s="18">
        <f t="shared" si="328"/>
        <v>19259.8</v>
      </c>
      <c r="L989" s="18">
        <f t="shared" si="328"/>
        <v>0</v>
      </c>
      <c r="M989" s="18">
        <f t="shared" si="328"/>
        <v>0</v>
      </c>
      <c r="N989" s="18">
        <v>100</v>
      </c>
      <c r="O989" s="18">
        <v>100</v>
      </c>
      <c r="P989" s="244"/>
      <c r="Q989" s="244"/>
      <c r="R989" s="244"/>
      <c r="S989" s="244"/>
      <c r="T989" s="2"/>
    </row>
    <row r="990" spans="1:20" ht="21.75" customHeight="1" x14ac:dyDescent="0.25">
      <c r="A990" s="238"/>
      <c r="B990" s="241"/>
      <c r="C990" s="16">
        <v>2017</v>
      </c>
      <c r="D990" s="18">
        <f>SUM(D995)</f>
        <v>18254.2</v>
      </c>
      <c r="E990" s="18">
        <f t="shared" ref="E990:M990" si="329">SUM(E995)</f>
        <v>18249.93</v>
      </c>
      <c r="F990" s="18">
        <f t="shared" si="329"/>
        <v>0</v>
      </c>
      <c r="G990" s="18">
        <f t="shared" si="329"/>
        <v>0</v>
      </c>
      <c r="H990" s="18">
        <f t="shared" si="329"/>
        <v>0</v>
      </c>
      <c r="I990" s="18">
        <f t="shared" si="329"/>
        <v>0</v>
      </c>
      <c r="J990" s="18">
        <f t="shared" si="329"/>
        <v>18254.2</v>
      </c>
      <c r="K990" s="18">
        <f t="shared" si="329"/>
        <v>18249.93</v>
      </c>
      <c r="L990" s="18">
        <f t="shared" si="329"/>
        <v>0</v>
      </c>
      <c r="M990" s="18">
        <f t="shared" si="329"/>
        <v>0</v>
      </c>
      <c r="N990" s="18">
        <v>100</v>
      </c>
      <c r="O990" s="18">
        <v>99.98</v>
      </c>
      <c r="P990" s="244"/>
      <c r="Q990" s="244"/>
      <c r="R990" s="244"/>
      <c r="S990" s="244"/>
      <c r="T990" s="2"/>
    </row>
    <row r="991" spans="1:20" ht="21.75" customHeight="1" x14ac:dyDescent="0.25">
      <c r="A991" s="239"/>
      <c r="B991" s="242"/>
      <c r="C991" s="16">
        <v>2018</v>
      </c>
      <c r="D991" s="18">
        <f>SUM(D996)</f>
        <v>18945.2</v>
      </c>
      <c r="E991" s="18">
        <f t="shared" ref="E991:M991" si="330">SUM(E996)</f>
        <v>18944.8</v>
      </c>
      <c r="F991" s="18">
        <f t="shared" si="330"/>
        <v>0</v>
      </c>
      <c r="G991" s="18">
        <f t="shared" si="330"/>
        <v>0</v>
      </c>
      <c r="H991" s="18">
        <f t="shared" si="330"/>
        <v>0</v>
      </c>
      <c r="I991" s="18">
        <f t="shared" si="330"/>
        <v>0</v>
      </c>
      <c r="J991" s="18">
        <f t="shared" si="330"/>
        <v>18945.2</v>
      </c>
      <c r="K991" s="18">
        <f t="shared" si="330"/>
        <v>18944.8</v>
      </c>
      <c r="L991" s="18">
        <f t="shared" si="330"/>
        <v>0</v>
      </c>
      <c r="M991" s="18">
        <f t="shared" si="330"/>
        <v>0</v>
      </c>
      <c r="N991" s="18">
        <v>100</v>
      </c>
      <c r="O991" s="18">
        <v>100</v>
      </c>
      <c r="P991" s="245"/>
      <c r="Q991" s="245"/>
      <c r="R991" s="245"/>
      <c r="S991" s="245"/>
      <c r="T991" s="2"/>
    </row>
    <row r="992" spans="1:20" ht="21.75" customHeight="1" x14ac:dyDescent="0.25">
      <c r="A992" s="261" t="s">
        <v>271</v>
      </c>
      <c r="B992" s="272" t="s">
        <v>293</v>
      </c>
      <c r="C992" s="23">
        <v>2014</v>
      </c>
      <c r="D992" s="24">
        <v>12999</v>
      </c>
      <c r="E992" s="24">
        <v>12993.05</v>
      </c>
      <c r="F992" s="24">
        <v>0</v>
      </c>
      <c r="G992" s="24">
        <v>0</v>
      </c>
      <c r="H992" s="24">
        <v>0</v>
      </c>
      <c r="I992" s="24">
        <v>0</v>
      </c>
      <c r="J992" s="24">
        <v>12999</v>
      </c>
      <c r="K992" s="24">
        <v>12993.05</v>
      </c>
      <c r="L992" s="24">
        <v>0</v>
      </c>
      <c r="M992" s="24">
        <v>0</v>
      </c>
      <c r="N992" s="24">
        <v>100</v>
      </c>
      <c r="O992" s="24">
        <v>99.95</v>
      </c>
      <c r="P992" s="276" t="s">
        <v>295</v>
      </c>
      <c r="Q992" s="85" t="s">
        <v>294</v>
      </c>
      <c r="R992" s="85">
        <v>96.3</v>
      </c>
      <c r="S992" s="85">
        <v>101.37</v>
      </c>
      <c r="T992" s="2"/>
    </row>
    <row r="993" spans="1:20" ht="20.25" customHeight="1" x14ac:dyDescent="0.25">
      <c r="A993" s="262"/>
      <c r="B993" s="273"/>
      <c r="C993" s="23">
        <v>2015</v>
      </c>
      <c r="D993" s="24">
        <v>14768.6</v>
      </c>
      <c r="E993" s="24">
        <v>13158.4</v>
      </c>
      <c r="F993" s="24">
        <v>0</v>
      </c>
      <c r="G993" s="24">
        <v>0</v>
      </c>
      <c r="H993" s="24">
        <v>0</v>
      </c>
      <c r="I993" s="24">
        <v>0</v>
      </c>
      <c r="J993" s="24">
        <v>14768.6</v>
      </c>
      <c r="K993" s="24">
        <v>13158.4</v>
      </c>
      <c r="L993" s="24">
        <v>0</v>
      </c>
      <c r="M993" s="24">
        <v>0</v>
      </c>
      <c r="N993" s="24">
        <v>100</v>
      </c>
      <c r="O993" s="24">
        <v>89.1</v>
      </c>
      <c r="P993" s="277"/>
      <c r="Q993" s="85" t="s">
        <v>294</v>
      </c>
      <c r="R993" s="85">
        <v>99.8</v>
      </c>
      <c r="S993" s="85">
        <v>100</v>
      </c>
      <c r="T993" s="2"/>
    </row>
    <row r="994" spans="1:20" ht="16.5" customHeight="1" x14ac:dyDescent="0.25">
      <c r="A994" s="262"/>
      <c r="B994" s="273"/>
      <c r="C994" s="23">
        <v>2016</v>
      </c>
      <c r="D994" s="24">
        <v>19260.099999999999</v>
      </c>
      <c r="E994" s="24">
        <v>19259.8</v>
      </c>
      <c r="F994" s="24">
        <v>0</v>
      </c>
      <c r="G994" s="24">
        <v>0</v>
      </c>
      <c r="H994" s="24">
        <v>0</v>
      </c>
      <c r="I994" s="24">
        <v>0</v>
      </c>
      <c r="J994" s="24">
        <v>19260.099999999999</v>
      </c>
      <c r="K994" s="24">
        <v>19259.8</v>
      </c>
      <c r="L994" s="24">
        <v>0</v>
      </c>
      <c r="M994" s="24">
        <v>0</v>
      </c>
      <c r="N994" s="24">
        <v>100</v>
      </c>
      <c r="O994" s="24">
        <v>100</v>
      </c>
      <c r="P994" s="277"/>
      <c r="Q994" s="145" t="s">
        <v>294</v>
      </c>
      <c r="R994" s="145">
        <v>100</v>
      </c>
      <c r="S994" s="145">
        <v>100</v>
      </c>
      <c r="T994" s="2"/>
    </row>
    <row r="995" spans="1:20" ht="19.5" customHeight="1" x14ac:dyDescent="0.25">
      <c r="A995" s="262"/>
      <c r="B995" s="273"/>
      <c r="C995" s="23">
        <v>2017</v>
      </c>
      <c r="D995" s="24">
        <v>18254.2</v>
      </c>
      <c r="E995" s="24">
        <v>18249.93</v>
      </c>
      <c r="F995" s="24">
        <v>0</v>
      </c>
      <c r="G995" s="24">
        <v>0</v>
      </c>
      <c r="H995" s="24">
        <v>0</v>
      </c>
      <c r="I995" s="24">
        <v>0</v>
      </c>
      <c r="J995" s="24">
        <v>18254.2</v>
      </c>
      <c r="K995" s="24">
        <v>18249.93</v>
      </c>
      <c r="L995" s="24">
        <v>0</v>
      </c>
      <c r="M995" s="24">
        <v>0</v>
      </c>
      <c r="N995" s="24">
        <v>100</v>
      </c>
      <c r="O995" s="24">
        <v>99.98</v>
      </c>
      <c r="P995" s="277"/>
      <c r="Q995" s="172" t="s">
        <v>294</v>
      </c>
      <c r="R995" s="172">
        <v>100</v>
      </c>
      <c r="S995" s="172">
        <v>100</v>
      </c>
      <c r="T995" s="2"/>
    </row>
    <row r="996" spans="1:20" ht="19.5" customHeight="1" x14ac:dyDescent="0.25">
      <c r="A996" s="263"/>
      <c r="B996" s="274"/>
      <c r="C996" s="23">
        <v>2018</v>
      </c>
      <c r="D996" s="24">
        <v>18945.2</v>
      </c>
      <c r="E996" s="24">
        <v>18944.8</v>
      </c>
      <c r="F996" s="24">
        <v>0</v>
      </c>
      <c r="G996" s="24">
        <v>0</v>
      </c>
      <c r="H996" s="24">
        <v>0</v>
      </c>
      <c r="I996" s="24">
        <v>0</v>
      </c>
      <c r="J996" s="24">
        <v>18945.2</v>
      </c>
      <c r="K996" s="24">
        <v>18944.8</v>
      </c>
      <c r="L996" s="24">
        <v>0</v>
      </c>
      <c r="M996" s="24">
        <v>0</v>
      </c>
      <c r="N996" s="24">
        <v>100</v>
      </c>
      <c r="O996" s="24">
        <v>100</v>
      </c>
      <c r="P996" s="278"/>
      <c r="Q996" s="220">
        <v>100</v>
      </c>
      <c r="R996" s="220">
        <v>100</v>
      </c>
      <c r="S996" s="220">
        <v>100</v>
      </c>
      <c r="T996" s="2"/>
    </row>
    <row r="997" spans="1:20" ht="45.75" customHeight="1" x14ac:dyDescent="0.25">
      <c r="A997" s="261" t="s">
        <v>531</v>
      </c>
      <c r="B997" s="272" t="s">
        <v>297</v>
      </c>
      <c r="C997" s="23">
        <v>2014</v>
      </c>
      <c r="D997" s="24">
        <v>2573</v>
      </c>
      <c r="E997" s="24">
        <v>2009.41</v>
      </c>
      <c r="F997" s="24">
        <v>0</v>
      </c>
      <c r="G997" s="24">
        <v>0</v>
      </c>
      <c r="H997" s="24">
        <v>0</v>
      </c>
      <c r="I997" s="24">
        <v>0</v>
      </c>
      <c r="J997" s="24">
        <v>2573</v>
      </c>
      <c r="K997" s="24">
        <v>2009.41</v>
      </c>
      <c r="L997" s="24">
        <v>0</v>
      </c>
      <c r="M997" s="24">
        <v>0</v>
      </c>
      <c r="N997" s="24">
        <v>100</v>
      </c>
      <c r="O997" s="24">
        <v>78.099999999999994</v>
      </c>
      <c r="P997" s="106" t="s">
        <v>412</v>
      </c>
      <c r="Q997" s="85" t="s">
        <v>413</v>
      </c>
      <c r="R997" s="85" t="s">
        <v>413</v>
      </c>
      <c r="S997" s="85">
        <v>100</v>
      </c>
      <c r="T997" s="2"/>
    </row>
    <row r="998" spans="1:20" ht="54.75" customHeight="1" x14ac:dyDescent="0.25">
      <c r="A998" s="262"/>
      <c r="B998" s="273"/>
      <c r="C998" s="23">
        <v>2015</v>
      </c>
      <c r="D998" s="24">
        <v>0</v>
      </c>
      <c r="E998" s="24">
        <v>1610.1</v>
      </c>
      <c r="F998" s="24">
        <v>0</v>
      </c>
      <c r="G998" s="24">
        <v>0</v>
      </c>
      <c r="H998" s="24">
        <v>0</v>
      </c>
      <c r="I998" s="24">
        <v>0</v>
      </c>
      <c r="J998" s="24">
        <v>0</v>
      </c>
      <c r="K998" s="24">
        <v>1610.1</v>
      </c>
      <c r="L998" s="24">
        <v>0</v>
      </c>
      <c r="M998" s="24">
        <v>0</v>
      </c>
      <c r="N998" s="24">
        <v>0</v>
      </c>
      <c r="O998" s="24">
        <v>100</v>
      </c>
      <c r="P998" s="106" t="s">
        <v>412</v>
      </c>
      <c r="Q998" s="85" t="s">
        <v>413</v>
      </c>
      <c r="R998" s="85" t="s">
        <v>413</v>
      </c>
      <c r="S998" s="85">
        <v>100</v>
      </c>
      <c r="T998" s="2"/>
    </row>
    <row r="999" spans="1:20" ht="28.5" customHeight="1" x14ac:dyDescent="0.25">
      <c r="A999" s="252" t="s">
        <v>272</v>
      </c>
      <c r="B999" s="255" t="s">
        <v>299</v>
      </c>
      <c r="C999" s="13" t="s">
        <v>560</v>
      </c>
      <c r="D999" s="14">
        <f>SUM(D1000:D1004)</f>
        <v>441001</v>
      </c>
      <c r="E999" s="14">
        <f t="shared" ref="E999:M999" si="331">SUM(E1000:E1004)</f>
        <v>440985.7</v>
      </c>
      <c r="F999" s="14">
        <f t="shared" si="331"/>
        <v>0</v>
      </c>
      <c r="G999" s="14">
        <f t="shared" si="331"/>
        <v>0</v>
      </c>
      <c r="H999" s="14">
        <f t="shared" si="331"/>
        <v>22603</v>
      </c>
      <c r="I999" s="14">
        <f t="shared" si="331"/>
        <v>22603</v>
      </c>
      <c r="J999" s="14">
        <f t="shared" si="331"/>
        <v>418398</v>
      </c>
      <c r="K999" s="14">
        <f t="shared" si="331"/>
        <v>418382.7</v>
      </c>
      <c r="L999" s="14">
        <f t="shared" si="331"/>
        <v>0</v>
      </c>
      <c r="M999" s="14">
        <f t="shared" si="331"/>
        <v>0</v>
      </c>
      <c r="N999" s="14">
        <v>100</v>
      </c>
      <c r="O999" s="14">
        <v>100</v>
      </c>
      <c r="P999" s="258" t="s">
        <v>22</v>
      </c>
      <c r="Q999" s="258" t="s">
        <v>22</v>
      </c>
      <c r="R999" s="258" t="s">
        <v>22</v>
      </c>
      <c r="S999" s="258" t="s">
        <v>22</v>
      </c>
      <c r="T999" s="2"/>
    </row>
    <row r="1000" spans="1:20" ht="22.5" customHeight="1" x14ac:dyDescent="0.25">
      <c r="A1000" s="253"/>
      <c r="B1000" s="256"/>
      <c r="C1000" s="12">
        <v>2014</v>
      </c>
      <c r="D1000" s="14">
        <f t="shared" ref="D1000:M1000" si="332">SUM(D1006+D1025+D1037+D1049)</f>
        <v>74845.5</v>
      </c>
      <c r="E1000" s="14">
        <f t="shared" si="332"/>
        <v>74837.399999999994</v>
      </c>
      <c r="F1000" s="14">
        <f t="shared" si="332"/>
        <v>0</v>
      </c>
      <c r="G1000" s="14">
        <f t="shared" si="332"/>
        <v>0</v>
      </c>
      <c r="H1000" s="14">
        <f t="shared" si="332"/>
        <v>4510</v>
      </c>
      <c r="I1000" s="14">
        <f t="shared" si="332"/>
        <v>4510</v>
      </c>
      <c r="J1000" s="14">
        <f t="shared" si="332"/>
        <v>70335.5</v>
      </c>
      <c r="K1000" s="14">
        <f t="shared" si="332"/>
        <v>70327.399999999994</v>
      </c>
      <c r="L1000" s="14">
        <f t="shared" si="332"/>
        <v>0</v>
      </c>
      <c r="M1000" s="14">
        <f t="shared" si="332"/>
        <v>0</v>
      </c>
      <c r="N1000" s="14">
        <v>100</v>
      </c>
      <c r="O1000" s="14">
        <v>99.99</v>
      </c>
      <c r="P1000" s="259"/>
      <c r="Q1000" s="259"/>
      <c r="R1000" s="259"/>
      <c r="S1000" s="259"/>
      <c r="T1000" s="2"/>
    </row>
    <row r="1001" spans="1:20" ht="21" customHeight="1" x14ac:dyDescent="0.25">
      <c r="A1001" s="253"/>
      <c r="B1001" s="256"/>
      <c r="C1001" s="12">
        <v>2015</v>
      </c>
      <c r="D1001" s="14">
        <f t="shared" ref="D1001:M1001" si="333">SUM(D1007+D1026+D1038+D1050)</f>
        <v>74930.200000000012</v>
      </c>
      <c r="E1001" s="14">
        <f t="shared" si="333"/>
        <v>74928.599999999991</v>
      </c>
      <c r="F1001" s="14">
        <f t="shared" si="333"/>
        <v>0</v>
      </c>
      <c r="G1001" s="14">
        <f t="shared" si="333"/>
        <v>0</v>
      </c>
      <c r="H1001" s="14">
        <f t="shared" si="333"/>
        <v>4528</v>
      </c>
      <c r="I1001" s="14">
        <f t="shared" si="333"/>
        <v>4528</v>
      </c>
      <c r="J1001" s="14">
        <f t="shared" si="333"/>
        <v>70402.200000000012</v>
      </c>
      <c r="K1001" s="14">
        <f t="shared" si="333"/>
        <v>70400.599999999991</v>
      </c>
      <c r="L1001" s="14">
        <f t="shared" si="333"/>
        <v>0</v>
      </c>
      <c r="M1001" s="14">
        <f t="shared" si="333"/>
        <v>0</v>
      </c>
      <c r="N1001" s="14">
        <v>100</v>
      </c>
      <c r="O1001" s="14">
        <v>100</v>
      </c>
      <c r="P1001" s="259"/>
      <c r="Q1001" s="259"/>
      <c r="R1001" s="259"/>
      <c r="S1001" s="259"/>
      <c r="T1001" s="2"/>
    </row>
    <row r="1002" spans="1:20" ht="21" customHeight="1" x14ac:dyDescent="0.25">
      <c r="A1002" s="253"/>
      <c r="B1002" s="256"/>
      <c r="C1002" s="12">
        <v>2016</v>
      </c>
      <c r="D1002" s="14">
        <f t="shared" ref="D1002:M1002" si="334">SUM(D1008+D1027+D1039+D1051)</f>
        <v>96922.299999999988</v>
      </c>
      <c r="E1002" s="14">
        <f t="shared" si="334"/>
        <v>96920.6</v>
      </c>
      <c r="F1002" s="14">
        <f t="shared" si="334"/>
        <v>0</v>
      </c>
      <c r="G1002" s="14">
        <f t="shared" si="334"/>
        <v>0</v>
      </c>
      <c r="H1002" s="14">
        <f t="shared" si="334"/>
        <v>4511</v>
      </c>
      <c r="I1002" s="14">
        <f t="shared" si="334"/>
        <v>4511</v>
      </c>
      <c r="J1002" s="14">
        <f t="shared" si="334"/>
        <v>92411.299999999988</v>
      </c>
      <c r="K1002" s="14">
        <f t="shared" si="334"/>
        <v>92409.600000000006</v>
      </c>
      <c r="L1002" s="14">
        <f t="shared" si="334"/>
        <v>0</v>
      </c>
      <c r="M1002" s="14">
        <f t="shared" si="334"/>
        <v>0</v>
      </c>
      <c r="N1002" s="14">
        <v>100</v>
      </c>
      <c r="O1002" s="14">
        <v>100</v>
      </c>
      <c r="P1002" s="259"/>
      <c r="Q1002" s="259"/>
      <c r="R1002" s="259"/>
      <c r="S1002" s="259"/>
      <c r="T1002" s="2"/>
    </row>
    <row r="1003" spans="1:20" ht="21" customHeight="1" x14ac:dyDescent="0.25">
      <c r="A1003" s="253"/>
      <c r="B1003" s="256"/>
      <c r="C1003" s="12">
        <v>2017</v>
      </c>
      <c r="D1003" s="14">
        <f>SUM(D1009+D1028+D1040+D1052)</f>
        <v>91064.700000000012</v>
      </c>
      <c r="E1003" s="14">
        <f t="shared" ref="E1003:M1003" si="335">SUM(E1009+E1028+E1040+E1052)</f>
        <v>91062.9</v>
      </c>
      <c r="F1003" s="14">
        <f t="shared" si="335"/>
        <v>0</v>
      </c>
      <c r="G1003" s="14">
        <f t="shared" si="335"/>
        <v>0</v>
      </c>
      <c r="H1003" s="14">
        <f t="shared" si="335"/>
        <v>4462</v>
      </c>
      <c r="I1003" s="14">
        <f t="shared" si="335"/>
        <v>4462</v>
      </c>
      <c r="J1003" s="14">
        <f t="shared" si="335"/>
        <v>86602.700000000012</v>
      </c>
      <c r="K1003" s="14">
        <f t="shared" si="335"/>
        <v>86600.9</v>
      </c>
      <c r="L1003" s="14">
        <f t="shared" si="335"/>
        <v>0</v>
      </c>
      <c r="M1003" s="14">
        <f t="shared" si="335"/>
        <v>0</v>
      </c>
      <c r="N1003" s="14">
        <v>100</v>
      </c>
      <c r="O1003" s="14">
        <v>100</v>
      </c>
      <c r="P1003" s="259"/>
      <c r="Q1003" s="259"/>
      <c r="R1003" s="259"/>
      <c r="S1003" s="259"/>
      <c r="T1003" s="2"/>
    </row>
    <row r="1004" spans="1:20" ht="21" customHeight="1" x14ac:dyDescent="0.25">
      <c r="A1004" s="254"/>
      <c r="B1004" s="257"/>
      <c r="C1004" s="12">
        <v>2018</v>
      </c>
      <c r="D1004" s="14">
        <f>SUM(D1010+D1029+D1041+D1053)</f>
        <v>103238.3</v>
      </c>
      <c r="E1004" s="14">
        <f t="shared" ref="E1004:M1004" si="336">SUM(E1010+E1029+E1041+E1053)</f>
        <v>103236.20000000001</v>
      </c>
      <c r="F1004" s="14">
        <f t="shared" si="336"/>
        <v>0</v>
      </c>
      <c r="G1004" s="14">
        <f t="shared" si="336"/>
        <v>0</v>
      </c>
      <c r="H1004" s="14">
        <f t="shared" si="336"/>
        <v>4592</v>
      </c>
      <c r="I1004" s="14">
        <f t="shared" si="336"/>
        <v>4592</v>
      </c>
      <c r="J1004" s="14">
        <f t="shared" si="336"/>
        <v>98646.3</v>
      </c>
      <c r="K1004" s="14">
        <f t="shared" si="336"/>
        <v>98644.200000000012</v>
      </c>
      <c r="L1004" s="14">
        <f t="shared" si="336"/>
        <v>0</v>
      </c>
      <c r="M1004" s="14">
        <f t="shared" si="336"/>
        <v>0</v>
      </c>
      <c r="N1004" s="14">
        <v>100</v>
      </c>
      <c r="O1004" s="14">
        <v>100</v>
      </c>
      <c r="P1004" s="260"/>
      <c r="Q1004" s="260"/>
      <c r="R1004" s="260"/>
      <c r="S1004" s="260"/>
      <c r="T1004" s="2"/>
    </row>
    <row r="1005" spans="1:20" ht="22.5" customHeight="1" x14ac:dyDescent="0.25">
      <c r="A1005" s="237" t="s">
        <v>274</v>
      </c>
      <c r="B1005" s="240" t="s">
        <v>301</v>
      </c>
      <c r="C1005" s="17" t="s">
        <v>560</v>
      </c>
      <c r="D1005" s="18">
        <f>SUM(D1006:D1010)</f>
        <v>235.2</v>
      </c>
      <c r="E1005" s="18">
        <f t="shared" ref="E1005:M1005" si="337">SUM(E1006:E1010)</f>
        <v>234.5</v>
      </c>
      <c r="F1005" s="18">
        <f t="shared" si="337"/>
        <v>0</v>
      </c>
      <c r="G1005" s="18">
        <f t="shared" si="337"/>
        <v>0</v>
      </c>
      <c r="H1005" s="18">
        <f t="shared" si="337"/>
        <v>0</v>
      </c>
      <c r="I1005" s="18">
        <f t="shared" si="337"/>
        <v>0</v>
      </c>
      <c r="J1005" s="18">
        <f t="shared" si="337"/>
        <v>235.2</v>
      </c>
      <c r="K1005" s="18">
        <f t="shared" si="337"/>
        <v>234.5</v>
      </c>
      <c r="L1005" s="18">
        <f t="shared" si="337"/>
        <v>0</v>
      </c>
      <c r="M1005" s="18">
        <f t="shared" si="337"/>
        <v>0</v>
      </c>
      <c r="N1005" s="18">
        <v>100</v>
      </c>
      <c r="O1005" s="18">
        <v>99.7</v>
      </c>
      <c r="P1005" s="243" t="s">
        <v>22</v>
      </c>
      <c r="Q1005" s="243" t="s">
        <v>22</v>
      </c>
      <c r="R1005" s="243" t="s">
        <v>22</v>
      </c>
      <c r="S1005" s="243" t="s">
        <v>22</v>
      </c>
      <c r="T1005" s="2"/>
    </row>
    <row r="1006" spans="1:20" ht="23.25" customHeight="1" x14ac:dyDescent="0.25">
      <c r="A1006" s="238"/>
      <c r="B1006" s="241"/>
      <c r="C1006" s="16">
        <v>2014</v>
      </c>
      <c r="D1006" s="18">
        <f>SUM(D1011)</f>
        <v>69.5</v>
      </c>
      <c r="E1006" s="18">
        <f t="shared" ref="E1006:M1006" si="338">SUM(E1011)</f>
        <v>69.2</v>
      </c>
      <c r="F1006" s="18">
        <f t="shared" si="338"/>
        <v>0</v>
      </c>
      <c r="G1006" s="18">
        <f t="shared" si="338"/>
        <v>0</v>
      </c>
      <c r="H1006" s="18">
        <f t="shared" si="338"/>
        <v>0</v>
      </c>
      <c r="I1006" s="18">
        <f t="shared" si="338"/>
        <v>0</v>
      </c>
      <c r="J1006" s="18">
        <f t="shared" si="338"/>
        <v>69.5</v>
      </c>
      <c r="K1006" s="18">
        <f t="shared" si="338"/>
        <v>69.2</v>
      </c>
      <c r="L1006" s="18">
        <f t="shared" si="338"/>
        <v>0</v>
      </c>
      <c r="M1006" s="18">
        <f t="shared" si="338"/>
        <v>0</v>
      </c>
      <c r="N1006" s="18">
        <v>100</v>
      </c>
      <c r="O1006" s="18">
        <v>99.57</v>
      </c>
      <c r="P1006" s="244"/>
      <c r="Q1006" s="244"/>
      <c r="R1006" s="244"/>
      <c r="S1006" s="244"/>
      <c r="T1006" s="2"/>
    </row>
    <row r="1007" spans="1:20" ht="21.75" customHeight="1" x14ac:dyDescent="0.25">
      <c r="A1007" s="238"/>
      <c r="B1007" s="241"/>
      <c r="C1007" s="16">
        <v>2015</v>
      </c>
      <c r="D1007" s="18">
        <f>SUM(D1012)</f>
        <v>5</v>
      </c>
      <c r="E1007" s="18">
        <f t="shared" ref="E1007:M1007" si="339">SUM(E1012)</f>
        <v>5</v>
      </c>
      <c r="F1007" s="18">
        <f t="shared" si="339"/>
        <v>0</v>
      </c>
      <c r="G1007" s="18">
        <f t="shared" si="339"/>
        <v>0</v>
      </c>
      <c r="H1007" s="18">
        <f t="shared" si="339"/>
        <v>0</v>
      </c>
      <c r="I1007" s="18">
        <f t="shared" si="339"/>
        <v>0</v>
      </c>
      <c r="J1007" s="18">
        <f t="shared" si="339"/>
        <v>5</v>
      </c>
      <c r="K1007" s="18">
        <f t="shared" si="339"/>
        <v>5</v>
      </c>
      <c r="L1007" s="18">
        <f t="shared" si="339"/>
        <v>0</v>
      </c>
      <c r="M1007" s="18">
        <f t="shared" si="339"/>
        <v>0</v>
      </c>
      <c r="N1007" s="18">
        <v>100</v>
      </c>
      <c r="O1007" s="18">
        <v>100</v>
      </c>
      <c r="P1007" s="244"/>
      <c r="Q1007" s="244"/>
      <c r="R1007" s="244"/>
      <c r="S1007" s="244"/>
      <c r="T1007" s="2"/>
    </row>
    <row r="1008" spans="1:20" ht="21.75" customHeight="1" x14ac:dyDescent="0.25">
      <c r="A1008" s="238"/>
      <c r="B1008" s="241"/>
      <c r="C1008" s="16">
        <v>2016</v>
      </c>
      <c r="D1008" s="18">
        <f>SUM(D1015)</f>
        <v>46.4</v>
      </c>
      <c r="E1008" s="18">
        <f t="shared" ref="E1008:L1008" si="340">SUM(E1015)</f>
        <v>46.4</v>
      </c>
      <c r="F1008" s="18">
        <f t="shared" si="340"/>
        <v>0</v>
      </c>
      <c r="G1008" s="18">
        <f t="shared" si="340"/>
        <v>0</v>
      </c>
      <c r="H1008" s="18">
        <f t="shared" si="340"/>
        <v>0</v>
      </c>
      <c r="I1008" s="18">
        <f t="shared" si="340"/>
        <v>0</v>
      </c>
      <c r="J1008" s="18">
        <f t="shared" si="340"/>
        <v>46.4</v>
      </c>
      <c r="K1008" s="18">
        <f t="shared" si="340"/>
        <v>46.4</v>
      </c>
      <c r="L1008" s="18">
        <f t="shared" si="340"/>
        <v>0</v>
      </c>
      <c r="M1008" s="18">
        <f>SUM(M1015)</f>
        <v>0</v>
      </c>
      <c r="N1008" s="18">
        <v>100</v>
      </c>
      <c r="O1008" s="18">
        <v>100</v>
      </c>
      <c r="P1008" s="244"/>
      <c r="Q1008" s="244"/>
      <c r="R1008" s="244"/>
      <c r="S1008" s="244"/>
      <c r="T1008" s="2"/>
    </row>
    <row r="1009" spans="1:20" ht="21.75" customHeight="1" x14ac:dyDescent="0.25">
      <c r="A1009" s="238"/>
      <c r="B1009" s="241"/>
      <c r="C1009" s="16">
        <v>2017</v>
      </c>
      <c r="D1009" s="18">
        <f>SUM(D1018)</f>
        <v>68.5</v>
      </c>
      <c r="E1009" s="18">
        <f t="shared" ref="E1009:M1009" si="341">SUM(E1018)</f>
        <v>68.099999999999994</v>
      </c>
      <c r="F1009" s="18">
        <f t="shared" si="341"/>
        <v>0</v>
      </c>
      <c r="G1009" s="18">
        <f t="shared" si="341"/>
        <v>0</v>
      </c>
      <c r="H1009" s="18">
        <f t="shared" si="341"/>
        <v>0</v>
      </c>
      <c r="I1009" s="18">
        <f t="shared" si="341"/>
        <v>0</v>
      </c>
      <c r="J1009" s="18">
        <f t="shared" si="341"/>
        <v>68.5</v>
      </c>
      <c r="K1009" s="18">
        <f t="shared" si="341"/>
        <v>68.099999999999994</v>
      </c>
      <c r="L1009" s="18">
        <f t="shared" si="341"/>
        <v>0</v>
      </c>
      <c r="M1009" s="18">
        <f t="shared" si="341"/>
        <v>0</v>
      </c>
      <c r="N1009" s="18">
        <v>100</v>
      </c>
      <c r="O1009" s="18">
        <v>100</v>
      </c>
      <c r="P1009" s="244"/>
      <c r="Q1009" s="244"/>
      <c r="R1009" s="244"/>
      <c r="S1009" s="244"/>
      <c r="T1009" s="2"/>
    </row>
    <row r="1010" spans="1:20" ht="21.75" customHeight="1" x14ac:dyDescent="0.25">
      <c r="A1010" s="239"/>
      <c r="B1010" s="242"/>
      <c r="C1010" s="16">
        <v>2018</v>
      </c>
      <c r="D1010" s="18">
        <f>SUM(D1021)</f>
        <v>45.8</v>
      </c>
      <c r="E1010" s="18">
        <f t="shared" ref="E1010:M1010" si="342">SUM(E1021)</f>
        <v>45.8</v>
      </c>
      <c r="F1010" s="18">
        <f t="shared" si="342"/>
        <v>0</v>
      </c>
      <c r="G1010" s="18">
        <f t="shared" si="342"/>
        <v>0</v>
      </c>
      <c r="H1010" s="18">
        <f t="shared" si="342"/>
        <v>0</v>
      </c>
      <c r="I1010" s="18">
        <f t="shared" si="342"/>
        <v>0</v>
      </c>
      <c r="J1010" s="18">
        <f t="shared" si="342"/>
        <v>45.8</v>
      </c>
      <c r="K1010" s="18">
        <f t="shared" si="342"/>
        <v>45.8</v>
      </c>
      <c r="L1010" s="18">
        <f t="shared" si="342"/>
        <v>0</v>
      </c>
      <c r="M1010" s="18">
        <f t="shared" si="342"/>
        <v>0</v>
      </c>
      <c r="N1010" s="18">
        <v>100</v>
      </c>
      <c r="O1010" s="18">
        <v>100</v>
      </c>
      <c r="P1010" s="245"/>
      <c r="Q1010" s="245"/>
      <c r="R1010" s="245"/>
      <c r="S1010" s="245"/>
      <c r="T1010" s="2"/>
    </row>
    <row r="1011" spans="1:20" ht="65.25" customHeight="1" x14ac:dyDescent="0.25">
      <c r="A1011" s="261" t="s">
        <v>276</v>
      </c>
      <c r="B1011" s="272" t="s">
        <v>601</v>
      </c>
      <c r="C1011" s="8">
        <v>2014</v>
      </c>
      <c r="D1011" s="90">
        <v>69.5</v>
      </c>
      <c r="E1011" s="90">
        <v>69.2</v>
      </c>
      <c r="F1011" s="90">
        <v>0</v>
      </c>
      <c r="G1011" s="90">
        <v>0</v>
      </c>
      <c r="H1011" s="90">
        <v>0</v>
      </c>
      <c r="I1011" s="90">
        <v>0</v>
      </c>
      <c r="J1011" s="90">
        <v>69.5</v>
      </c>
      <c r="K1011" s="90">
        <v>69.2</v>
      </c>
      <c r="L1011" s="90">
        <v>0</v>
      </c>
      <c r="M1011" s="90">
        <v>0</v>
      </c>
      <c r="N1011" s="90">
        <v>100</v>
      </c>
      <c r="O1011" s="90">
        <v>99.57</v>
      </c>
      <c r="P1011" s="39" t="s">
        <v>303</v>
      </c>
      <c r="Q1011" s="28">
        <v>70</v>
      </c>
      <c r="R1011" s="28">
        <v>60</v>
      </c>
      <c r="S1011" s="28">
        <v>85.71</v>
      </c>
      <c r="T1011" s="2"/>
    </row>
    <row r="1012" spans="1:20" ht="65.25" customHeight="1" x14ac:dyDescent="0.25">
      <c r="A1012" s="262"/>
      <c r="B1012" s="273"/>
      <c r="C1012" s="264">
        <v>2015</v>
      </c>
      <c r="D1012" s="270">
        <v>5</v>
      </c>
      <c r="E1012" s="270">
        <v>5</v>
      </c>
      <c r="F1012" s="270">
        <v>0</v>
      </c>
      <c r="G1012" s="270">
        <v>0</v>
      </c>
      <c r="H1012" s="270">
        <v>0</v>
      </c>
      <c r="I1012" s="270">
        <v>0</v>
      </c>
      <c r="J1012" s="270">
        <v>5</v>
      </c>
      <c r="K1012" s="270">
        <v>5</v>
      </c>
      <c r="L1012" s="270">
        <v>0</v>
      </c>
      <c r="M1012" s="270">
        <v>0</v>
      </c>
      <c r="N1012" s="270">
        <v>100</v>
      </c>
      <c r="O1012" s="270">
        <v>100</v>
      </c>
      <c r="P1012" s="39" t="s">
        <v>303</v>
      </c>
      <c r="Q1012" s="85">
        <v>75</v>
      </c>
      <c r="R1012" s="85">
        <v>75</v>
      </c>
      <c r="S1012" s="85">
        <v>100</v>
      </c>
      <c r="T1012" s="2"/>
    </row>
    <row r="1013" spans="1:20" ht="50.25" customHeight="1" x14ac:dyDescent="0.25">
      <c r="A1013" s="262"/>
      <c r="B1013" s="273"/>
      <c r="C1013" s="265"/>
      <c r="D1013" s="275"/>
      <c r="E1013" s="275"/>
      <c r="F1013" s="275"/>
      <c r="G1013" s="275"/>
      <c r="H1013" s="275"/>
      <c r="I1013" s="275"/>
      <c r="J1013" s="275"/>
      <c r="K1013" s="275"/>
      <c r="L1013" s="275"/>
      <c r="M1013" s="275"/>
      <c r="N1013" s="275"/>
      <c r="O1013" s="275"/>
      <c r="P1013" s="41" t="s">
        <v>414</v>
      </c>
      <c r="Q1013" s="107">
        <v>1</v>
      </c>
      <c r="R1013" s="108">
        <v>1</v>
      </c>
      <c r="S1013" s="108">
        <v>1</v>
      </c>
      <c r="T1013" s="2"/>
    </row>
    <row r="1014" spans="1:20" ht="41.25" customHeight="1" x14ac:dyDescent="0.25">
      <c r="A1014" s="262"/>
      <c r="B1014" s="273"/>
      <c r="C1014" s="266"/>
      <c r="D1014" s="271"/>
      <c r="E1014" s="271"/>
      <c r="F1014" s="271"/>
      <c r="G1014" s="271"/>
      <c r="H1014" s="271"/>
      <c r="I1014" s="271"/>
      <c r="J1014" s="271"/>
      <c r="K1014" s="271"/>
      <c r="L1014" s="271"/>
      <c r="M1014" s="271"/>
      <c r="N1014" s="271"/>
      <c r="O1014" s="271"/>
      <c r="P1014" s="41" t="s">
        <v>415</v>
      </c>
      <c r="Q1014" s="107">
        <v>1</v>
      </c>
      <c r="R1014" s="108">
        <v>1</v>
      </c>
      <c r="S1014" s="108">
        <v>1</v>
      </c>
      <c r="T1014" s="2"/>
    </row>
    <row r="1015" spans="1:20" ht="41.25" customHeight="1" x14ac:dyDescent="0.25">
      <c r="A1015" s="262"/>
      <c r="B1015" s="273"/>
      <c r="C1015" s="264">
        <v>2016</v>
      </c>
      <c r="D1015" s="270">
        <v>46.4</v>
      </c>
      <c r="E1015" s="270">
        <v>46.4</v>
      </c>
      <c r="F1015" s="270">
        <v>0</v>
      </c>
      <c r="G1015" s="270">
        <v>0</v>
      </c>
      <c r="H1015" s="270">
        <v>0</v>
      </c>
      <c r="I1015" s="270">
        <v>0</v>
      </c>
      <c r="J1015" s="270">
        <v>46.4</v>
      </c>
      <c r="K1015" s="270">
        <v>46.4</v>
      </c>
      <c r="L1015" s="270">
        <v>0</v>
      </c>
      <c r="M1015" s="270">
        <v>0</v>
      </c>
      <c r="N1015" s="270">
        <v>100</v>
      </c>
      <c r="O1015" s="270">
        <v>100</v>
      </c>
      <c r="P1015" s="39" t="s">
        <v>303</v>
      </c>
      <c r="Q1015" s="145">
        <v>80</v>
      </c>
      <c r="R1015" s="145">
        <v>80</v>
      </c>
      <c r="S1015" s="145">
        <v>100</v>
      </c>
      <c r="T1015" s="2"/>
    </row>
    <row r="1016" spans="1:20" ht="53.25" customHeight="1" x14ac:dyDescent="0.25">
      <c r="A1016" s="262"/>
      <c r="B1016" s="273"/>
      <c r="C1016" s="265"/>
      <c r="D1016" s="275"/>
      <c r="E1016" s="275"/>
      <c r="F1016" s="275"/>
      <c r="G1016" s="275"/>
      <c r="H1016" s="275"/>
      <c r="I1016" s="275"/>
      <c r="J1016" s="275"/>
      <c r="K1016" s="275"/>
      <c r="L1016" s="275"/>
      <c r="M1016" s="275"/>
      <c r="N1016" s="275"/>
      <c r="O1016" s="275"/>
      <c r="P1016" s="41" t="s">
        <v>414</v>
      </c>
      <c r="Q1016" s="107">
        <v>1</v>
      </c>
      <c r="R1016" s="108">
        <v>1</v>
      </c>
      <c r="S1016" s="108">
        <v>1</v>
      </c>
      <c r="T1016" s="2"/>
    </row>
    <row r="1017" spans="1:20" ht="41.25" customHeight="1" x14ac:dyDescent="0.25">
      <c r="A1017" s="262"/>
      <c r="B1017" s="273"/>
      <c r="C1017" s="266"/>
      <c r="D1017" s="271"/>
      <c r="E1017" s="271"/>
      <c r="F1017" s="271"/>
      <c r="G1017" s="271"/>
      <c r="H1017" s="271"/>
      <c r="I1017" s="271"/>
      <c r="J1017" s="271"/>
      <c r="K1017" s="271"/>
      <c r="L1017" s="271"/>
      <c r="M1017" s="271"/>
      <c r="N1017" s="271"/>
      <c r="O1017" s="271"/>
      <c r="P1017" s="41" t="s">
        <v>415</v>
      </c>
      <c r="Q1017" s="107">
        <v>1</v>
      </c>
      <c r="R1017" s="108">
        <v>1</v>
      </c>
      <c r="S1017" s="108">
        <v>1</v>
      </c>
      <c r="T1017" s="2"/>
    </row>
    <row r="1018" spans="1:20" ht="41.25" customHeight="1" x14ac:dyDescent="0.25">
      <c r="A1018" s="262"/>
      <c r="B1018" s="273"/>
      <c r="C1018" s="264">
        <v>2017</v>
      </c>
      <c r="D1018" s="270">
        <v>68.5</v>
      </c>
      <c r="E1018" s="270">
        <v>68.099999999999994</v>
      </c>
      <c r="F1018" s="270">
        <v>0</v>
      </c>
      <c r="G1018" s="270">
        <v>0</v>
      </c>
      <c r="H1018" s="270">
        <v>0</v>
      </c>
      <c r="I1018" s="270">
        <v>0</v>
      </c>
      <c r="J1018" s="270">
        <v>68.5</v>
      </c>
      <c r="K1018" s="270">
        <v>68.099999999999994</v>
      </c>
      <c r="L1018" s="270">
        <v>0</v>
      </c>
      <c r="M1018" s="270">
        <v>0</v>
      </c>
      <c r="N1018" s="270">
        <v>100</v>
      </c>
      <c r="O1018" s="270">
        <v>100</v>
      </c>
      <c r="P1018" s="39" t="s">
        <v>303</v>
      </c>
      <c r="Q1018" s="172">
        <v>55</v>
      </c>
      <c r="R1018" s="172">
        <v>55</v>
      </c>
      <c r="S1018" s="172">
        <v>100</v>
      </c>
      <c r="T1018" s="2"/>
    </row>
    <row r="1019" spans="1:20" ht="50.25" customHeight="1" x14ac:dyDescent="0.25">
      <c r="A1019" s="262"/>
      <c r="B1019" s="273"/>
      <c r="C1019" s="265"/>
      <c r="D1019" s="275"/>
      <c r="E1019" s="275"/>
      <c r="F1019" s="275"/>
      <c r="G1019" s="275"/>
      <c r="H1019" s="275"/>
      <c r="I1019" s="275"/>
      <c r="J1019" s="275"/>
      <c r="K1019" s="275"/>
      <c r="L1019" s="275"/>
      <c r="M1019" s="275"/>
      <c r="N1019" s="275"/>
      <c r="O1019" s="275"/>
      <c r="P1019" s="41" t="s">
        <v>414</v>
      </c>
      <c r="Q1019" s="107">
        <v>1</v>
      </c>
      <c r="R1019" s="108">
        <v>1</v>
      </c>
      <c r="S1019" s="108">
        <v>1</v>
      </c>
      <c r="T1019" s="2"/>
    </row>
    <row r="1020" spans="1:20" ht="38.25" customHeight="1" x14ac:dyDescent="0.25">
      <c r="A1020" s="262"/>
      <c r="B1020" s="273"/>
      <c r="C1020" s="266"/>
      <c r="D1020" s="271"/>
      <c r="E1020" s="271"/>
      <c r="F1020" s="271"/>
      <c r="G1020" s="271"/>
      <c r="H1020" s="271"/>
      <c r="I1020" s="271"/>
      <c r="J1020" s="271"/>
      <c r="K1020" s="271"/>
      <c r="L1020" s="271"/>
      <c r="M1020" s="271"/>
      <c r="N1020" s="271"/>
      <c r="O1020" s="271"/>
      <c r="P1020" s="41" t="s">
        <v>415</v>
      </c>
      <c r="Q1020" s="107">
        <v>1</v>
      </c>
      <c r="R1020" s="108">
        <v>1</v>
      </c>
      <c r="S1020" s="108">
        <v>1</v>
      </c>
      <c r="T1020" s="2"/>
    </row>
    <row r="1021" spans="1:20" ht="65.25" customHeight="1" x14ac:dyDescent="0.25">
      <c r="A1021" s="262"/>
      <c r="B1021" s="273"/>
      <c r="C1021" s="264">
        <v>2018</v>
      </c>
      <c r="D1021" s="270">
        <v>45.8</v>
      </c>
      <c r="E1021" s="270">
        <v>45.8</v>
      </c>
      <c r="F1021" s="270">
        <v>0</v>
      </c>
      <c r="G1021" s="270">
        <v>0</v>
      </c>
      <c r="H1021" s="270">
        <v>0</v>
      </c>
      <c r="I1021" s="270">
        <v>0</v>
      </c>
      <c r="J1021" s="270">
        <v>45.8</v>
      </c>
      <c r="K1021" s="270">
        <v>45.8</v>
      </c>
      <c r="L1021" s="270">
        <v>0</v>
      </c>
      <c r="M1021" s="270">
        <v>0</v>
      </c>
      <c r="N1021" s="270">
        <v>100</v>
      </c>
      <c r="O1021" s="270">
        <v>100</v>
      </c>
      <c r="P1021" s="39" t="s">
        <v>303</v>
      </c>
      <c r="Q1021" s="220">
        <v>80</v>
      </c>
      <c r="R1021" s="220">
        <v>118.2</v>
      </c>
      <c r="S1021" s="220">
        <v>147.80000000000001</v>
      </c>
      <c r="T1021" s="2"/>
    </row>
    <row r="1022" spans="1:20" ht="51.75" customHeight="1" x14ac:dyDescent="0.25">
      <c r="A1022" s="262"/>
      <c r="B1022" s="273"/>
      <c r="C1022" s="265"/>
      <c r="D1022" s="275"/>
      <c r="E1022" s="275"/>
      <c r="F1022" s="275"/>
      <c r="G1022" s="275"/>
      <c r="H1022" s="275"/>
      <c r="I1022" s="275"/>
      <c r="J1022" s="275"/>
      <c r="K1022" s="275"/>
      <c r="L1022" s="275"/>
      <c r="M1022" s="275"/>
      <c r="N1022" s="275"/>
      <c r="O1022" s="275"/>
      <c r="P1022" s="41" t="s">
        <v>414</v>
      </c>
      <c r="Q1022" s="107">
        <v>1</v>
      </c>
      <c r="R1022" s="108">
        <v>1</v>
      </c>
      <c r="S1022" s="108">
        <v>1</v>
      </c>
      <c r="T1022" s="2"/>
    </row>
    <row r="1023" spans="1:20" ht="40.5" customHeight="1" x14ac:dyDescent="0.25">
      <c r="A1023" s="263"/>
      <c r="B1023" s="274"/>
      <c r="C1023" s="266"/>
      <c r="D1023" s="271"/>
      <c r="E1023" s="271"/>
      <c r="F1023" s="271"/>
      <c r="G1023" s="271"/>
      <c r="H1023" s="271"/>
      <c r="I1023" s="271"/>
      <c r="J1023" s="271"/>
      <c r="K1023" s="271"/>
      <c r="L1023" s="271"/>
      <c r="M1023" s="271"/>
      <c r="N1023" s="271"/>
      <c r="O1023" s="271"/>
      <c r="P1023" s="41" t="s">
        <v>415</v>
      </c>
      <c r="Q1023" s="107">
        <v>1</v>
      </c>
      <c r="R1023" s="108">
        <v>1</v>
      </c>
      <c r="S1023" s="108">
        <v>1</v>
      </c>
      <c r="T1023" s="2"/>
    </row>
    <row r="1024" spans="1:20" ht="24.75" customHeight="1" x14ac:dyDescent="0.25">
      <c r="A1024" s="237" t="s">
        <v>282</v>
      </c>
      <c r="B1024" s="240" t="s">
        <v>305</v>
      </c>
      <c r="C1024" s="17" t="s">
        <v>560</v>
      </c>
      <c r="D1024" s="18">
        <f>SUM(D1025:D1029)</f>
        <v>1448.4</v>
      </c>
      <c r="E1024" s="18">
        <f t="shared" ref="E1024:M1024" si="343">SUM(E1025:E1029)</f>
        <v>1448.2</v>
      </c>
      <c r="F1024" s="18">
        <f t="shared" si="343"/>
        <v>0</v>
      </c>
      <c r="G1024" s="18">
        <f t="shared" si="343"/>
        <v>0</v>
      </c>
      <c r="H1024" s="18">
        <f t="shared" si="343"/>
        <v>0</v>
      </c>
      <c r="I1024" s="18">
        <f t="shared" si="343"/>
        <v>0</v>
      </c>
      <c r="J1024" s="18">
        <f t="shared" si="343"/>
        <v>1448.4</v>
      </c>
      <c r="K1024" s="18">
        <f t="shared" si="343"/>
        <v>1448.2</v>
      </c>
      <c r="L1024" s="18">
        <f t="shared" si="343"/>
        <v>0</v>
      </c>
      <c r="M1024" s="18">
        <f t="shared" si="343"/>
        <v>0</v>
      </c>
      <c r="N1024" s="18">
        <v>100</v>
      </c>
      <c r="O1024" s="18">
        <v>100</v>
      </c>
      <c r="P1024" s="243" t="s">
        <v>22</v>
      </c>
      <c r="Q1024" s="243" t="s">
        <v>22</v>
      </c>
      <c r="R1024" s="243" t="s">
        <v>22</v>
      </c>
      <c r="S1024" s="243" t="s">
        <v>22</v>
      </c>
      <c r="T1024" s="2"/>
    </row>
    <row r="1025" spans="1:20" ht="20.25" customHeight="1" x14ac:dyDescent="0.25">
      <c r="A1025" s="238"/>
      <c r="B1025" s="241"/>
      <c r="C1025" s="66">
        <v>2014</v>
      </c>
      <c r="D1025" s="76">
        <f>SUM(D1030)</f>
        <v>197</v>
      </c>
      <c r="E1025" s="76">
        <f t="shared" ref="E1025:M1025" si="344">SUM(E1030)</f>
        <v>196.9</v>
      </c>
      <c r="F1025" s="76">
        <f t="shared" si="344"/>
        <v>0</v>
      </c>
      <c r="G1025" s="76">
        <f t="shared" si="344"/>
        <v>0</v>
      </c>
      <c r="H1025" s="76">
        <f t="shared" si="344"/>
        <v>0</v>
      </c>
      <c r="I1025" s="76">
        <f t="shared" si="344"/>
        <v>0</v>
      </c>
      <c r="J1025" s="76">
        <f t="shared" si="344"/>
        <v>197</v>
      </c>
      <c r="K1025" s="76">
        <f t="shared" si="344"/>
        <v>196.9</v>
      </c>
      <c r="L1025" s="76">
        <f t="shared" si="344"/>
        <v>0</v>
      </c>
      <c r="M1025" s="76">
        <f t="shared" si="344"/>
        <v>0</v>
      </c>
      <c r="N1025" s="76">
        <v>100</v>
      </c>
      <c r="O1025" s="76">
        <v>99.95</v>
      </c>
      <c r="P1025" s="244"/>
      <c r="Q1025" s="244"/>
      <c r="R1025" s="244"/>
      <c r="S1025" s="244"/>
      <c r="T1025" s="2"/>
    </row>
    <row r="1026" spans="1:20" ht="22.5" customHeight="1" x14ac:dyDescent="0.25">
      <c r="A1026" s="238"/>
      <c r="B1026" s="241"/>
      <c r="C1026" s="66">
        <v>2015</v>
      </c>
      <c r="D1026" s="76">
        <f>SUM(D1032)</f>
        <v>92.3</v>
      </c>
      <c r="E1026" s="76">
        <f t="shared" ref="E1026:M1026" si="345">SUM(E1032)</f>
        <v>92.2</v>
      </c>
      <c r="F1026" s="76">
        <f t="shared" si="345"/>
        <v>0</v>
      </c>
      <c r="G1026" s="76">
        <f t="shared" si="345"/>
        <v>0</v>
      </c>
      <c r="H1026" s="76">
        <f t="shared" si="345"/>
        <v>0</v>
      </c>
      <c r="I1026" s="76">
        <f t="shared" si="345"/>
        <v>0</v>
      </c>
      <c r="J1026" s="76">
        <f t="shared" si="345"/>
        <v>92.3</v>
      </c>
      <c r="K1026" s="76">
        <f t="shared" si="345"/>
        <v>92.2</v>
      </c>
      <c r="L1026" s="76">
        <f t="shared" si="345"/>
        <v>0</v>
      </c>
      <c r="M1026" s="76">
        <f t="shared" si="345"/>
        <v>0</v>
      </c>
      <c r="N1026" s="76">
        <v>100</v>
      </c>
      <c r="O1026" s="76">
        <v>99.89</v>
      </c>
      <c r="P1026" s="244"/>
      <c r="Q1026" s="244"/>
      <c r="R1026" s="244"/>
      <c r="S1026" s="244"/>
      <c r="T1026" s="2"/>
    </row>
    <row r="1027" spans="1:20" ht="22.5" customHeight="1" x14ac:dyDescent="0.25">
      <c r="A1027" s="238"/>
      <c r="B1027" s="241"/>
      <c r="C1027" s="66">
        <v>2016</v>
      </c>
      <c r="D1027" s="76">
        <f>SUM(D1033)</f>
        <v>418.8</v>
      </c>
      <c r="E1027" s="76">
        <f t="shared" ref="E1027:M1027" si="346">SUM(E1033)</f>
        <v>418.8</v>
      </c>
      <c r="F1027" s="76">
        <f t="shared" si="346"/>
        <v>0</v>
      </c>
      <c r="G1027" s="76">
        <f t="shared" si="346"/>
        <v>0</v>
      </c>
      <c r="H1027" s="76">
        <f t="shared" si="346"/>
        <v>0</v>
      </c>
      <c r="I1027" s="76">
        <f t="shared" si="346"/>
        <v>0</v>
      </c>
      <c r="J1027" s="76">
        <f t="shared" si="346"/>
        <v>418.8</v>
      </c>
      <c r="K1027" s="76">
        <f t="shared" si="346"/>
        <v>418.8</v>
      </c>
      <c r="L1027" s="76">
        <f t="shared" si="346"/>
        <v>0</v>
      </c>
      <c r="M1027" s="76">
        <f t="shared" si="346"/>
        <v>0</v>
      </c>
      <c r="N1027" s="76">
        <v>100</v>
      </c>
      <c r="O1027" s="76">
        <v>100</v>
      </c>
      <c r="P1027" s="244"/>
      <c r="Q1027" s="244"/>
      <c r="R1027" s="244"/>
      <c r="S1027" s="244"/>
      <c r="T1027" s="2"/>
    </row>
    <row r="1028" spans="1:20" ht="22.5" customHeight="1" x14ac:dyDescent="0.25">
      <c r="A1028" s="238"/>
      <c r="B1028" s="241"/>
      <c r="C1028" s="66">
        <v>2017</v>
      </c>
      <c r="D1028" s="76">
        <f>SUM(D1034)</f>
        <v>443.3</v>
      </c>
      <c r="E1028" s="76">
        <f t="shared" ref="E1028:M1028" si="347">SUM(E1034)</f>
        <v>443.3</v>
      </c>
      <c r="F1028" s="76">
        <f t="shared" si="347"/>
        <v>0</v>
      </c>
      <c r="G1028" s="76">
        <f t="shared" si="347"/>
        <v>0</v>
      </c>
      <c r="H1028" s="76">
        <f t="shared" si="347"/>
        <v>0</v>
      </c>
      <c r="I1028" s="76">
        <f t="shared" si="347"/>
        <v>0</v>
      </c>
      <c r="J1028" s="76">
        <f t="shared" si="347"/>
        <v>443.3</v>
      </c>
      <c r="K1028" s="76">
        <f t="shared" si="347"/>
        <v>443.3</v>
      </c>
      <c r="L1028" s="76">
        <f t="shared" si="347"/>
        <v>0</v>
      </c>
      <c r="M1028" s="76">
        <f t="shared" si="347"/>
        <v>0</v>
      </c>
      <c r="N1028" s="76">
        <v>100</v>
      </c>
      <c r="O1028" s="76">
        <v>100</v>
      </c>
      <c r="P1028" s="244"/>
      <c r="Q1028" s="244"/>
      <c r="R1028" s="244"/>
      <c r="S1028" s="244"/>
      <c r="T1028" s="2"/>
    </row>
    <row r="1029" spans="1:20" ht="22.5" customHeight="1" x14ac:dyDescent="0.25">
      <c r="A1029" s="239"/>
      <c r="B1029" s="242"/>
      <c r="C1029" s="66">
        <v>2018</v>
      </c>
      <c r="D1029" s="76">
        <f>SUM(D1035)</f>
        <v>297</v>
      </c>
      <c r="E1029" s="76">
        <f t="shared" ref="E1029:M1029" si="348">SUM(E1035)</f>
        <v>297</v>
      </c>
      <c r="F1029" s="76">
        <f t="shared" si="348"/>
        <v>0</v>
      </c>
      <c r="G1029" s="76">
        <f t="shared" si="348"/>
        <v>0</v>
      </c>
      <c r="H1029" s="76">
        <f t="shared" si="348"/>
        <v>0</v>
      </c>
      <c r="I1029" s="76">
        <f t="shared" si="348"/>
        <v>0</v>
      </c>
      <c r="J1029" s="76">
        <f t="shared" si="348"/>
        <v>297</v>
      </c>
      <c r="K1029" s="76">
        <f t="shared" si="348"/>
        <v>297</v>
      </c>
      <c r="L1029" s="76">
        <f t="shared" si="348"/>
        <v>0</v>
      </c>
      <c r="M1029" s="76">
        <f t="shared" si="348"/>
        <v>0</v>
      </c>
      <c r="N1029" s="76">
        <v>100</v>
      </c>
      <c r="O1029" s="76">
        <v>100</v>
      </c>
      <c r="P1029" s="245"/>
      <c r="Q1029" s="245"/>
      <c r="R1029" s="245"/>
      <c r="S1029" s="245"/>
      <c r="T1029" s="2"/>
    </row>
    <row r="1030" spans="1:20" ht="111" customHeight="1" x14ac:dyDescent="0.25">
      <c r="A1030" s="261" t="s">
        <v>284</v>
      </c>
      <c r="B1030" s="272" t="s">
        <v>602</v>
      </c>
      <c r="C1030" s="264">
        <v>2014</v>
      </c>
      <c r="D1030" s="270">
        <v>197</v>
      </c>
      <c r="E1030" s="270">
        <v>196.9</v>
      </c>
      <c r="F1030" s="270">
        <v>0</v>
      </c>
      <c r="G1030" s="270">
        <v>0</v>
      </c>
      <c r="H1030" s="270">
        <v>0</v>
      </c>
      <c r="I1030" s="270">
        <v>0</v>
      </c>
      <c r="J1030" s="270">
        <v>197</v>
      </c>
      <c r="K1030" s="270">
        <v>196.9</v>
      </c>
      <c r="L1030" s="270">
        <v>0</v>
      </c>
      <c r="M1030" s="270">
        <v>0</v>
      </c>
      <c r="N1030" s="270">
        <v>100</v>
      </c>
      <c r="O1030" s="270">
        <v>99.95</v>
      </c>
      <c r="P1030" s="40" t="s">
        <v>307</v>
      </c>
      <c r="Q1030" s="28">
        <v>100</v>
      </c>
      <c r="R1030" s="28">
        <v>100</v>
      </c>
      <c r="S1030" s="28">
        <v>100</v>
      </c>
      <c r="T1030" s="2"/>
    </row>
    <row r="1031" spans="1:20" ht="41.25" customHeight="1" x14ac:dyDescent="0.25">
      <c r="A1031" s="262"/>
      <c r="B1031" s="273"/>
      <c r="C1031" s="266"/>
      <c r="D1031" s="271"/>
      <c r="E1031" s="271"/>
      <c r="F1031" s="271"/>
      <c r="G1031" s="271"/>
      <c r="H1031" s="271"/>
      <c r="I1031" s="271"/>
      <c r="J1031" s="271"/>
      <c r="K1031" s="271"/>
      <c r="L1031" s="271"/>
      <c r="M1031" s="271"/>
      <c r="N1031" s="271"/>
      <c r="O1031" s="271"/>
      <c r="P1031" s="27" t="s">
        <v>308</v>
      </c>
      <c r="Q1031" s="28">
        <v>100</v>
      </c>
      <c r="R1031" s="28">
        <v>100</v>
      </c>
      <c r="S1031" s="28">
        <v>100</v>
      </c>
      <c r="T1031" s="2"/>
    </row>
    <row r="1032" spans="1:20" ht="18.75" customHeight="1" x14ac:dyDescent="0.25">
      <c r="A1032" s="262"/>
      <c r="B1032" s="273"/>
      <c r="C1032" s="84">
        <v>2015</v>
      </c>
      <c r="D1032" s="83">
        <v>92.3</v>
      </c>
      <c r="E1032" s="83">
        <v>92.2</v>
      </c>
      <c r="F1032" s="83">
        <v>0</v>
      </c>
      <c r="G1032" s="83">
        <v>0</v>
      </c>
      <c r="H1032" s="83">
        <v>0</v>
      </c>
      <c r="I1032" s="83">
        <v>0</v>
      </c>
      <c r="J1032" s="83">
        <v>92.3</v>
      </c>
      <c r="K1032" s="83">
        <v>92.2</v>
      </c>
      <c r="L1032" s="83">
        <v>0</v>
      </c>
      <c r="M1032" s="83">
        <v>0</v>
      </c>
      <c r="N1032" s="83">
        <v>100</v>
      </c>
      <c r="O1032" s="83">
        <v>99.89</v>
      </c>
      <c r="P1032" s="264" t="s">
        <v>308</v>
      </c>
      <c r="Q1032" s="85">
        <v>100</v>
      </c>
      <c r="R1032" s="85">
        <v>100</v>
      </c>
      <c r="S1032" s="85">
        <v>100</v>
      </c>
      <c r="T1032" s="2"/>
    </row>
    <row r="1033" spans="1:20" ht="19.5" customHeight="1" x14ac:dyDescent="0.25">
      <c r="A1033" s="262"/>
      <c r="B1033" s="273"/>
      <c r="C1033" s="125">
        <v>2016</v>
      </c>
      <c r="D1033" s="135">
        <v>418.8</v>
      </c>
      <c r="E1033" s="135">
        <v>418.8</v>
      </c>
      <c r="F1033" s="135">
        <v>0</v>
      </c>
      <c r="G1033" s="135">
        <v>0</v>
      </c>
      <c r="H1033" s="135">
        <v>0</v>
      </c>
      <c r="I1033" s="135">
        <v>0</v>
      </c>
      <c r="J1033" s="135">
        <v>418.8</v>
      </c>
      <c r="K1033" s="135">
        <v>418.8</v>
      </c>
      <c r="L1033" s="135">
        <v>0</v>
      </c>
      <c r="M1033" s="135">
        <v>0</v>
      </c>
      <c r="N1033" s="135">
        <v>100</v>
      </c>
      <c r="O1033" s="135">
        <v>100</v>
      </c>
      <c r="P1033" s="265"/>
      <c r="Q1033" s="145">
        <v>100</v>
      </c>
      <c r="R1033" s="145">
        <v>100</v>
      </c>
      <c r="S1033" s="145">
        <v>100</v>
      </c>
      <c r="T1033" s="2"/>
    </row>
    <row r="1034" spans="1:20" ht="18.75" customHeight="1" x14ac:dyDescent="0.25">
      <c r="A1034" s="262"/>
      <c r="B1034" s="273"/>
      <c r="C1034" s="163">
        <v>2017</v>
      </c>
      <c r="D1034" s="159">
        <v>443.3</v>
      </c>
      <c r="E1034" s="159">
        <v>443.3</v>
      </c>
      <c r="F1034" s="159">
        <v>0</v>
      </c>
      <c r="G1034" s="159">
        <v>0</v>
      </c>
      <c r="H1034" s="159">
        <v>0</v>
      </c>
      <c r="I1034" s="159">
        <v>0</v>
      </c>
      <c r="J1034" s="159">
        <v>443.3</v>
      </c>
      <c r="K1034" s="159">
        <v>443.3</v>
      </c>
      <c r="L1034" s="159">
        <v>0</v>
      </c>
      <c r="M1034" s="159">
        <v>0</v>
      </c>
      <c r="N1034" s="159">
        <v>100</v>
      </c>
      <c r="O1034" s="159">
        <v>100</v>
      </c>
      <c r="P1034" s="265"/>
      <c r="Q1034" s="172">
        <v>100</v>
      </c>
      <c r="R1034" s="172">
        <v>100</v>
      </c>
      <c r="S1034" s="172">
        <v>100</v>
      </c>
      <c r="T1034" s="2"/>
    </row>
    <row r="1035" spans="1:20" ht="19.5" customHeight="1" x14ac:dyDescent="0.25">
      <c r="A1035" s="263"/>
      <c r="B1035" s="274"/>
      <c r="C1035" s="218">
        <v>2018</v>
      </c>
      <c r="D1035" s="219">
        <v>297</v>
      </c>
      <c r="E1035" s="219">
        <v>297</v>
      </c>
      <c r="F1035" s="219">
        <v>0</v>
      </c>
      <c r="G1035" s="219">
        <v>0</v>
      </c>
      <c r="H1035" s="219">
        <v>0</v>
      </c>
      <c r="I1035" s="219">
        <v>0</v>
      </c>
      <c r="J1035" s="219">
        <v>297</v>
      </c>
      <c r="K1035" s="219">
        <v>297</v>
      </c>
      <c r="L1035" s="219">
        <v>0</v>
      </c>
      <c r="M1035" s="219">
        <v>0</v>
      </c>
      <c r="N1035" s="219">
        <v>100</v>
      </c>
      <c r="O1035" s="219">
        <v>100</v>
      </c>
      <c r="P1035" s="266"/>
      <c r="Q1035" s="220">
        <v>100</v>
      </c>
      <c r="R1035" s="220">
        <v>100</v>
      </c>
      <c r="S1035" s="220">
        <v>100</v>
      </c>
      <c r="T1035" s="2"/>
    </row>
    <row r="1036" spans="1:20" ht="23.25" customHeight="1" x14ac:dyDescent="0.25">
      <c r="A1036" s="237" t="s">
        <v>290</v>
      </c>
      <c r="B1036" s="240" t="s">
        <v>309</v>
      </c>
      <c r="C1036" s="17" t="s">
        <v>560</v>
      </c>
      <c r="D1036" s="18">
        <f>SUM(D1037:D1041)</f>
        <v>242693.09999999998</v>
      </c>
      <c r="E1036" s="18">
        <f t="shared" ref="E1036:M1036" si="349">SUM(E1037:E1041)</f>
        <v>242682.40000000002</v>
      </c>
      <c r="F1036" s="18">
        <f t="shared" si="349"/>
        <v>0</v>
      </c>
      <c r="G1036" s="18">
        <f t="shared" si="349"/>
        <v>0</v>
      </c>
      <c r="H1036" s="18">
        <f t="shared" si="349"/>
        <v>22603</v>
      </c>
      <c r="I1036" s="18">
        <f t="shared" si="349"/>
        <v>22603</v>
      </c>
      <c r="J1036" s="18">
        <f t="shared" si="349"/>
        <v>220090.09999999998</v>
      </c>
      <c r="K1036" s="18">
        <f t="shared" si="349"/>
        <v>220079.40000000002</v>
      </c>
      <c r="L1036" s="18">
        <f t="shared" si="349"/>
        <v>0</v>
      </c>
      <c r="M1036" s="18">
        <f t="shared" si="349"/>
        <v>0</v>
      </c>
      <c r="N1036" s="18">
        <v>100</v>
      </c>
      <c r="O1036" s="18">
        <v>100</v>
      </c>
      <c r="P1036" s="243" t="s">
        <v>22</v>
      </c>
      <c r="Q1036" s="243" t="s">
        <v>22</v>
      </c>
      <c r="R1036" s="243" t="s">
        <v>22</v>
      </c>
      <c r="S1036" s="243" t="s">
        <v>22</v>
      </c>
      <c r="T1036" s="2"/>
    </row>
    <row r="1037" spans="1:20" ht="18" customHeight="1" x14ac:dyDescent="0.25">
      <c r="A1037" s="238"/>
      <c r="B1037" s="241"/>
      <c r="C1037" s="16">
        <v>2014</v>
      </c>
      <c r="D1037" s="18">
        <f>SUM(D1042+D1047)</f>
        <v>40772</v>
      </c>
      <c r="E1037" s="18">
        <f t="shared" ref="E1037:M1037" si="350">SUM(E1042+E1047)</f>
        <v>40765.799999999996</v>
      </c>
      <c r="F1037" s="18">
        <f t="shared" si="350"/>
        <v>0</v>
      </c>
      <c r="G1037" s="18">
        <f t="shared" si="350"/>
        <v>0</v>
      </c>
      <c r="H1037" s="18">
        <f t="shared" si="350"/>
        <v>4510</v>
      </c>
      <c r="I1037" s="18">
        <f t="shared" si="350"/>
        <v>4510</v>
      </c>
      <c r="J1037" s="18">
        <f t="shared" si="350"/>
        <v>36262</v>
      </c>
      <c r="K1037" s="18">
        <f t="shared" si="350"/>
        <v>36255.799999999996</v>
      </c>
      <c r="L1037" s="18">
        <f t="shared" si="350"/>
        <v>0</v>
      </c>
      <c r="M1037" s="18">
        <f t="shared" si="350"/>
        <v>0</v>
      </c>
      <c r="N1037" s="18">
        <v>100</v>
      </c>
      <c r="O1037" s="18">
        <v>99.98</v>
      </c>
      <c r="P1037" s="244"/>
      <c r="Q1037" s="244"/>
      <c r="R1037" s="244"/>
      <c r="S1037" s="244"/>
      <c r="T1037" s="2"/>
    </row>
    <row r="1038" spans="1:20" ht="19.5" customHeight="1" x14ac:dyDescent="0.25">
      <c r="A1038" s="238"/>
      <c r="B1038" s="241"/>
      <c r="C1038" s="16">
        <v>2015</v>
      </c>
      <c r="D1038" s="18">
        <f>SUM(D1043)</f>
        <v>40486.6</v>
      </c>
      <c r="E1038" s="18">
        <f t="shared" ref="E1038:M1038" si="351">SUM(E1043)</f>
        <v>40485.699999999997</v>
      </c>
      <c r="F1038" s="18">
        <f t="shared" si="351"/>
        <v>0</v>
      </c>
      <c r="G1038" s="18">
        <f t="shared" si="351"/>
        <v>0</v>
      </c>
      <c r="H1038" s="18">
        <f t="shared" si="351"/>
        <v>4528</v>
      </c>
      <c r="I1038" s="18">
        <f t="shared" si="351"/>
        <v>4528</v>
      </c>
      <c r="J1038" s="18">
        <f t="shared" si="351"/>
        <v>35958.6</v>
      </c>
      <c r="K1038" s="18">
        <f t="shared" si="351"/>
        <v>35957.699999999997</v>
      </c>
      <c r="L1038" s="18">
        <f t="shared" si="351"/>
        <v>0</v>
      </c>
      <c r="M1038" s="18">
        <f t="shared" si="351"/>
        <v>0</v>
      </c>
      <c r="N1038" s="18">
        <v>100</v>
      </c>
      <c r="O1038" s="18">
        <v>100</v>
      </c>
      <c r="P1038" s="244"/>
      <c r="Q1038" s="244"/>
      <c r="R1038" s="244"/>
      <c r="S1038" s="244"/>
      <c r="T1038" s="2"/>
    </row>
    <row r="1039" spans="1:20" ht="19.5" customHeight="1" x14ac:dyDescent="0.25">
      <c r="A1039" s="238"/>
      <c r="B1039" s="241"/>
      <c r="C1039" s="16">
        <v>2016</v>
      </c>
      <c r="D1039" s="18">
        <f>SUM(D1044)</f>
        <v>52162.2</v>
      </c>
      <c r="E1039" s="18">
        <f t="shared" ref="E1039:M1039" si="352">SUM(E1044)</f>
        <v>52161</v>
      </c>
      <c r="F1039" s="18">
        <f t="shared" si="352"/>
        <v>0</v>
      </c>
      <c r="G1039" s="18">
        <f t="shared" si="352"/>
        <v>0</v>
      </c>
      <c r="H1039" s="18">
        <f t="shared" si="352"/>
        <v>4511</v>
      </c>
      <c r="I1039" s="18">
        <f t="shared" si="352"/>
        <v>4511</v>
      </c>
      <c r="J1039" s="18">
        <f t="shared" si="352"/>
        <v>47651.199999999997</v>
      </c>
      <c r="K1039" s="18">
        <f t="shared" si="352"/>
        <v>47650</v>
      </c>
      <c r="L1039" s="18">
        <f t="shared" si="352"/>
        <v>0</v>
      </c>
      <c r="M1039" s="18">
        <f t="shared" si="352"/>
        <v>0</v>
      </c>
      <c r="N1039" s="18">
        <v>100</v>
      </c>
      <c r="O1039" s="18">
        <v>100</v>
      </c>
      <c r="P1039" s="244"/>
      <c r="Q1039" s="244"/>
      <c r="R1039" s="244"/>
      <c r="S1039" s="244"/>
      <c r="T1039" s="2"/>
    </row>
    <row r="1040" spans="1:20" ht="19.5" customHeight="1" x14ac:dyDescent="0.25">
      <c r="A1040" s="238"/>
      <c r="B1040" s="241"/>
      <c r="C1040" s="16">
        <v>2017</v>
      </c>
      <c r="D1040" s="18">
        <f>SUM(D1045)</f>
        <v>53022.5</v>
      </c>
      <c r="E1040" s="18">
        <f t="shared" ref="E1040:M1040" si="353">SUM(E1045)</f>
        <v>53021.599999999999</v>
      </c>
      <c r="F1040" s="18">
        <f t="shared" si="353"/>
        <v>0</v>
      </c>
      <c r="G1040" s="18">
        <f t="shared" si="353"/>
        <v>0</v>
      </c>
      <c r="H1040" s="18">
        <f t="shared" si="353"/>
        <v>4462</v>
      </c>
      <c r="I1040" s="18">
        <f t="shared" si="353"/>
        <v>4462</v>
      </c>
      <c r="J1040" s="18">
        <f t="shared" si="353"/>
        <v>48560.5</v>
      </c>
      <c r="K1040" s="18">
        <f t="shared" si="353"/>
        <v>48559.6</v>
      </c>
      <c r="L1040" s="18">
        <f t="shared" si="353"/>
        <v>0</v>
      </c>
      <c r="M1040" s="18">
        <f t="shared" si="353"/>
        <v>0</v>
      </c>
      <c r="N1040" s="18">
        <v>100</v>
      </c>
      <c r="O1040" s="18">
        <v>100</v>
      </c>
      <c r="P1040" s="244"/>
      <c r="Q1040" s="244"/>
      <c r="R1040" s="244"/>
      <c r="S1040" s="244"/>
      <c r="T1040" s="2"/>
    </row>
    <row r="1041" spans="1:20" ht="19.5" customHeight="1" x14ac:dyDescent="0.25">
      <c r="A1041" s="239"/>
      <c r="B1041" s="242"/>
      <c r="C1041" s="16">
        <v>2018</v>
      </c>
      <c r="D1041" s="18">
        <f>SUM(D1046)</f>
        <v>56249.8</v>
      </c>
      <c r="E1041" s="18">
        <f t="shared" ref="E1041:M1041" si="354">SUM(E1046)</f>
        <v>56248.3</v>
      </c>
      <c r="F1041" s="18">
        <f t="shared" si="354"/>
        <v>0</v>
      </c>
      <c r="G1041" s="18">
        <f t="shared" si="354"/>
        <v>0</v>
      </c>
      <c r="H1041" s="18">
        <f t="shared" si="354"/>
        <v>4592</v>
      </c>
      <c r="I1041" s="18">
        <f t="shared" si="354"/>
        <v>4592</v>
      </c>
      <c r="J1041" s="18">
        <f t="shared" si="354"/>
        <v>51657.8</v>
      </c>
      <c r="K1041" s="18">
        <f t="shared" si="354"/>
        <v>51656.3</v>
      </c>
      <c r="L1041" s="18">
        <f t="shared" si="354"/>
        <v>0</v>
      </c>
      <c r="M1041" s="18">
        <f t="shared" si="354"/>
        <v>0</v>
      </c>
      <c r="N1041" s="18">
        <v>100</v>
      </c>
      <c r="O1041" s="18">
        <v>100</v>
      </c>
      <c r="P1041" s="245"/>
      <c r="Q1041" s="245"/>
      <c r="R1041" s="245"/>
      <c r="S1041" s="245"/>
      <c r="T1041" s="2"/>
    </row>
    <row r="1042" spans="1:20" ht="21" customHeight="1" x14ac:dyDescent="0.25">
      <c r="A1042" s="261" t="s">
        <v>292</v>
      </c>
      <c r="B1042" s="264" t="s">
        <v>311</v>
      </c>
      <c r="C1042" s="8">
        <v>2014</v>
      </c>
      <c r="D1042" s="90">
        <v>40441</v>
      </c>
      <c r="E1042" s="90">
        <v>40435.699999999997</v>
      </c>
      <c r="F1042" s="90">
        <v>0</v>
      </c>
      <c r="G1042" s="90">
        <v>0</v>
      </c>
      <c r="H1042" s="90">
        <v>4510</v>
      </c>
      <c r="I1042" s="90">
        <v>4510</v>
      </c>
      <c r="J1042" s="90">
        <v>35931</v>
      </c>
      <c r="K1042" s="90">
        <v>35925.699999999997</v>
      </c>
      <c r="L1042" s="90">
        <v>0</v>
      </c>
      <c r="M1042" s="90">
        <v>0</v>
      </c>
      <c r="N1042" s="90">
        <v>100</v>
      </c>
      <c r="O1042" s="90">
        <v>99.99</v>
      </c>
      <c r="P1042" s="264" t="s">
        <v>310</v>
      </c>
      <c r="Q1042" s="28">
        <v>100</v>
      </c>
      <c r="R1042" s="28">
        <v>100</v>
      </c>
      <c r="S1042" s="28">
        <v>100</v>
      </c>
      <c r="T1042" s="2"/>
    </row>
    <row r="1043" spans="1:20" ht="20.25" customHeight="1" x14ac:dyDescent="0.25">
      <c r="A1043" s="262"/>
      <c r="B1043" s="265"/>
      <c r="C1043" s="8">
        <v>2015</v>
      </c>
      <c r="D1043" s="90">
        <v>40486.6</v>
      </c>
      <c r="E1043" s="90">
        <v>40485.699999999997</v>
      </c>
      <c r="F1043" s="90">
        <v>0</v>
      </c>
      <c r="G1043" s="90">
        <v>0</v>
      </c>
      <c r="H1043" s="90">
        <v>4528</v>
      </c>
      <c r="I1043" s="90">
        <v>4528</v>
      </c>
      <c r="J1043" s="90">
        <v>35958.6</v>
      </c>
      <c r="K1043" s="90">
        <v>35957.699999999997</v>
      </c>
      <c r="L1043" s="90">
        <v>0</v>
      </c>
      <c r="M1043" s="90">
        <v>0</v>
      </c>
      <c r="N1043" s="90">
        <v>100</v>
      </c>
      <c r="O1043" s="90">
        <v>100</v>
      </c>
      <c r="P1043" s="265"/>
      <c r="Q1043" s="85">
        <v>100</v>
      </c>
      <c r="R1043" s="85">
        <v>100</v>
      </c>
      <c r="S1043" s="85">
        <v>100</v>
      </c>
      <c r="T1043" s="2"/>
    </row>
    <row r="1044" spans="1:20" ht="22.5" customHeight="1" x14ac:dyDescent="0.25">
      <c r="A1044" s="262"/>
      <c r="B1044" s="265"/>
      <c r="C1044" s="8">
        <v>2016</v>
      </c>
      <c r="D1044" s="90">
        <v>52162.2</v>
      </c>
      <c r="E1044" s="90">
        <v>52161</v>
      </c>
      <c r="F1044" s="90">
        <v>0</v>
      </c>
      <c r="G1044" s="90">
        <v>0</v>
      </c>
      <c r="H1044" s="90">
        <v>4511</v>
      </c>
      <c r="I1044" s="90">
        <v>4511</v>
      </c>
      <c r="J1044" s="90">
        <v>47651.199999999997</v>
      </c>
      <c r="K1044" s="90">
        <v>47650</v>
      </c>
      <c r="L1044" s="90">
        <v>0</v>
      </c>
      <c r="M1044" s="90">
        <v>0</v>
      </c>
      <c r="N1044" s="90">
        <v>100</v>
      </c>
      <c r="O1044" s="90">
        <v>100</v>
      </c>
      <c r="P1044" s="265"/>
      <c r="Q1044" s="145">
        <v>100</v>
      </c>
      <c r="R1044" s="145">
        <v>100</v>
      </c>
      <c r="S1044" s="145">
        <v>100</v>
      </c>
      <c r="T1044" s="2"/>
    </row>
    <row r="1045" spans="1:20" ht="19.5" customHeight="1" x14ac:dyDescent="0.25">
      <c r="A1045" s="262"/>
      <c r="B1045" s="265"/>
      <c r="C1045" s="8">
        <v>2017</v>
      </c>
      <c r="D1045" s="90">
        <v>53022.5</v>
      </c>
      <c r="E1045" s="90">
        <v>53021.599999999999</v>
      </c>
      <c r="F1045" s="90">
        <v>0</v>
      </c>
      <c r="G1045" s="90">
        <v>0</v>
      </c>
      <c r="H1045" s="90">
        <v>4462</v>
      </c>
      <c r="I1045" s="90">
        <v>4462</v>
      </c>
      <c r="J1045" s="90">
        <v>48560.5</v>
      </c>
      <c r="K1045" s="90">
        <v>48559.6</v>
      </c>
      <c r="L1045" s="90">
        <v>0</v>
      </c>
      <c r="M1045" s="90">
        <v>0</v>
      </c>
      <c r="N1045" s="90">
        <v>100</v>
      </c>
      <c r="O1045" s="90">
        <v>100</v>
      </c>
      <c r="P1045" s="265"/>
      <c r="Q1045" s="172">
        <v>100</v>
      </c>
      <c r="R1045" s="172">
        <v>100</v>
      </c>
      <c r="S1045" s="172">
        <v>100</v>
      </c>
      <c r="T1045" s="2"/>
    </row>
    <row r="1046" spans="1:20" ht="19.5" customHeight="1" x14ac:dyDescent="0.25">
      <c r="A1046" s="263"/>
      <c r="B1046" s="266"/>
      <c r="C1046" s="8">
        <v>2018</v>
      </c>
      <c r="D1046" s="90">
        <v>56249.8</v>
      </c>
      <c r="E1046" s="90">
        <v>56248.3</v>
      </c>
      <c r="F1046" s="90">
        <v>0</v>
      </c>
      <c r="G1046" s="90">
        <v>0</v>
      </c>
      <c r="H1046" s="90">
        <v>4592</v>
      </c>
      <c r="I1046" s="90">
        <v>4592</v>
      </c>
      <c r="J1046" s="90">
        <v>51657.8</v>
      </c>
      <c r="K1046" s="90">
        <v>51656.3</v>
      </c>
      <c r="L1046" s="90">
        <v>0</v>
      </c>
      <c r="M1046" s="90">
        <v>0</v>
      </c>
      <c r="N1046" s="90">
        <v>100</v>
      </c>
      <c r="O1046" s="90">
        <v>100</v>
      </c>
      <c r="P1046" s="266"/>
      <c r="Q1046" s="220">
        <v>100</v>
      </c>
      <c r="R1046" s="220">
        <v>100</v>
      </c>
      <c r="S1046" s="220">
        <v>100</v>
      </c>
      <c r="T1046" s="2"/>
    </row>
    <row r="1047" spans="1:20" ht="69" customHeight="1" x14ac:dyDescent="0.25">
      <c r="A1047" s="38" t="s">
        <v>296</v>
      </c>
      <c r="B1047" s="8" t="s">
        <v>312</v>
      </c>
      <c r="C1047" s="8">
        <v>2014</v>
      </c>
      <c r="D1047" s="90">
        <v>331</v>
      </c>
      <c r="E1047" s="90">
        <v>330.1</v>
      </c>
      <c r="F1047" s="90">
        <v>0</v>
      </c>
      <c r="G1047" s="90">
        <v>0</v>
      </c>
      <c r="H1047" s="90">
        <v>0</v>
      </c>
      <c r="I1047" s="90">
        <v>0</v>
      </c>
      <c r="J1047" s="90">
        <v>331</v>
      </c>
      <c r="K1047" s="90">
        <v>330.1</v>
      </c>
      <c r="L1047" s="90">
        <v>0</v>
      </c>
      <c r="M1047" s="90">
        <v>0</v>
      </c>
      <c r="N1047" s="90">
        <v>100</v>
      </c>
      <c r="O1047" s="90">
        <v>99.73</v>
      </c>
      <c r="P1047" s="27" t="s">
        <v>313</v>
      </c>
      <c r="Q1047" s="28">
        <v>0</v>
      </c>
      <c r="R1047" s="28">
        <v>0</v>
      </c>
      <c r="S1047" s="28">
        <v>100</v>
      </c>
      <c r="T1047" s="2"/>
    </row>
    <row r="1048" spans="1:20" ht="24.75" customHeight="1" x14ac:dyDescent="0.25">
      <c r="A1048" s="237" t="s">
        <v>532</v>
      </c>
      <c r="B1048" s="240" t="s">
        <v>314</v>
      </c>
      <c r="C1048" s="17" t="s">
        <v>560</v>
      </c>
      <c r="D1048" s="18">
        <f>SUM(D1049:D1053)</f>
        <v>196624.3</v>
      </c>
      <c r="E1048" s="18">
        <f t="shared" ref="E1048:M1048" si="355">SUM(E1049:E1053)</f>
        <v>196620.6</v>
      </c>
      <c r="F1048" s="18">
        <f t="shared" si="355"/>
        <v>0</v>
      </c>
      <c r="G1048" s="18">
        <f t="shared" si="355"/>
        <v>0</v>
      </c>
      <c r="H1048" s="18">
        <f t="shared" si="355"/>
        <v>0</v>
      </c>
      <c r="I1048" s="18">
        <f t="shared" si="355"/>
        <v>0</v>
      </c>
      <c r="J1048" s="18">
        <f t="shared" si="355"/>
        <v>196624.3</v>
      </c>
      <c r="K1048" s="18">
        <f t="shared" si="355"/>
        <v>196620.6</v>
      </c>
      <c r="L1048" s="18">
        <f t="shared" si="355"/>
        <v>0</v>
      </c>
      <c r="M1048" s="18">
        <f t="shared" si="355"/>
        <v>0</v>
      </c>
      <c r="N1048" s="18">
        <v>100</v>
      </c>
      <c r="O1048" s="18">
        <v>100</v>
      </c>
      <c r="P1048" s="243" t="s">
        <v>22</v>
      </c>
      <c r="Q1048" s="243" t="s">
        <v>22</v>
      </c>
      <c r="R1048" s="243" t="s">
        <v>22</v>
      </c>
      <c r="S1048" s="243" t="s">
        <v>22</v>
      </c>
      <c r="T1048" s="2"/>
    </row>
    <row r="1049" spans="1:20" ht="22.5" customHeight="1" x14ac:dyDescent="0.25">
      <c r="A1049" s="238"/>
      <c r="B1049" s="241"/>
      <c r="C1049" s="16">
        <v>2014</v>
      </c>
      <c r="D1049" s="18">
        <f>SUM(D1054)</f>
        <v>33807</v>
      </c>
      <c r="E1049" s="18">
        <f t="shared" ref="E1049:M1049" si="356">SUM(E1054)</f>
        <v>33805.5</v>
      </c>
      <c r="F1049" s="18">
        <f t="shared" si="356"/>
        <v>0</v>
      </c>
      <c r="G1049" s="18">
        <f t="shared" si="356"/>
        <v>0</v>
      </c>
      <c r="H1049" s="18">
        <f t="shared" si="356"/>
        <v>0</v>
      </c>
      <c r="I1049" s="18">
        <f t="shared" si="356"/>
        <v>0</v>
      </c>
      <c r="J1049" s="18">
        <f t="shared" si="356"/>
        <v>33807</v>
      </c>
      <c r="K1049" s="18">
        <f t="shared" si="356"/>
        <v>33805.5</v>
      </c>
      <c r="L1049" s="18">
        <f t="shared" si="356"/>
        <v>0</v>
      </c>
      <c r="M1049" s="18">
        <f t="shared" si="356"/>
        <v>0</v>
      </c>
      <c r="N1049" s="18">
        <v>100</v>
      </c>
      <c r="O1049" s="18">
        <v>100</v>
      </c>
      <c r="P1049" s="244"/>
      <c r="Q1049" s="244"/>
      <c r="R1049" s="244"/>
      <c r="S1049" s="244"/>
      <c r="T1049" s="2"/>
    </row>
    <row r="1050" spans="1:20" ht="25.5" customHeight="1" x14ac:dyDescent="0.25">
      <c r="A1050" s="238"/>
      <c r="B1050" s="241"/>
      <c r="C1050" s="16">
        <v>2015</v>
      </c>
      <c r="D1050" s="18">
        <f>SUM(D1055)</f>
        <v>34346.300000000003</v>
      </c>
      <c r="E1050" s="18">
        <f t="shared" ref="E1050:M1050" si="357">SUM(E1055)</f>
        <v>34345.699999999997</v>
      </c>
      <c r="F1050" s="18">
        <f t="shared" si="357"/>
        <v>0</v>
      </c>
      <c r="G1050" s="18">
        <f t="shared" si="357"/>
        <v>0</v>
      </c>
      <c r="H1050" s="18">
        <f t="shared" si="357"/>
        <v>0</v>
      </c>
      <c r="I1050" s="18">
        <f t="shared" si="357"/>
        <v>0</v>
      </c>
      <c r="J1050" s="18">
        <f t="shared" si="357"/>
        <v>34346.300000000003</v>
      </c>
      <c r="K1050" s="18">
        <f t="shared" si="357"/>
        <v>34345.699999999997</v>
      </c>
      <c r="L1050" s="18">
        <f t="shared" si="357"/>
        <v>0</v>
      </c>
      <c r="M1050" s="18">
        <f t="shared" si="357"/>
        <v>0</v>
      </c>
      <c r="N1050" s="18">
        <v>100</v>
      </c>
      <c r="O1050" s="18">
        <v>100</v>
      </c>
      <c r="P1050" s="244"/>
      <c r="Q1050" s="244"/>
      <c r="R1050" s="244"/>
      <c r="S1050" s="244"/>
      <c r="T1050" s="2"/>
    </row>
    <row r="1051" spans="1:20" ht="25.5" customHeight="1" x14ac:dyDescent="0.25">
      <c r="A1051" s="238"/>
      <c r="B1051" s="241"/>
      <c r="C1051" s="16">
        <v>2016</v>
      </c>
      <c r="D1051" s="18">
        <f>SUM(D1056)</f>
        <v>44294.9</v>
      </c>
      <c r="E1051" s="18">
        <f t="shared" ref="E1051:M1051" si="358">SUM(E1056)</f>
        <v>44294.400000000001</v>
      </c>
      <c r="F1051" s="18">
        <f t="shared" si="358"/>
        <v>0</v>
      </c>
      <c r="G1051" s="18">
        <f t="shared" si="358"/>
        <v>0</v>
      </c>
      <c r="H1051" s="18">
        <f t="shared" si="358"/>
        <v>0</v>
      </c>
      <c r="I1051" s="18">
        <f t="shared" si="358"/>
        <v>0</v>
      </c>
      <c r="J1051" s="18">
        <f t="shared" si="358"/>
        <v>44294.9</v>
      </c>
      <c r="K1051" s="18">
        <f t="shared" si="358"/>
        <v>44294.400000000001</v>
      </c>
      <c r="L1051" s="18">
        <f t="shared" si="358"/>
        <v>0</v>
      </c>
      <c r="M1051" s="18">
        <f t="shared" si="358"/>
        <v>0</v>
      </c>
      <c r="N1051" s="18">
        <v>100</v>
      </c>
      <c r="O1051" s="18">
        <v>100</v>
      </c>
      <c r="P1051" s="244"/>
      <c r="Q1051" s="244"/>
      <c r="R1051" s="244"/>
      <c r="S1051" s="244"/>
      <c r="T1051" s="2"/>
    </row>
    <row r="1052" spans="1:20" ht="21.75" customHeight="1" x14ac:dyDescent="0.25">
      <c r="A1052" s="238"/>
      <c r="B1052" s="241"/>
      <c r="C1052" s="16">
        <v>2017</v>
      </c>
      <c r="D1052" s="18">
        <f>SUM(D1057)</f>
        <v>37530.400000000001</v>
      </c>
      <c r="E1052" s="18">
        <f t="shared" ref="E1052:M1052" si="359">SUM(E1057)</f>
        <v>37529.9</v>
      </c>
      <c r="F1052" s="18">
        <f t="shared" si="359"/>
        <v>0</v>
      </c>
      <c r="G1052" s="18">
        <f t="shared" si="359"/>
        <v>0</v>
      </c>
      <c r="H1052" s="18">
        <f t="shared" si="359"/>
        <v>0</v>
      </c>
      <c r="I1052" s="18">
        <f t="shared" si="359"/>
        <v>0</v>
      </c>
      <c r="J1052" s="18">
        <f t="shared" si="359"/>
        <v>37530.400000000001</v>
      </c>
      <c r="K1052" s="18">
        <f t="shared" si="359"/>
        <v>37529.9</v>
      </c>
      <c r="L1052" s="18">
        <f t="shared" si="359"/>
        <v>0</v>
      </c>
      <c r="M1052" s="18">
        <f t="shared" si="359"/>
        <v>0</v>
      </c>
      <c r="N1052" s="18">
        <v>100</v>
      </c>
      <c r="O1052" s="18">
        <v>100</v>
      </c>
      <c r="P1052" s="244"/>
      <c r="Q1052" s="244"/>
      <c r="R1052" s="244"/>
      <c r="S1052" s="244"/>
      <c r="T1052" s="2"/>
    </row>
    <row r="1053" spans="1:20" ht="21" customHeight="1" x14ac:dyDescent="0.25">
      <c r="A1053" s="239"/>
      <c r="B1053" s="242"/>
      <c r="C1053" s="16">
        <v>2018</v>
      </c>
      <c r="D1053" s="18">
        <f>SUM(D1058)</f>
        <v>46645.7</v>
      </c>
      <c r="E1053" s="18">
        <f t="shared" ref="E1053:M1053" si="360">SUM(E1058)</f>
        <v>46645.1</v>
      </c>
      <c r="F1053" s="18">
        <f t="shared" si="360"/>
        <v>0</v>
      </c>
      <c r="G1053" s="18">
        <f t="shared" si="360"/>
        <v>0</v>
      </c>
      <c r="H1053" s="18">
        <f t="shared" si="360"/>
        <v>0</v>
      </c>
      <c r="I1053" s="18">
        <f t="shared" si="360"/>
        <v>0</v>
      </c>
      <c r="J1053" s="18">
        <f t="shared" si="360"/>
        <v>46645.7</v>
      </c>
      <c r="K1053" s="18">
        <f t="shared" si="360"/>
        <v>46645.1</v>
      </c>
      <c r="L1053" s="18">
        <f t="shared" si="360"/>
        <v>0</v>
      </c>
      <c r="M1053" s="18">
        <f t="shared" si="360"/>
        <v>0</v>
      </c>
      <c r="N1053" s="18">
        <v>100</v>
      </c>
      <c r="O1053" s="18">
        <v>100</v>
      </c>
      <c r="P1053" s="245"/>
      <c r="Q1053" s="245"/>
      <c r="R1053" s="245"/>
      <c r="S1053" s="245"/>
      <c r="T1053" s="2"/>
    </row>
    <row r="1054" spans="1:20" ht="20.25" customHeight="1" x14ac:dyDescent="0.25">
      <c r="A1054" s="261" t="s">
        <v>533</v>
      </c>
      <c r="B1054" s="264" t="s">
        <v>315</v>
      </c>
      <c r="C1054" s="8">
        <v>2014</v>
      </c>
      <c r="D1054" s="90">
        <v>33807</v>
      </c>
      <c r="E1054" s="90">
        <v>33805.5</v>
      </c>
      <c r="F1054" s="90">
        <v>0</v>
      </c>
      <c r="G1054" s="90">
        <v>0</v>
      </c>
      <c r="H1054" s="90">
        <v>0</v>
      </c>
      <c r="I1054" s="90">
        <v>0</v>
      </c>
      <c r="J1054" s="90">
        <v>33807</v>
      </c>
      <c r="K1054" s="90">
        <v>33805.5</v>
      </c>
      <c r="L1054" s="90">
        <v>0</v>
      </c>
      <c r="M1054" s="90">
        <v>0</v>
      </c>
      <c r="N1054" s="90">
        <v>100</v>
      </c>
      <c r="O1054" s="90">
        <v>100</v>
      </c>
      <c r="P1054" s="264" t="s">
        <v>316</v>
      </c>
      <c r="Q1054" s="28">
        <v>0</v>
      </c>
      <c r="R1054" s="28">
        <v>0</v>
      </c>
      <c r="S1054" s="28">
        <v>100</v>
      </c>
      <c r="T1054" s="2"/>
    </row>
    <row r="1055" spans="1:20" ht="19.5" customHeight="1" x14ac:dyDescent="0.25">
      <c r="A1055" s="262"/>
      <c r="B1055" s="265"/>
      <c r="C1055" s="8">
        <v>2015</v>
      </c>
      <c r="D1055" s="90">
        <v>34346.300000000003</v>
      </c>
      <c r="E1055" s="90">
        <v>34345.699999999997</v>
      </c>
      <c r="F1055" s="90">
        <v>0</v>
      </c>
      <c r="G1055" s="90">
        <v>0</v>
      </c>
      <c r="H1055" s="90">
        <v>0</v>
      </c>
      <c r="I1055" s="90">
        <v>0</v>
      </c>
      <c r="J1055" s="90">
        <v>34346.300000000003</v>
      </c>
      <c r="K1055" s="90">
        <v>34345.699999999997</v>
      </c>
      <c r="L1055" s="90">
        <v>0</v>
      </c>
      <c r="M1055" s="90">
        <v>0</v>
      </c>
      <c r="N1055" s="90">
        <v>100</v>
      </c>
      <c r="O1055" s="90">
        <v>100</v>
      </c>
      <c r="P1055" s="265"/>
      <c r="Q1055" s="85">
        <v>0</v>
      </c>
      <c r="R1055" s="85">
        <v>0</v>
      </c>
      <c r="S1055" s="85">
        <v>100</v>
      </c>
      <c r="T1055" s="2"/>
    </row>
    <row r="1056" spans="1:20" ht="20.25" customHeight="1" x14ac:dyDescent="0.25">
      <c r="A1056" s="262"/>
      <c r="B1056" s="265"/>
      <c r="C1056" s="8">
        <v>2016</v>
      </c>
      <c r="D1056" s="90">
        <v>44294.9</v>
      </c>
      <c r="E1056" s="90">
        <v>44294.400000000001</v>
      </c>
      <c r="F1056" s="90">
        <v>0</v>
      </c>
      <c r="G1056" s="90">
        <v>0</v>
      </c>
      <c r="H1056" s="90">
        <v>0</v>
      </c>
      <c r="I1056" s="90">
        <v>0</v>
      </c>
      <c r="J1056" s="90">
        <v>44294.9</v>
      </c>
      <c r="K1056" s="90">
        <v>44294.400000000001</v>
      </c>
      <c r="L1056" s="90">
        <v>0</v>
      </c>
      <c r="M1056" s="90">
        <v>0</v>
      </c>
      <c r="N1056" s="90">
        <v>100</v>
      </c>
      <c r="O1056" s="90">
        <v>100</v>
      </c>
      <c r="P1056" s="265"/>
      <c r="Q1056" s="145">
        <v>0</v>
      </c>
      <c r="R1056" s="145">
        <v>0</v>
      </c>
      <c r="S1056" s="145">
        <v>100</v>
      </c>
      <c r="T1056" s="2"/>
    </row>
    <row r="1057" spans="1:20" ht="19.5" customHeight="1" x14ac:dyDescent="0.25">
      <c r="A1057" s="262"/>
      <c r="B1057" s="265"/>
      <c r="C1057" s="8">
        <v>2017</v>
      </c>
      <c r="D1057" s="90">
        <v>37530.400000000001</v>
      </c>
      <c r="E1057" s="90">
        <v>37529.9</v>
      </c>
      <c r="F1057" s="90">
        <v>0</v>
      </c>
      <c r="G1057" s="90">
        <v>0</v>
      </c>
      <c r="H1057" s="90">
        <v>0</v>
      </c>
      <c r="I1057" s="90">
        <v>0</v>
      </c>
      <c r="J1057" s="90">
        <v>37530.400000000001</v>
      </c>
      <c r="K1057" s="90">
        <v>37529.9</v>
      </c>
      <c r="L1057" s="90">
        <v>0</v>
      </c>
      <c r="M1057" s="90">
        <v>0</v>
      </c>
      <c r="N1057" s="90">
        <v>100</v>
      </c>
      <c r="O1057" s="90">
        <v>100</v>
      </c>
      <c r="P1057" s="266"/>
      <c r="Q1057" s="172">
        <v>0</v>
      </c>
      <c r="R1057" s="172">
        <v>0</v>
      </c>
      <c r="S1057" s="172">
        <v>100</v>
      </c>
      <c r="T1057" s="2"/>
    </row>
    <row r="1058" spans="1:20" ht="54.75" customHeight="1" x14ac:dyDescent="0.25">
      <c r="A1058" s="262"/>
      <c r="B1058" s="265"/>
      <c r="C1058" s="264">
        <v>2018</v>
      </c>
      <c r="D1058" s="270">
        <v>46645.7</v>
      </c>
      <c r="E1058" s="270">
        <v>46645.1</v>
      </c>
      <c r="F1058" s="270">
        <v>0</v>
      </c>
      <c r="G1058" s="270">
        <v>0</v>
      </c>
      <c r="H1058" s="270">
        <v>0</v>
      </c>
      <c r="I1058" s="270">
        <v>0</v>
      </c>
      <c r="J1058" s="270">
        <v>46645.7</v>
      </c>
      <c r="K1058" s="270">
        <v>46645.1</v>
      </c>
      <c r="L1058" s="270">
        <v>0</v>
      </c>
      <c r="M1058" s="270">
        <v>0</v>
      </c>
      <c r="N1058" s="270">
        <v>100</v>
      </c>
      <c r="O1058" s="270">
        <v>100</v>
      </c>
      <c r="P1058" s="234" t="s">
        <v>603</v>
      </c>
      <c r="Q1058" s="212">
        <v>100</v>
      </c>
      <c r="R1058" s="212">
        <v>100</v>
      </c>
      <c r="S1058" s="212">
        <v>100</v>
      </c>
      <c r="T1058" s="2"/>
    </row>
    <row r="1059" spans="1:20" ht="40.5" customHeight="1" x14ac:dyDescent="0.25">
      <c r="A1059" s="263"/>
      <c r="B1059" s="266"/>
      <c r="C1059" s="266"/>
      <c r="D1059" s="271"/>
      <c r="E1059" s="271"/>
      <c r="F1059" s="271"/>
      <c r="G1059" s="271"/>
      <c r="H1059" s="271"/>
      <c r="I1059" s="271"/>
      <c r="J1059" s="271"/>
      <c r="K1059" s="271"/>
      <c r="L1059" s="271"/>
      <c r="M1059" s="271"/>
      <c r="N1059" s="271"/>
      <c r="O1059" s="271"/>
      <c r="P1059" s="233" t="s">
        <v>604</v>
      </c>
      <c r="Q1059" s="212">
        <v>100</v>
      </c>
      <c r="R1059" s="212">
        <v>100</v>
      </c>
      <c r="S1059" s="212">
        <v>100</v>
      </c>
      <c r="T1059" s="2"/>
    </row>
    <row r="1060" spans="1:20" ht="20.25" customHeight="1" x14ac:dyDescent="0.25">
      <c r="A1060" s="252" t="s">
        <v>298</v>
      </c>
      <c r="B1060" s="255" t="s">
        <v>318</v>
      </c>
      <c r="C1060" s="13" t="s">
        <v>560</v>
      </c>
      <c r="D1060" s="14">
        <f>SUM(D1061:D1065)</f>
        <v>78050.58</v>
      </c>
      <c r="E1060" s="14">
        <f t="shared" ref="E1060:M1060" si="361">SUM(E1061:E1065)</f>
        <v>86879.58</v>
      </c>
      <c r="F1060" s="14">
        <f t="shared" si="361"/>
        <v>4487.75</v>
      </c>
      <c r="G1060" s="14">
        <f t="shared" si="361"/>
        <v>4333.4400000000005</v>
      </c>
      <c r="H1060" s="14">
        <f t="shared" si="361"/>
        <v>12709.14</v>
      </c>
      <c r="I1060" s="14">
        <f t="shared" si="361"/>
        <v>12506.04</v>
      </c>
      <c r="J1060" s="14">
        <f t="shared" si="361"/>
        <v>12460.94</v>
      </c>
      <c r="K1060" s="14">
        <f t="shared" si="361"/>
        <v>21990.35</v>
      </c>
      <c r="L1060" s="14">
        <f t="shared" si="361"/>
        <v>48392.75</v>
      </c>
      <c r="M1060" s="14">
        <f t="shared" si="361"/>
        <v>48049.75</v>
      </c>
      <c r="N1060" s="14">
        <v>100</v>
      </c>
      <c r="O1060" s="14">
        <v>111.31</v>
      </c>
      <c r="P1060" s="258" t="s">
        <v>22</v>
      </c>
      <c r="Q1060" s="258" t="s">
        <v>22</v>
      </c>
      <c r="R1060" s="258" t="s">
        <v>22</v>
      </c>
      <c r="S1060" s="258" t="s">
        <v>22</v>
      </c>
      <c r="T1060" s="2"/>
    </row>
    <row r="1061" spans="1:20" ht="18" customHeight="1" x14ac:dyDescent="0.25">
      <c r="A1061" s="253"/>
      <c r="B1061" s="256"/>
      <c r="C1061" s="12">
        <v>2014</v>
      </c>
      <c r="D1061" s="14">
        <f t="shared" ref="D1061:M1061" si="362">SUM(D1067+D1083)</f>
        <v>7745.8</v>
      </c>
      <c r="E1061" s="14">
        <f t="shared" si="362"/>
        <v>7745.8</v>
      </c>
      <c r="F1061" s="14">
        <f t="shared" si="362"/>
        <v>986.05</v>
      </c>
      <c r="G1061" s="14">
        <f t="shared" si="362"/>
        <v>986.05</v>
      </c>
      <c r="H1061" s="14">
        <f t="shared" si="362"/>
        <v>1417.55</v>
      </c>
      <c r="I1061" s="14">
        <f t="shared" si="362"/>
        <v>1417.55</v>
      </c>
      <c r="J1061" s="14">
        <f t="shared" si="362"/>
        <v>1200</v>
      </c>
      <c r="K1061" s="14">
        <f t="shared" si="362"/>
        <v>1200</v>
      </c>
      <c r="L1061" s="14">
        <f t="shared" si="362"/>
        <v>4142.2</v>
      </c>
      <c r="M1061" s="14">
        <f t="shared" si="362"/>
        <v>4142.2</v>
      </c>
      <c r="N1061" s="14">
        <v>100</v>
      </c>
      <c r="O1061" s="14">
        <v>100</v>
      </c>
      <c r="P1061" s="259"/>
      <c r="Q1061" s="259"/>
      <c r="R1061" s="259"/>
      <c r="S1061" s="259"/>
      <c r="T1061" s="2"/>
    </row>
    <row r="1062" spans="1:20" ht="22.5" customHeight="1" x14ac:dyDescent="0.25">
      <c r="A1062" s="253"/>
      <c r="B1062" s="256"/>
      <c r="C1062" s="12">
        <v>2015</v>
      </c>
      <c r="D1062" s="14">
        <f t="shared" ref="D1062:M1062" si="363">SUM(D1068+D1084)</f>
        <v>9503</v>
      </c>
      <c r="E1062" s="14">
        <f t="shared" si="363"/>
        <v>18332</v>
      </c>
      <c r="F1062" s="14">
        <f t="shared" si="363"/>
        <v>1031</v>
      </c>
      <c r="G1062" s="14">
        <f t="shared" si="363"/>
        <v>876.69</v>
      </c>
      <c r="H1062" s="14">
        <f t="shared" si="363"/>
        <v>1095</v>
      </c>
      <c r="I1062" s="14">
        <f t="shared" si="363"/>
        <v>891.9</v>
      </c>
      <c r="J1062" s="14">
        <f t="shared" si="363"/>
        <v>1200</v>
      </c>
      <c r="K1062" s="14">
        <f t="shared" si="363"/>
        <v>10729.41</v>
      </c>
      <c r="L1062" s="14">
        <f t="shared" si="363"/>
        <v>6177</v>
      </c>
      <c r="M1062" s="14">
        <f t="shared" si="363"/>
        <v>5834</v>
      </c>
      <c r="N1062" s="14">
        <v>100</v>
      </c>
      <c r="O1062" s="14">
        <v>192.91</v>
      </c>
      <c r="P1062" s="259"/>
      <c r="Q1062" s="259"/>
      <c r="R1062" s="259"/>
      <c r="S1062" s="259"/>
      <c r="T1062" s="2"/>
    </row>
    <row r="1063" spans="1:20" ht="22.5" customHeight="1" x14ac:dyDescent="0.25">
      <c r="A1063" s="253"/>
      <c r="B1063" s="256"/>
      <c r="C1063" s="12">
        <v>2016</v>
      </c>
      <c r="D1063" s="14">
        <f t="shared" ref="D1063:M1063" si="364">SUM(D1069+D1085)</f>
        <v>10486.2</v>
      </c>
      <c r="E1063" s="14">
        <f t="shared" si="364"/>
        <v>10486.2</v>
      </c>
      <c r="F1063" s="14">
        <f t="shared" si="364"/>
        <v>1227.8</v>
      </c>
      <c r="G1063" s="14">
        <f t="shared" si="364"/>
        <v>1227.8</v>
      </c>
      <c r="H1063" s="14">
        <f t="shared" si="364"/>
        <v>891.3</v>
      </c>
      <c r="I1063" s="14">
        <f t="shared" si="364"/>
        <v>891.3</v>
      </c>
      <c r="J1063" s="14">
        <f t="shared" si="364"/>
        <v>1331.56</v>
      </c>
      <c r="K1063" s="14">
        <f t="shared" si="364"/>
        <v>1331.56</v>
      </c>
      <c r="L1063" s="14">
        <f t="shared" si="364"/>
        <v>7035.54</v>
      </c>
      <c r="M1063" s="14">
        <f t="shared" si="364"/>
        <v>7035.54</v>
      </c>
      <c r="N1063" s="14">
        <v>100</v>
      </c>
      <c r="O1063" s="14">
        <v>100</v>
      </c>
      <c r="P1063" s="259"/>
      <c r="Q1063" s="259"/>
      <c r="R1063" s="259"/>
      <c r="S1063" s="259"/>
      <c r="T1063" s="2"/>
    </row>
    <row r="1064" spans="1:20" ht="21" customHeight="1" x14ac:dyDescent="0.25">
      <c r="A1064" s="253"/>
      <c r="B1064" s="256"/>
      <c r="C1064" s="12">
        <v>2017</v>
      </c>
      <c r="D1064" s="14">
        <f>SUM(D1070+D1086)</f>
        <v>16296.099999999999</v>
      </c>
      <c r="E1064" s="14">
        <f t="shared" ref="E1064:M1064" si="365">SUM(E1070+E1086)</f>
        <v>16296.099999999999</v>
      </c>
      <c r="F1064" s="14">
        <f t="shared" si="365"/>
        <v>1242.9000000000001</v>
      </c>
      <c r="G1064" s="14">
        <f t="shared" si="365"/>
        <v>1242.9000000000001</v>
      </c>
      <c r="H1064" s="14">
        <f t="shared" si="365"/>
        <v>758.7</v>
      </c>
      <c r="I1064" s="14">
        <f t="shared" si="365"/>
        <v>758.7</v>
      </c>
      <c r="J1064" s="14">
        <f t="shared" si="365"/>
        <v>7533.8</v>
      </c>
      <c r="K1064" s="14">
        <f t="shared" si="365"/>
        <v>7533.8</v>
      </c>
      <c r="L1064" s="14">
        <f t="shared" si="365"/>
        <v>6760.7</v>
      </c>
      <c r="M1064" s="14">
        <f t="shared" si="365"/>
        <v>6760.7</v>
      </c>
      <c r="N1064" s="14">
        <v>100</v>
      </c>
      <c r="O1064" s="14">
        <v>100</v>
      </c>
      <c r="P1064" s="259"/>
      <c r="Q1064" s="259"/>
      <c r="R1064" s="259"/>
      <c r="S1064" s="259"/>
      <c r="T1064" s="2"/>
    </row>
    <row r="1065" spans="1:20" ht="21" customHeight="1" x14ac:dyDescent="0.25">
      <c r="A1065" s="254"/>
      <c r="B1065" s="257"/>
      <c r="C1065" s="12">
        <v>2018</v>
      </c>
      <c r="D1065" s="14">
        <f>SUM(D1071+D1087)</f>
        <v>34019.480000000003</v>
      </c>
      <c r="E1065" s="14">
        <f t="shared" ref="E1065:M1065" si="366">SUM(E1071+E1087)</f>
        <v>34019.480000000003</v>
      </c>
      <c r="F1065" s="14">
        <f t="shared" si="366"/>
        <v>0</v>
      </c>
      <c r="G1065" s="14">
        <f t="shared" si="366"/>
        <v>0</v>
      </c>
      <c r="H1065" s="14">
        <f t="shared" si="366"/>
        <v>8546.59</v>
      </c>
      <c r="I1065" s="14">
        <f t="shared" si="366"/>
        <v>8546.59</v>
      </c>
      <c r="J1065" s="14">
        <f t="shared" si="366"/>
        <v>1195.58</v>
      </c>
      <c r="K1065" s="14">
        <f t="shared" si="366"/>
        <v>1195.58</v>
      </c>
      <c r="L1065" s="14">
        <f t="shared" si="366"/>
        <v>24277.31</v>
      </c>
      <c r="M1065" s="14">
        <f t="shared" si="366"/>
        <v>24277.31</v>
      </c>
      <c r="N1065" s="14">
        <v>100</v>
      </c>
      <c r="O1065" s="14">
        <v>100</v>
      </c>
      <c r="P1065" s="260"/>
      <c r="Q1065" s="260"/>
      <c r="R1065" s="260"/>
      <c r="S1065" s="260"/>
      <c r="T1065" s="2"/>
    </row>
    <row r="1066" spans="1:20" ht="21.75" customHeight="1" x14ac:dyDescent="0.25">
      <c r="A1066" s="237" t="s">
        <v>300</v>
      </c>
      <c r="B1066" s="240" t="s">
        <v>320</v>
      </c>
      <c r="C1066" s="17" t="s">
        <v>560</v>
      </c>
      <c r="D1066" s="18">
        <f>SUM(D1067:D1071)</f>
        <v>71786.78</v>
      </c>
      <c r="E1066" s="18">
        <f t="shared" ref="E1066:M1066" si="367">SUM(E1067:E1071)</f>
        <v>71393.78</v>
      </c>
      <c r="F1066" s="18">
        <f t="shared" si="367"/>
        <v>4487.75</v>
      </c>
      <c r="G1066" s="18">
        <f t="shared" si="367"/>
        <v>4333.4400000000005</v>
      </c>
      <c r="H1066" s="18">
        <f t="shared" si="367"/>
        <v>12709.14</v>
      </c>
      <c r="I1066" s="18">
        <f t="shared" si="367"/>
        <v>12506.04</v>
      </c>
      <c r="J1066" s="18">
        <f t="shared" si="367"/>
        <v>6197.1399999999994</v>
      </c>
      <c r="K1066" s="18">
        <f t="shared" si="367"/>
        <v>6504.5499999999993</v>
      </c>
      <c r="L1066" s="18">
        <f t="shared" si="367"/>
        <v>48392.75</v>
      </c>
      <c r="M1066" s="18">
        <f t="shared" si="367"/>
        <v>48049.75</v>
      </c>
      <c r="N1066" s="18">
        <v>100</v>
      </c>
      <c r="O1066" s="18">
        <v>99.45</v>
      </c>
      <c r="P1066" s="243" t="s">
        <v>22</v>
      </c>
      <c r="Q1066" s="243" t="s">
        <v>22</v>
      </c>
      <c r="R1066" s="243" t="s">
        <v>22</v>
      </c>
      <c r="S1066" s="243" t="s">
        <v>22</v>
      </c>
      <c r="T1066" s="2"/>
    </row>
    <row r="1067" spans="1:20" ht="21" customHeight="1" x14ac:dyDescent="0.25">
      <c r="A1067" s="238"/>
      <c r="B1067" s="241"/>
      <c r="C1067" s="66">
        <v>2014</v>
      </c>
      <c r="D1067" s="76">
        <f>SUM(D1072)</f>
        <v>7745.8</v>
      </c>
      <c r="E1067" s="76">
        <f t="shared" ref="E1067:M1067" si="368">SUM(E1072)</f>
        <v>7745.8</v>
      </c>
      <c r="F1067" s="76">
        <f t="shared" si="368"/>
        <v>986.05</v>
      </c>
      <c r="G1067" s="76">
        <f t="shared" si="368"/>
        <v>986.05</v>
      </c>
      <c r="H1067" s="76">
        <f t="shared" si="368"/>
        <v>1417.55</v>
      </c>
      <c r="I1067" s="76">
        <f t="shared" si="368"/>
        <v>1417.55</v>
      </c>
      <c r="J1067" s="76">
        <f t="shared" si="368"/>
        <v>1200</v>
      </c>
      <c r="K1067" s="76">
        <f t="shared" si="368"/>
        <v>1200</v>
      </c>
      <c r="L1067" s="76">
        <f t="shared" si="368"/>
        <v>4142.2</v>
      </c>
      <c r="M1067" s="76">
        <f t="shared" si="368"/>
        <v>4142.2</v>
      </c>
      <c r="N1067" s="76">
        <v>100</v>
      </c>
      <c r="O1067" s="76">
        <v>100</v>
      </c>
      <c r="P1067" s="244"/>
      <c r="Q1067" s="244"/>
      <c r="R1067" s="244"/>
      <c r="S1067" s="244"/>
      <c r="T1067" s="2"/>
    </row>
    <row r="1068" spans="1:20" ht="22.5" customHeight="1" x14ac:dyDescent="0.25">
      <c r="A1068" s="238"/>
      <c r="B1068" s="241"/>
      <c r="C1068" s="66">
        <v>2015</v>
      </c>
      <c r="D1068" s="76">
        <f>SUM(D1074)</f>
        <v>9503</v>
      </c>
      <c r="E1068" s="76">
        <f t="shared" ref="E1068:M1068" si="369">SUM(E1074)</f>
        <v>9110</v>
      </c>
      <c r="F1068" s="76">
        <f t="shared" si="369"/>
        <v>1031</v>
      </c>
      <c r="G1068" s="76">
        <f t="shared" si="369"/>
        <v>876.69</v>
      </c>
      <c r="H1068" s="76">
        <f t="shared" si="369"/>
        <v>1095</v>
      </c>
      <c r="I1068" s="76">
        <f t="shared" si="369"/>
        <v>891.9</v>
      </c>
      <c r="J1068" s="76">
        <f t="shared" si="369"/>
        <v>1200</v>
      </c>
      <c r="K1068" s="76">
        <f t="shared" si="369"/>
        <v>1507.41</v>
      </c>
      <c r="L1068" s="76">
        <f t="shared" si="369"/>
        <v>6177</v>
      </c>
      <c r="M1068" s="76">
        <f t="shared" si="369"/>
        <v>5834</v>
      </c>
      <c r="N1068" s="76">
        <v>100</v>
      </c>
      <c r="O1068" s="76">
        <v>95.86</v>
      </c>
      <c r="P1068" s="244"/>
      <c r="Q1068" s="244"/>
      <c r="R1068" s="244"/>
      <c r="S1068" s="244"/>
      <c r="T1068" s="2"/>
    </row>
    <row r="1069" spans="1:20" ht="22.5" customHeight="1" x14ac:dyDescent="0.25">
      <c r="A1069" s="238"/>
      <c r="B1069" s="241"/>
      <c r="C1069" s="66">
        <v>2016</v>
      </c>
      <c r="D1069" s="76">
        <f>SUM(D1076)</f>
        <v>10486.2</v>
      </c>
      <c r="E1069" s="76">
        <f t="shared" ref="E1069:M1069" si="370">SUM(E1076)</f>
        <v>10486.2</v>
      </c>
      <c r="F1069" s="76">
        <f t="shared" si="370"/>
        <v>1227.8</v>
      </c>
      <c r="G1069" s="76">
        <f t="shared" si="370"/>
        <v>1227.8</v>
      </c>
      <c r="H1069" s="76">
        <f t="shared" si="370"/>
        <v>891.3</v>
      </c>
      <c r="I1069" s="76">
        <f t="shared" si="370"/>
        <v>891.3</v>
      </c>
      <c r="J1069" s="76">
        <f t="shared" si="370"/>
        <v>1331.56</v>
      </c>
      <c r="K1069" s="76">
        <f t="shared" si="370"/>
        <v>1331.56</v>
      </c>
      <c r="L1069" s="76">
        <f t="shared" si="370"/>
        <v>7035.54</v>
      </c>
      <c r="M1069" s="76">
        <f t="shared" si="370"/>
        <v>7035.54</v>
      </c>
      <c r="N1069" s="76">
        <v>100</v>
      </c>
      <c r="O1069" s="76">
        <v>100</v>
      </c>
      <c r="P1069" s="244"/>
      <c r="Q1069" s="244"/>
      <c r="R1069" s="244"/>
      <c r="S1069" s="244"/>
      <c r="T1069" s="2"/>
    </row>
    <row r="1070" spans="1:20" ht="22.5" customHeight="1" x14ac:dyDescent="0.25">
      <c r="A1070" s="238"/>
      <c r="B1070" s="241"/>
      <c r="C1070" s="66">
        <v>2017</v>
      </c>
      <c r="D1070" s="76">
        <f>SUM(D1078)</f>
        <v>10032.299999999999</v>
      </c>
      <c r="E1070" s="76">
        <f t="shared" ref="E1070:M1070" si="371">SUM(E1078)</f>
        <v>10032.299999999999</v>
      </c>
      <c r="F1070" s="76">
        <f t="shared" si="371"/>
        <v>1242.9000000000001</v>
      </c>
      <c r="G1070" s="76">
        <f t="shared" si="371"/>
        <v>1242.9000000000001</v>
      </c>
      <c r="H1070" s="76">
        <f t="shared" si="371"/>
        <v>758.7</v>
      </c>
      <c r="I1070" s="76">
        <f t="shared" si="371"/>
        <v>758.7</v>
      </c>
      <c r="J1070" s="76">
        <f t="shared" si="371"/>
        <v>1270</v>
      </c>
      <c r="K1070" s="76">
        <f t="shared" si="371"/>
        <v>1270</v>
      </c>
      <c r="L1070" s="76">
        <f t="shared" si="371"/>
        <v>6760.7</v>
      </c>
      <c r="M1070" s="76">
        <f t="shared" si="371"/>
        <v>6760.7</v>
      </c>
      <c r="N1070" s="76">
        <v>100</v>
      </c>
      <c r="O1070" s="76">
        <v>100</v>
      </c>
      <c r="P1070" s="244"/>
      <c r="Q1070" s="244"/>
      <c r="R1070" s="244"/>
      <c r="S1070" s="244"/>
      <c r="T1070" s="2"/>
    </row>
    <row r="1071" spans="1:20" ht="22.5" customHeight="1" x14ac:dyDescent="0.25">
      <c r="A1071" s="239"/>
      <c r="B1071" s="242"/>
      <c r="C1071" s="66">
        <v>2018</v>
      </c>
      <c r="D1071" s="76">
        <f>SUM(D1080)</f>
        <v>34019.480000000003</v>
      </c>
      <c r="E1071" s="76">
        <f t="shared" ref="E1071:M1071" si="372">SUM(E1080)</f>
        <v>34019.480000000003</v>
      </c>
      <c r="F1071" s="76">
        <f t="shared" si="372"/>
        <v>0</v>
      </c>
      <c r="G1071" s="76">
        <f t="shared" si="372"/>
        <v>0</v>
      </c>
      <c r="H1071" s="76">
        <f t="shared" si="372"/>
        <v>8546.59</v>
      </c>
      <c r="I1071" s="76">
        <f t="shared" si="372"/>
        <v>8546.59</v>
      </c>
      <c r="J1071" s="76">
        <f t="shared" si="372"/>
        <v>1195.58</v>
      </c>
      <c r="K1071" s="76">
        <f t="shared" si="372"/>
        <v>1195.58</v>
      </c>
      <c r="L1071" s="76">
        <f t="shared" si="372"/>
        <v>24277.31</v>
      </c>
      <c r="M1071" s="76">
        <f t="shared" si="372"/>
        <v>24277.31</v>
      </c>
      <c r="N1071" s="76">
        <v>100</v>
      </c>
      <c r="O1071" s="76">
        <v>100</v>
      </c>
      <c r="P1071" s="245"/>
      <c r="Q1071" s="245"/>
      <c r="R1071" s="245"/>
      <c r="S1071" s="245"/>
      <c r="T1071" s="2"/>
    </row>
    <row r="1072" spans="1:20" ht="54.75" customHeight="1" x14ac:dyDescent="0.25">
      <c r="A1072" s="261" t="s">
        <v>302</v>
      </c>
      <c r="B1072" s="272" t="s">
        <v>321</v>
      </c>
      <c r="C1072" s="264">
        <v>2014</v>
      </c>
      <c r="D1072" s="270">
        <v>7745.8</v>
      </c>
      <c r="E1072" s="270">
        <v>7745.8</v>
      </c>
      <c r="F1072" s="270">
        <v>986.05</v>
      </c>
      <c r="G1072" s="270">
        <v>986.05</v>
      </c>
      <c r="H1072" s="270">
        <v>1417.55</v>
      </c>
      <c r="I1072" s="270">
        <v>1417.55</v>
      </c>
      <c r="J1072" s="270">
        <v>1200</v>
      </c>
      <c r="K1072" s="270">
        <v>1200</v>
      </c>
      <c r="L1072" s="270">
        <v>4142.2</v>
      </c>
      <c r="M1072" s="270">
        <v>4142.2</v>
      </c>
      <c r="N1072" s="270">
        <v>100</v>
      </c>
      <c r="O1072" s="270">
        <v>100</v>
      </c>
      <c r="P1072" s="39" t="s">
        <v>322</v>
      </c>
      <c r="Q1072" s="28">
        <v>6</v>
      </c>
      <c r="R1072" s="28">
        <v>6</v>
      </c>
      <c r="S1072" s="28">
        <v>100</v>
      </c>
      <c r="T1072" s="2"/>
    </row>
    <row r="1073" spans="1:20" ht="54.75" customHeight="1" x14ac:dyDescent="0.25">
      <c r="A1073" s="262"/>
      <c r="B1073" s="273"/>
      <c r="C1073" s="266"/>
      <c r="D1073" s="271"/>
      <c r="E1073" s="271"/>
      <c r="F1073" s="271"/>
      <c r="G1073" s="271"/>
      <c r="H1073" s="271"/>
      <c r="I1073" s="271"/>
      <c r="J1073" s="271"/>
      <c r="K1073" s="271"/>
      <c r="L1073" s="271"/>
      <c r="M1073" s="271"/>
      <c r="N1073" s="271"/>
      <c r="O1073" s="271"/>
      <c r="P1073" s="39" t="s">
        <v>323</v>
      </c>
      <c r="Q1073" s="28">
        <v>22</v>
      </c>
      <c r="R1073" s="28">
        <v>22</v>
      </c>
      <c r="S1073" s="28">
        <v>100</v>
      </c>
      <c r="T1073" s="2"/>
    </row>
    <row r="1074" spans="1:20" ht="81" customHeight="1" x14ac:dyDescent="0.25">
      <c r="A1074" s="262"/>
      <c r="B1074" s="273"/>
      <c r="C1074" s="264">
        <v>2015</v>
      </c>
      <c r="D1074" s="270">
        <v>9503</v>
      </c>
      <c r="E1074" s="270">
        <v>9110</v>
      </c>
      <c r="F1074" s="270">
        <v>1031</v>
      </c>
      <c r="G1074" s="270">
        <v>876.69</v>
      </c>
      <c r="H1074" s="270">
        <v>1095</v>
      </c>
      <c r="I1074" s="270">
        <v>891.9</v>
      </c>
      <c r="J1074" s="270">
        <v>1200</v>
      </c>
      <c r="K1074" s="270">
        <v>1507.41</v>
      </c>
      <c r="L1074" s="270">
        <v>6177</v>
      </c>
      <c r="M1074" s="270">
        <v>5834</v>
      </c>
      <c r="N1074" s="270">
        <v>100</v>
      </c>
      <c r="O1074" s="270">
        <v>95.86</v>
      </c>
      <c r="P1074" s="39" t="s">
        <v>416</v>
      </c>
      <c r="Q1074" s="85">
        <v>5</v>
      </c>
      <c r="R1074" s="85">
        <v>5</v>
      </c>
      <c r="S1074" s="85">
        <v>100</v>
      </c>
      <c r="T1074" s="2"/>
    </row>
    <row r="1075" spans="1:20" ht="119.25" customHeight="1" x14ac:dyDescent="0.25">
      <c r="A1075" s="262"/>
      <c r="B1075" s="273"/>
      <c r="C1075" s="266"/>
      <c r="D1075" s="271"/>
      <c r="E1075" s="271"/>
      <c r="F1075" s="271"/>
      <c r="G1075" s="271"/>
      <c r="H1075" s="271"/>
      <c r="I1075" s="271"/>
      <c r="J1075" s="271"/>
      <c r="K1075" s="271"/>
      <c r="L1075" s="271"/>
      <c r="M1075" s="271"/>
      <c r="N1075" s="271"/>
      <c r="O1075" s="271"/>
      <c r="P1075" s="39" t="s">
        <v>417</v>
      </c>
      <c r="Q1075" s="109">
        <v>9.4E-2</v>
      </c>
      <c r="R1075" s="109">
        <v>9.8000000000000004E-2</v>
      </c>
      <c r="S1075" s="85">
        <v>104.26</v>
      </c>
      <c r="T1075" s="2"/>
    </row>
    <row r="1076" spans="1:20" ht="79.5" customHeight="1" x14ac:dyDescent="0.25">
      <c r="A1076" s="262"/>
      <c r="B1076" s="273"/>
      <c r="C1076" s="264">
        <v>2016</v>
      </c>
      <c r="D1076" s="270">
        <v>10486.2</v>
      </c>
      <c r="E1076" s="270">
        <v>10486.2</v>
      </c>
      <c r="F1076" s="270">
        <v>1227.8</v>
      </c>
      <c r="G1076" s="270">
        <v>1227.8</v>
      </c>
      <c r="H1076" s="270">
        <v>891.3</v>
      </c>
      <c r="I1076" s="270">
        <v>891.3</v>
      </c>
      <c r="J1076" s="270">
        <v>1331.56</v>
      </c>
      <c r="K1076" s="270">
        <v>1331.56</v>
      </c>
      <c r="L1076" s="270">
        <v>7035.54</v>
      </c>
      <c r="M1076" s="270">
        <v>7035.54</v>
      </c>
      <c r="N1076" s="270">
        <v>100</v>
      </c>
      <c r="O1076" s="270">
        <v>100</v>
      </c>
      <c r="P1076" s="39" t="s">
        <v>416</v>
      </c>
      <c r="Q1076" s="145">
        <v>6</v>
      </c>
      <c r="R1076" s="145">
        <v>6</v>
      </c>
      <c r="S1076" s="145">
        <v>100</v>
      </c>
      <c r="T1076" s="2"/>
    </row>
    <row r="1077" spans="1:20" ht="119.25" customHeight="1" x14ac:dyDescent="0.25">
      <c r="A1077" s="262"/>
      <c r="B1077" s="273"/>
      <c r="C1077" s="266"/>
      <c r="D1077" s="271"/>
      <c r="E1077" s="271"/>
      <c r="F1077" s="271"/>
      <c r="G1077" s="271"/>
      <c r="H1077" s="271"/>
      <c r="I1077" s="271"/>
      <c r="J1077" s="271"/>
      <c r="K1077" s="271"/>
      <c r="L1077" s="271"/>
      <c r="M1077" s="271"/>
      <c r="N1077" s="271"/>
      <c r="O1077" s="271"/>
      <c r="P1077" s="39" t="s">
        <v>417</v>
      </c>
      <c r="Q1077" s="109">
        <v>9.4E-2</v>
      </c>
      <c r="R1077" s="109">
        <v>9.4E-2</v>
      </c>
      <c r="S1077" s="145">
        <v>100</v>
      </c>
      <c r="T1077" s="2"/>
    </row>
    <row r="1078" spans="1:20" ht="76.5" customHeight="1" x14ac:dyDescent="0.25">
      <c r="A1078" s="262"/>
      <c r="B1078" s="273"/>
      <c r="C1078" s="264">
        <v>2017</v>
      </c>
      <c r="D1078" s="270">
        <v>10032.299999999999</v>
      </c>
      <c r="E1078" s="270">
        <v>10032.299999999999</v>
      </c>
      <c r="F1078" s="270">
        <v>1242.9000000000001</v>
      </c>
      <c r="G1078" s="270">
        <v>1242.9000000000001</v>
      </c>
      <c r="H1078" s="270">
        <v>758.7</v>
      </c>
      <c r="I1078" s="270">
        <v>758.7</v>
      </c>
      <c r="J1078" s="270">
        <v>1270</v>
      </c>
      <c r="K1078" s="270">
        <v>1270</v>
      </c>
      <c r="L1078" s="270">
        <v>6760.7</v>
      </c>
      <c r="M1078" s="270">
        <v>6760.7</v>
      </c>
      <c r="N1078" s="270">
        <v>100</v>
      </c>
      <c r="O1078" s="270">
        <v>100</v>
      </c>
      <c r="P1078" s="39" t="s">
        <v>416</v>
      </c>
      <c r="Q1078" s="172">
        <v>5</v>
      </c>
      <c r="R1078" s="172">
        <v>5</v>
      </c>
      <c r="S1078" s="172">
        <v>100</v>
      </c>
      <c r="T1078" s="2"/>
    </row>
    <row r="1079" spans="1:20" ht="120" customHeight="1" x14ac:dyDescent="0.25">
      <c r="A1079" s="262"/>
      <c r="B1079" s="273"/>
      <c r="C1079" s="266"/>
      <c r="D1079" s="271"/>
      <c r="E1079" s="271"/>
      <c r="F1079" s="271"/>
      <c r="G1079" s="271"/>
      <c r="H1079" s="271"/>
      <c r="I1079" s="271"/>
      <c r="J1079" s="271"/>
      <c r="K1079" s="271"/>
      <c r="L1079" s="271"/>
      <c r="M1079" s="271"/>
      <c r="N1079" s="271"/>
      <c r="O1079" s="271"/>
      <c r="P1079" s="39" t="s">
        <v>417</v>
      </c>
      <c r="Q1079" s="109">
        <v>9.4E-2</v>
      </c>
      <c r="R1079" s="109">
        <v>9.4E-2</v>
      </c>
      <c r="S1079" s="172">
        <v>100</v>
      </c>
      <c r="T1079" s="2"/>
    </row>
    <row r="1080" spans="1:20" ht="78" customHeight="1" x14ac:dyDescent="0.25">
      <c r="A1080" s="262"/>
      <c r="B1080" s="273"/>
      <c r="C1080" s="264">
        <v>2018</v>
      </c>
      <c r="D1080" s="270">
        <v>34019.480000000003</v>
      </c>
      <c r="E1080" s="270">
        <v>34019.480000000003</v>
      </c>
      <c r="F1080" s="270">
        <v>0</v>
      </c>
      <c r="G1080" s="270">
        <v>0</v>
      </c>
      <c r="H1080" s="270">
        <v>8546.59</v>
      </c>
      <c r="I1080" s="270">
        <v>8546.59</v>
      </c>
      <c r="J1080" s="270">
        <v>1195.58</v>
      </c>
      <c r="K1080" s="270">
        <v>1195.58</v>
      </c>
      <c r="L1080" s="270">
        <v>24277.31</v>
      </c>
      <c r="M1080" s="270">
        <v>24277.31</v>
      </c>
      <c r="N1080" s="270">
        <v>100</v>
      </c>
      <c r="O1080" s="270">
        <v>100</v>
      </c>
      <c r="P1080" s="39" t="s">
        <v>416</v>
      </c>
      <c r="Q1080" s="220">
        <v>17</v>
      </c>
      <c r="R1080" s="220">
        <v>17</v>
      </c>
      <c r="S1080" s="220">
        <v>100</v>
      </c>
      <c r="T1080" s="2"/>
    </row>
    <row r="1081" spans="1:20" ht="120" customHeight="1" x14ac:dyDescent="0.25">
      <c r="A1081" s="263"/>
      <c r="B1081" s="274"/>
      <c r="C1081" s="266"/>
      <c r="D1081" s="271"/>
      <c r="E1081" s="271"/>
      <c r="F1081" s="271"/>
      <c r="G1081" s="271"/>
      <c r="H1081" s="271"/>
      <c r="I1081" s="271"/>
      <c r="J1081" s="271"/>
      <c r="K1081" s="271"/>
      <c r="L1081" s="271"/>
      <c r="M1081" s="271"/>
      <c r="N1081" s="271"/>
      <c r="O1081" s="271"/>
      <c r="P1081" s="39" t="s">
        <v>417</v>
      </c>
      <c r="Q1081" s="109">
        <v>0.42</v>
      </c>
      <c r="R1081" s="109">
        <v>0.42</v>
      </c>
      <c r="S1081" s="220">
        <v>100</v>
      </c>
      <c r="T1081" s="2"/>
    </row>
    <row r="1082" spans="1:20" ht="24.75" customHeight="1" x14ac:dyDescent="0.25">
      <c r="A1082" s="237" t="s">
        <v>304</v>
      </c>
      <c r="B1082" s="240" t="s">
        <v>324</v>
      </c>
      <c r="C1082" s="17" t="s">
        <v>560</v>
      </c>
      <c r="D1082" s="18">
        <f>SUM(D1083:D1087)</f>
        <v>6263.8</v>
      </c>
      <c r="E1082" s="18">
        <f t="shared" ref="E1082:M1082" si="373">SUM(E1083:E1087)</f>
        <v>15485.8</v>
      </c>
      <c r="F1082" s="18">
        <f t="shared" si="373"/>
        <v>0</v>
      </c>
      <c r="G1082" s="18">
        <f t="shared" si="373"/>
        <v>0</v>
      </c>
      <c r="H1082" s="18">
        <f t="shared" si="373"/>
        <v>0</v>
      </c>
      <c r="I1082" s="18">
        <f t="shared" si="373"/>
        <v>0</v>
      </c>
      <c r="J1082" s="18">
        <f t="shared" si="373"/>
        <v>6263.8</v>
      </c>
      <c r="K1082" s="18">
        <f t="shared" si="373"/>
        <v>15485.8</v>
      </c>
      <c r="L1082" s="18">
        <f t="shared" si="373"/>
        <v>0</v>
      </c>
      <c r="M1082" s="18">
        <f t="shared" si="373"/>
        <v>0</v>
      </c>
      <c r="N1082" s="18">
        <v>100</v>
      </c>
      <c r="O1082" s="18">
        <v>247.23</v>
      </c>
      <c r="P1082" s="243" t="s">
        <v>22</v>
      </c>
      <c r="Q1082" s="243" t="s">
        <v>22</v>
      </c>
      <c r="R1082" s="243" t="s">
        <v>22</v>
      </c>
      <c r="S1082" s="243" t="s">
        <v>22</v>
      </c>
      <c r="T1082" s="2"/>
    </row>
    <row r="1083" spans="1:20" ht="23.25" customHeight="1" x14ac:dyDescent="0.25">
      <c r="A1083" s="238"/>
      <c r="B1083" s="241"/>
      <c r="C1083" s="16">
        <v>2014</v>
      </c>
      <c r="D1083" s="18">
        <v>0</v>
      </c>
      <c r="E1083" s="18">
        <v>0</v>
      </c>
      <c r="F1083" s="18">
        <v>0</v>
      </c>
      <c r="G1083" s="18">
        <v>0</v>
      </c>
      <c r="H1083" s="18">
        <v>0</v>
      </c>
      <c r="I1083" s="18">
        <v>0</v>
      </c>
      <c r="J1083" s="18">
        <v>0</v>
      </c>
      <c r="K1083" s="18">
        <v>0</v>
      </c>
      <c r="L1083" s="18">
        <v>0</v>
      </c>
      <c r="M1083" s="18">
        <v>0</v>
      </c>
      <c r="N1083" s="18">
        <v>0</v>
      </c>
      <c r="O1083" s="18">
        <v>0</v>
      </c>
      <c r="P1083" s="244"/>
      <c r="Q1083" s="244"/>
      <c r="R1083" s="244"/>
      <c r="S1083" s="244"/>
      <c r="T1083" s="2"/>
    </row>
    <row r="1084" spans="1:20" ht="23.25" customHeight="1" x14ac:dyDescent="0.25">
      <c r="A1084" s="238"/>
      <c r="B1084" s="241"/>
      <c r="C1084" s="16">
        <v>2015</v>
      </c>
      <c r="D1084" s="18">
        <f>SUM(D1088)</f>
        <v>0</v>
      </c>
      <c r="E1084" s="18">
        <f t="shared" ref="E1084:M1084" si="374">SUM(E1088)</f>
        <v>9222</v>
      </c>
      <c r="F1084" s="18">
        <f t="shared" si="374"/>
        <v>0</v>
      </c>
      <c r="G1084" s="18">
        <f t="shared" si="374"/>
        <v>0</v>
      </c>
      <c r="H1084" s="18">
        <f t="shared" si="374"/>
        <v>0</v>
      </c>
      <c r="I1084" s="18">
        <f t="shared" si="374"/>
        <v>0</v>
      </c>
      <c r="J1084" s="18">
        <f t="shared" si="374"/>
        <v>0</v>
      </c>
      <c r="K1084" s="18">
        <f t="shared" si="374"/>
        <v>9222</v>
      </c>
      <c r="L1084" s="18">
        <f t="shared" si="374"/>
        <v>0</v>
      </c>
      <c r="M1084" s="18">
        <f t="shared" si="374"/>
        <v>0</v>
      </c>
      <c r="N1084" s="18">
        <v>0</v>
      </c>
      <c r="O1084" s="18">
        <v>100</v>
      </c>
      <c r="P1084" s="244"/>
      <c r="Q1084" s="244"/>
      <c r="R1084" s="244"/>
      <c r="S1084" s="244"/>
      <c r="T1084" s="2"/>
    </row>
    <row r="1085" spans="1:20" ht="23.25" customHeight="1" x14ac:dyDescent="0.25">
      <c r="A1085" s="238"/>
      <c r="B1085" s="241"/>
      <c r="C1085" s="16">
        <v>2016</v>
      </c>
      <c r="D1085" s="18">
        <f>SUM(D1089)</f>
        <v>0</v>
      </c>
      <c r="E1085" s="18">
        <f t="shared" ref="E1085:M1085" si="375">SUM(E1089)</f>
        <v>0</v>
      </c>
      <c r="F1085" s="18">
        <f t="shared" si="375"/>
        <v>0</v>
      </c>
      <c r="G1085" s="18">
        <f t="shared" si="375"/>
        <v>0</v>
      </c>
      <c r="H1085" s="18">
        <f t="shared" si="375"/>
        <v>0</v>
      </c>
      <c r="I1085" s="18">
        <f t="shared" si="375"/>
        <v>0</v>
      </c>
      <c r="J1085" s="18">
        <f t="shared" si="375"/>
        <v>0</v>
      </c>
      <c r="K1085" s="18">
        <f t="shared" si="375"/>
        <v>0</v>
      </c>
      <c r="L1085" s="18">
        <f t="shared" si="375"/>
        <v>0</v>
      </c>
      <c r="M1085" s="18">
        <f t="shared" si="375"/>
        <v>0</v>
      </c>
      <c r="N1085" s="18">
        <v>0</v>
      </c>
      <c r="O1085" s="18">
        <v>0</v>
      </c>
      <c r="P1085" s="244"/>
      <c r="Q1085" s="244"/>
      <c r="R1085" s="244"/>
      <c r="S1085" s="244"/>
      <c r="T1085" s="2"/>
    </row>
    <row r="1086" spans="1:20" ht="23.25" customHeight="1" x14ac:dyDescent="0.25">
      <c r="A1086" s="238"/>
      <c r="B1086" s="241"/>
      <c r="C1086" s="16">
        <v>2017</v>
      </c>
      <c r="D1086" s="18">
        <f>SUM(D1090)</f>
        <v>6263.8</v>
      </c>
      <c r="E1086" s="18">
        <f t="shared" ref="E1086:M1086" si="376">SUM(E1090)</f>
        <v>6263.8</v>
      </c>
      <c r="F1086" s="18">
        <f t="shared" si="376"/>
        <v>0</v>
      </c>
      <c r="G1086" s="18">
        <f t="shared" si="376"/>
        <v>0</v>
      </c>
      <c r="H1086" s="18">
        <f t="shared" si="376"/>
        <v>0</v>
      </c>
      <c r="I1086" s="18">
        <f t="shared" si="376"/>
        <v>0</v>
      </c>
      <c r="J1086" s="18">
        <f t="shared" si="376"/>
        <v>6263.8</v>
      </c>
      <c r="K1086" s="18">
        <f t="shared" si="376"/>
        <v>6263.8</v>
      </c>
      <c r="L1086" s="18">
        <f t="shared" si="376"/>
        <v>0</v>
      </c>
      <c r="M1086" s="18">
        <f t="shared" si="376"/>
        <v>0</v>
      </c>
      <c r="N1086" s="18">
        <v>100</v>
      </c>
      <c r="O1086" s="18">
        <v>100</v>
      </c>
      <c r="P1086" s="244"/>
      <c r="Q1086" s="244"/>
      <c r="R1086" s="244"/>
      <c r="S1086" s="244"/>
      <c r="T1086" s="2"/>
    </row>
    <row r="1087" spans="1:20" ht="23.25" customHeight="1" x14ac:dyDescent="0.25">
      <c r="A1087" s="239"/>
      <c r="B1087" s="242"/>
      <c r="C1087" s="16">
        <v>2018</v>
      </c>
      <c r="D1087" s="18">
        <f>SUM(D1091)</f>
        <v>0</v>
      </c>
      <c r="E1087" s="18">
        <f t="shared" ref="E1087:M1087" si="377">SUM(E1091)</f>
        <v>0</v>
      </c>
      <c r="F1087" s="18">
        <f t="shared" si="377"/>
        <v>0</v>
      </c>
      <c r="G1087" s="18">
        <f t="shared" si="377"/>
        <v>0</v>
      </c>
      <c r="H1087" s="18">
        <f t="shared" si="377"/>
        <v>0</v>
      </c>
      <c r="I1087" s="18">
        <f t="shared" si="377"/>
        <v>0</v>
      </c>
      <c r="J1087" s="18">
        <f t="shared" si="377"/>
        <v>0</v>
      </c>
      <c r="K1087" s="18">
        <f t="shared" si="377"/>
        <v>0</v>
      </c>
      <c r="L1087" s="18">
        <f t="shared" si="377"/>
        <v>0</v>
      </c>
      <c r="M1087" s="18">
        <f t="shared" si="377"/>
        <v>0</v>
      </c>
      <c r="N1087" s="18">
        <v>0</v>
      </c>
      <c r="O1087" s="18">
        <v>0</v>
      </c>
      <c r="P1087" s="245"/>
      <c r="Q1087" s="245"/>
      <c r="R1087" s="245"/>
      <c r="S1087" s="245"/>
      <c r="T1087" s="2"/>
    </row>
    <row r="1088" spans="1:20" ht="27" customHeight="1" x14ac:dyDescent="0.25">
      <c r="A1088" s="246" t="s">
        <v>306</v>
      </c>
      <c r="B1088" s="249" t="s">
        <v>418</v>
      </c>
      <c r="C1088" s="88">
        <v>2015</v>
      </c>
      <c r="D1088" s="89">
        <v>0</v>
      </c>
      <c r="E1088" s="89">
        <v>9222</v>
      </c>
      <c r="F1088" s="89">
        <v>0</v>
      </c>
      <c r="G1088" s="89">
        <v>0</v>
      </c>
      <c r="H1088" s="89">
        <v>0</v>
      </c>
      <c r="I1088" s="89">
        <v>0</v>
      </c>
      <c r="J1088" s="89">
        <v>0</v>
      </c>
      <c r="K1088" s="89">
        <v>9222</v>
      </c>
      <c r="L1088" s="89">
        <v>0</v>
      </c>
      <c r="M1088" s="89">
        <v>0</v>
      </c>
      <c r="N1088" s="89">
        <v>0</v>
      </c>
      <c r="O1088" s="89">
        <v>100</v>
      </c>
      <c r="P1088" s="249" t="s">
        <v>419</v>
      </c>
      <c r="Q1088" s="79">
        <v>1</v>
      </c>
      <c r="R1088" s="79">
        <v>6</v>
      </c>
      <c r="S1088" s="79" t="s">
        <v>420</v>
      </c>
      <c r="T1088" s="2"/>
    </row>
    <row r="1089" spans="1:20" ht="22.5" customHeight="1" x14ac:dyDescent="0.25">
      <c r="A1089" s="247"/>
      <c r="B1089" s="250"/>
      <c r="C1089" s="88">
        <v>2016</v>
      </c>
      <c r="D1089" s="89">
        <v>0</v>
      </c>
      <c r="E1089" s="89">
        <v>0</v>
      </c>
      <c r="F1089" s="89">
        <v>0</v>
      </c>
      <c r="G1089" s="89">
        <v>0</v>
      </c>
      <c r="H1089" s="89">
        <v>0</v>
      </c>
      <c r="I1089" s="89">
        <v>0</v>
      </c>
      <c r="J1089" s="89">
        <v>0</v>
      </c>
      <c r="K1089" s="89">
        <v>0</v>
      </c>
      <c r="L1089" s="89">
        <v>0</v>
      </c>
      <c r="M1089" s="89">
        <v>0</v>
      </c>
      <c r="N1089" s="89">
        <v>0</v>
      </c>
      <c r="O1089" s="89">
        <v>0</v>
      </c>
      <c r="P1089" s="250"/>
      <c r="Q1089" s="81" t="s">
        <v>358</v>
      </c>
      <c r="R1089" s="81" t="s">
        <v>358</v>
      </c>
      <c r="S1089" s="81" t="s">
        <v>358</v>
      </c>
      <c r="T1089" s="2"/>
    </row>
    <row r="1090" spans="1:20" ht="24.75" customHeight="1" x14ac:dyDescent="0.25">
      <c r="A1090" s="247"/>
      <c r="B1090" s="250"/>
      <c r="C1090" s="88">
        <v>2017</v>
      </c>
      <c r="D1090" s="89">
        <v>6263.8</v>
      </c>
      <c r="E1090" s="89">
        <v>6263.8</v>
      </c>
      <c r="F1090" s="89">
        <v>0</v>
      </c>
      <c r="G1090" s="89">
        <v>0</v>
      </c>
      <c r="H1090" s="89">
        <v>0</v>
      </c>
      <c r="I1090" s="89">
        <v>0</v>
      </c>
      <c r="J1090" s="89">
        <v>6263.8</v>
      </c>
      <c r="K1090" s="89">
        <v>6263.8</v>
      </c>
      <c r="L1090" s="89">
        <v>0</v>
      </c>
      <c r="M1090" s="89">
        <v>0</v>
      </c>
      <c r="N1090" s="89">
        <v>100</v>
      </c>
      <c r="O1090" s="89">
        <v>100</v>
      </c>
      <c r="P1090" s="250"/>
      <c r="Q1090" s="186">
        <v>3</v>
      </c>
      <c r="R1090" s="186">
        <v>3</v>
      </c>
      <c r="S1090" s="186">
        <v>100</v>
      </c>
      <c r="T1090" s="2"/>
    </row>
    <row r="1091" spans="1:20" ht="24.75" customHeight="1" x14ac:dyDescent="0.25">
      <c r="A1091" s="248"/>
      <c r="B1091" s="251"/>
      <c r="C1091" s="88">
        <v>2018</v>
      </c>
      <c r="D1091" s="89">
        <v>0</v>
      </c>
      <c r="E1091" s="89">
        <v>0</v>
      </c>
      <c r="F1091" s="89">
        <v>0</v>
      </c>
      <c r="G1091" s="89">
        <v>0</v>
      </c>
      <c r="H1091" s="89">
        <v>0</v>
      </c>
      <c r="I1091" s="89">
        <v>0</v>
      </c>
      <c r="J1091" s="89">
        <v>0</v>
      </c>
      <c r="K1091" s="89">
        <v>0</v>
      </c>
      <c r="L1091" s="89">
        <v>0</v>
      </c>
      <c r="M1091" s="89">
        <v>0</v>
      </c>
      <c r="N1091" s="89">
        <v>0</v>
      </c>
      <c r="O1091" s="89">
        <v>0</v>
      </c>
      <c r="P1091" s="251"/>
      <c r="Q1091" s="81" t="s">
        <v>358</v>
      </c>
      <c r="R1091" s="81" t="s">
        <v>358</v>
      </c>
      <c r="S1091" s="81" t="s">
        <v>358</v>
      </c>
      <c r="T1091" s="2"/>
    </row>
    <row r="1092" spans="1:20" ht="24" customHeight="1" x14ac:dyDescent="0.25">
      <c r="A1092" s="252" t="s">
        <v>317</v>
      </c>
      <c r="B1092" s="255" t="s">
        <v>325</v>
      </c>
      <c r="C1092" s="13" t="s">
        <v>560</v>
      </c>
      <c r="D1092" s="14">
        <f>SUM(D1093:D1097)</f>
        <v>30447.200000000001</v>
      </c>
      <c r="E1092" s="14">
        <f t="shared" ref="E1092:M1092" si="378">SUM(E1093:E1097)</f>
        <v>30447.200000000001</v>
      </c>
      <c r="F1092" s="14">
        <f t="shared" si="378"/>
        <v>0</v>
      </c>
      <c r="G1092" s="14">
        <f t="shared" si="378"/>
        <v>0</v>
      </c>
      <c r="H1092" s="14">
        <f t="shared" si="378"/>
        <v>0</v>
      </c>
      <c r="I1092" s="14">
        <f t="shared" si="378"/>
        <v>0</v>
      </c>
      <c r="J1092" s="14">
        <f t="shared" si="378"/>
        <v>30447.200000000001</v>
      </c>
      <c r="K1092" s="14">
        <f t="shared" si="378"/>
        <v>30447.200000000001</v>
      </c>
      <c r="L1092" s="14">
        <f t="shared" si="378"/>
        <v>0</v>
      </c>
      <c r="M1092" s="14">
        <f t="shared" si="378"/>
        <v>0</v>
      </c>
      <c r="N1092" s="14">
        <v>100</v>
      </c>
      <c r="O1092" s="14">
        <v>100</v>
      </c>
      <c r="P1092" s="258" t="s">
        <v>22</v>
      </c>
      <c r="Q1092" s="258" t="s">
        <v>22</v>
      </c>
      <c r="R1092" s="258" t="s">
        <v>22</v>
      </c>
      <c r="S1092" s="258" t="s">
        <v>22</v>
      </c>
      <c r="T1092" s="2"/>
    </row>
    <row r="1093" spans="1:20" ht="21.75" customHeight="1" x14ac:dyDescent="0.25">
      <c r="A1093" s="253"/>
      <c r="B1093" s="256"/>
      <c r="C1093" s="12">
        <v>2014</v>
      </c>
      <c r="D1093" s="14">
        <f>SUM(D1098)</f>
        <v>3105</v>
      </c>
      <c r="E1093" s="14">
        <f t="shared" ref="E1093:M1093" si="379">SUM(E1098)</f>
        <v>3105</v>
      </c>
      <c r="F1093" s="14">
        <f t="shared" si="379"/>
        <v>0</v>
      </c>
      <c r="G1093" s="14">
        <f t="shared" si="379"/>
        <v>0</v>
      </c>
      <c r="H1093" s="14">
        <f t="shared" si="379"/>
        <v>0</v>
      </c>
      <c r="I1093" s="14">
        <f t="shared" si="379"/>
        <v>0</v>
      </c>
      <c r="J1093" s="14">
        <f t="shared" si="379"/>
        <v>3105</v>
      </c>
      <c r="K1093" s="14">
        <f t="shared" si="379"/>
        <v>3105</v>
      </c>
      <c r="L1093" s="14">
        <f t="shared" si="379"/>
        <v>0</v>
      </c>
      <c r="M1093" s="14">
        <f t="shared" si="379"/>
        <v>0</v>
      </c>
      <c r="N1093" s="14">
        <v>100</v>
      </c>
      <c r="O1093" s="14">
        <v>100</v>
      </c>
      <c r="P1093" s="259"/>
      <c r="Q1093" s="259"/>
      <c r="R1093" s="259"/>
      <c r="S1093" s="259"/>
      <c r="T1093" s="2"/>
    </row>
    <row r="1094" spans="1:20" ht="21.75" customHeight="1" x14ac:dyDescent="0.25">
      <c r="A1094" s="253"/>
      <c r="B1094" s="256"/>
      <c r="C1094" s="12">
        <v>2015</v>
      </c>
      <c r="D1094" s="14">
        <f>SUM(D1099)</f>
        <v>5035</v>
      </c>
      <c r="E1094" s="14">
        <f t="shared" ref="E1094:M1094" si="380">SUM(E1099)</f>
        <v>5035</v>
      </c>
      <c r="F1094" s="14">
        <f t="shared" si="380"/>
        <v>0</v>
      </c>
      <c r="G1094" s="14">
        <f t="shared" si="380"/>
        <v>0</v>
      </c>
      <c r="H1094" s="14">
        <f t="shared" si="380"/>
        <v>0</v>
      </c>
      <c r="I1094" s="14">
        <f t="shared" si="380"/>
        <v>0</v>
      </c>
      <c r="J1094" s="14">
        <f t="shared" si="380"/>
        <v>5035</v>
      </c>
      <c r="K1094" s="14">
        <f t="shared" si="380"/>
        <v>5035</v>
      </c>
      <c r="L1094" s="14">
        <f t="shared" si="380"/>
        <v>0</v>
      </c>
      <c r="M1094" s="14">
        <f t="shared" si="380"/>
        <v>0</v>
      </c>
      <c r="N1094" s="14">
        <v>100</v>
      </c>
      <c r="O1094" s="14">
        <v>100</v>
      </c>
      <c r="P1094" s="259"/>
      <c r="Q1094" s="259"/>
      <c r="R1094" s="259"/>
      <c r="S1094" s="259"/>
      <c r="T1094" s="2"/>
    </row>
    <row r="1095" spans="1:20" ht="21.75" customHeight="1" x14ac:dyDescent="0.25">
      <c r="A1095" s="253"/>
      <c r="B1095" s="256"/>
      <c r="C1095" s="12">
        <v>2016</v>
      </c>
      <c r="D1095" s="14">
        <f>SUM(D1100)</f>
        <v>5076</v>
      </c>
      <c r="E1095" s="14">
        <f t="shared" ref="E1095:M1095" si="381">SUM(E1100)</f>
        <v>5076</v>
      </c>
      <c r="F1095" s="14">
        <f t="shared" si="381"/>
        <v>0</v>
      </c>
      <c r="G1095" s="14">
        <f t="shared" si="381"/>
        <v>0</v>
      </c>
      <c r="H1095" s="14">
        <f t="shared" si="381"/>
        <v>0</v>
      </c>
      <c r="I1095" s="14">
        <f t="shared" si="381"/>
        <v>0</v>
      </c>
      <c r="J1095" s="14">
        <f t="shared" si="381"/>
        <v>5076</v>
      </c>
      <c r="K1095" s="14">
        <f t="shared" si="381"/>
        <v>5076</v>
      </c>
      <c r="L1095" s="14">
        <f t="shared" si="381"/>
        <v>0</v>
      </c>
      <c r="M1095" s="14">
        <f t="shared" si="381"/>
        <v>0</v>
      </c>
      <c r="N1095" s="14">
        <v>100</v>
      </c>
      <c r="O1095" s="14">
        <v>100</v>
      </c>
      <c r="P1095" s="259"/>
      <c r="Q1095" s="259"/>
      <c r="R1095" s="259"/>
      <c r="S1095" s="259"/>
      <c r="T1095" s="2"/>
    </row>
    <row r="1096" spans="1:20" ht="21.75" customHeight="1" x14ac:dyDescent="0.25">
      <c r="A1096" s="253"/>
      <c r="B1096" s="256"/>
      <c r="C1096" s="12">
        <v>2017</v>
      </c>
      <c r="D1096" s="14">
        <f>SUM(D1101)</f>
        <v>5115</v>
      </c>
      <c r="E1096" s="14">
        <f t="shared" ref="E1096:M1096" si="382">SUM(E1101)</f>
        <v>5115</v>
      </c>
      <c r="F1096" s="14">
        <f t="shared" si="382"/>
        <v>0</v>
      </c>
      <c r="G1096" s="14">
        <f t="shared" si="382"/>
        <v>0</v>
      </c>
      <c r="H1096" s="14">
        <f t="shared" si="382"/>
        <v>0</v>
      </c>
      <c r="I1096" s="14">
        <f t="shared" si="382"/>
        <v>0</v>
      </c>
      <c r="J1096" s="14">
        <f t="shared" si="382"/>
        <v>5115</v>
      </c>
      <c r="K1096" s="14">
        <f t="shared" si="382"/>
        <v>5115</v>
      </c>
      <c r="L1096" s="14">
        <f t="shared" si="382"/>
        <v>0</v>
      </c>
      <c r="M1096" s="14">
        <f t="shared" si="382"/>
        <v>0</v>
      </c>
      <c r="N1096" s="14">
        <v>100</v>
      </c>
      <c r="O1096" s="14">
        <v>100</v>
      </c>
      <c r="P1096" s="259"/>
      <c r="Q1096" s="259"/>
      <c r="R1096" s="259"/>
      <c r="S1096" s="259"/>
      <c r="T1096" s="2"/>
    </row>
    <row r="1097" spans="1:20" ht="21.75" customHeight="1" x14ac:dyDescent="0.25">
      <c r="A1097" s="254"/>
      <c r="B1097" s="257"/>
      <c r="C1097" s="12">
        <v>2018</v>
      </c>
      <c r="D1097" s="14">
        <f>SUM(D1102+D1103)</f>
        <v>12116.2</v>
      </c>
      <c r="E1097" s="14">
        <f t="shared" ref="E1097:M1097" si="383">SUM(E1102+E1103)</f>
        <v>12116.2</v>
      </c>
      <c r="F1097" s="14">
        <f t="shared" si="383"/>
        <v>0</v>
      </c>
      <c r="G1097" s="14">
        <f t="shared" si="383"/>
        <v>0</v>
      </c>
      <c r="H1097" s="14">
        <f t="shared" si="383"/>
        <v>0</v>
      </c>
      <c r="I1097" s="14">
        <f t="shared" si="383"/>
        <v>0</v>
      </c>
      <c r="J1097" s="14">
        <f t="shared" si="383"/>
        <v>12116.2</v>
      </c>
      <c r="K1097" s="14">
        <f t="shared" si="383"/>
        <v>12116.2</v>
      </c>
      <c r="L1097" s="14">
        <f t="shared" si="383"/>
        <v>0</v>
      </c>
      <c r="M1097" s="14">
        <f t="shared" si="383"/>
        <v>0</v>
      </c>
      <c r="N1097" s="14">
        <v>100</v>
      </c>
      <c r="O1097" s="14">
        <v>100</v>
      </c>
      <c r="P1097" s="260"/>
      <c r="Q1097" s="260"/>
      <c r="R1097" s="260"/>
      <c r="S1097" s="260"/>
      <c r="T1097" s="2"/>
    </row>
    <row r="1098" spans="1:20" ht="21.75" customHeight="1" x14ac:dyDescent="0.25">
      <c r="A1098" s="261" t="s">
        <v>319</v>
      </c>
      <c r="B1098" s="264" t="s">
        <v>605</v>
      </c>
      <c r="C1098" s="23">
        <v>2014</v>
      </c>
      <c r="D1098" s="24">
        <v>3105</v>
      </c>
      <c r="E1098" s="24">
        <v>3105</v>
      </c>
      <c r="F1098" s="24">
        <v>0</v>
      </c>
      <c r="G1098" s="24">
        <v>0</v>
      </c>
      <c r="H1098" s="24">
        <v>0</v>
      </c>
      <c r="I1098" s="24">
        <v>0</v>
      </c>
      <c r="J1098" s="24">
        <v>3105</v>
      </c>
      <c r="K1098" s="24">
        <v>3105</v>
      </c>
      <c r="L1098" s="24">
        <v>0</v>
      </c>
      <c r="M1098" s="24">
        <v>0</v>
      </c>
      <c r="N1098" s="24">
        <v>100</v>
      </c>
      <c r="O1098" s="24">
        <v>100</v>
      </c>
      <c r="P1098" s="267" t="s">
        <v>606</v>
      </c>
      <c r="Q1098" s="24">
        <v>3105</v>
      </c>
      <c r="R1098" s="24">
        <v>3105</v>
      </c>
      <c r="S1098" s="28">
        <v>100</v>
      </c>
      <c r="T1098" s="2"/>
    </row>
    <row r="1099" spans="1:20" ht="20.25" customHeight="1" x14ac:dyDescent="0.25">
      <c r="A1099" s="262"/>
      <c r="B1099" s="265"/>
      <c r="C1099" s="23">
        <v>2015</v>
      </c>
      <c r="D1099" s="24">
        <v>5035</v>
      </c>
      <c r="E1099" s="24">
        <v>5035</v>
      </c>
      <c r="F1099" s="24">
        <v>0</v>
      </c>
      <c r="G1099" s="24">
        <v>0</v>
      </c>
      <c r="H1099" s="24">
        <v>0</v>
      </c>
      <c r="I1099" s="24">
        <v>0</v>
      </c>
      <c r="J1099" s="24">
        <v>5035</v>
      </c>
      <c r="K1099" s="24">
        <v>5035</v>
      </c>
      <c r="L1099" s="24">
        <v>0</v>
      </c>
      <c r="M1099" s="24">
        <v>0</v>
      </c>
      <c r="N1099" s="24">
        <v>100</v>
      </c>
      <c r="O1099" s="24">
        <v>100</v>
      </c>
      <c r="P1099" s="268"/>
      <c r="Q1099" s="24">
        <v>5035</v>
      </c>
      <c r="R1099" s="24">
        <v>5035</v>
      </c>
      <c r="S1099" s="85">
        <v>100</v>
      </c>
      <c r="T1099" s="2"/>
    </row>
    <row r="1100" spans="1:20" ht="20.25" customHeight="1" x14ac:dyDescent="0.25">
      <c r="A1100" s="262"/>
      <c r="B1100" s="265"/>
      <c r="C1100" s="23">
        <v>2016</v>
      </c>
      <c r="D1100" s="24">
        <v>5076</v>
      </c>
      <c r="E1100" s="24">
        <v>5076</v>
      </c>
      <c r="F1100" s="24">
        <v>0</v>
      </c>
      <c r="G1100" s="24">
        <v>0</v>
      </c>
      <c r="H1100" s="24">
        <v>0</v>
      </c>
      <c r="I1100" s="24">
        <v>0</v>
      </c>
      <c r="J1100" s="24">
        <v>5076</v>
      </c>
      <c r="K1100" s="24">
        <v>5076</v>
      </c>
      <c r="L1100" s="24">
        <v>0</v>
      </c>
      <c r="M1100" s="24">
        <v>0</v>
      </c>
      <c r="N1100" s="24">
        <v>100</v>
      </c>
      <c r="O1100" s="24">
        <v>100</v>
      </c>
      <c r="P1100" s="268"/>
      <c r="Q1100" s="24">
        <v>5076</v>
      </c>
      <c r="R1100" s="24">
        <v>5076</v>
      </c>
      <c r="S1100" s="145">
        <v>100</v>
      </c>
      <c r="T1100" s="2"/>
    </row>
    <row r="1101" spans="1:20" ht="21" customHeight="1" x14ac:dyDescent="0.25">
      <c r="A1101" s="262"/>
      <c r="B1101" s="265"/>
      <c r="C1101" s="23">
        <v>2017</v>
      </c>
      <c r="D1101" s="24">
        <v>5115</v>
      </c>
      <c r="E1101" s="24">
        <v>5115</v>
      </c>
      <c r="F1101" s="24">
        <v>0</v>
      </c>
      <c r="G1101" s="24">
        <v>0</v>
      </c>
      <c r="H1101" s="24">
        <v>0</v>
      </c>
      <c r="I1101" s="24">
        <v>0</v>
      </c>
      <c r="J1101" s="24">
        <v>5115</v>
      </c>
      <c r="K1101" s="24">
        <v>5115</v>
      </c>
      <c r="L1101" s="24">
        <v>0</v>
      </c>
      <c r="M1101" s="24">
        <v>0</v>
      </c>
      <c r="N1101" s="24">
        <v>100</v>
      </c>
      <c r="O1101" s="24">
        <v>100</v>
      </c>
      <c r="P1101" s="268"/>
      <c r="Q1101" s="24">
        <v>5115</v>
      </c>
      <c r="R1101" s="24">
        <v>5115</v>
      </c>
      <c r="S1101" s="172">
        <v>100</v>
      </c>
      <c r="T1101" s="2"/>
    </row>
    <row r="1102" spans="1:20" ht="21" customHeight="1" x14ac:dyDescent="0.25">
      <c r="A1102" s="262"/>
      <c r="B1102" s="266"/>
      <c r="C1102" s="23">
        <v>2018</v>
      </c>
      <c r="D1102" s="24">
        <v>1506</v>
      </c>
      <c r="E1102" s="24">
        <v>1506</v>
      </c>
      <c r="F1102" s="24">
        <v>0</v>
      </c>
      <c r="G1102" s="24">
        <v>0</v>
      </c>
      <c r="H1102" s="24">
        <v>0</v>
      </c>
      <c r="I1102" s="24">
        <v>0</v>
      </c>
      <c r="J1102" s="24">
        <v>1506</v>
      </c>
      <c r="K1102" s="24">
        <v>1506</v>
      </c>
      <c r="L1102" s="24">
        <v>0</v>
      </c>
      <c r="M1102" s="24">
        <v>0</v>
      </c>
      <c r="N1102" s="24">
        <v>100</v>
      </c>
      <c r="O1102" s="24">
        <v>100</v>
      </c>
      <c r="P1102" s="269"/>
      <c r="Q1102" s="24">
        <v>1506</v>
      </c>
      <c r="R1102" s="24">
        <v>1506</v>
      </c>
      <c r="S1102" s="220">
        <v>100</v>
      </c>
      <c r="T1102" s="2"/>
    </row>
    <row r="1103" spans="1:20" ht="81" customHeight="1" x14ac:dyDescent="0.25">
      <c r="A1103" s="263"/>
      <c r="B1103" s="8" t="s">
        <v>608</v>
      </c>
      <c r="C1103" s="8">
        <v>2018</v>
      </c>
      <c r="D1103" s="90">
        <v>10610.2</v>
      </c>
      <c r="E1103" s="90">
        <v>10610.2</v>
      </c>
      <c r="F1103" s="90">
        <v>0</v>
      </c>
      <c r="G1103" s="90">
        <v>0</v>
      </c>
      <c r="H1103" s="90">
        <v>0</v>
      </c>
      <c r="I1103" s="90">
        <v>0</v>
      </c>
      <c r="J1103" s="90">
        <v>10610.2</v>
      </c>
      <c r="K1103" s="90">
        <v>10610.2</v>
      </c>
      <c r="L1103" s="90">
        <v>0</v>
      </c>
      <c r="M1103" s="90">
        <v>0</v>
      </c>
      <c r="N1103" s="90">
        <v>100</v>
      </c>
      <c r="O1103" s="90">
        <v>100</v>
      </c>
      <c r="P1103" s="344" t="s">
        <v>607</v>
      </c>
      <c r="Q1103" s="90">
        <v>10610.2</v>
      </c>
      <c r="R1103" s="90">
        <v>10610.2</v>
      </c>
      <c r="S1103" s="232">
        <v>100</v>
      </c>
      <c r="T1103" s="2"/>
    </row>
    <row r="1104" spans="1:20" ht="8.25" customHeight="1" x14ac:dyDescent="0.25">
      <c r="A1104" s="3"/>
    </row>
    <row r="1105" spans="1:19" ht="57.75" customHeight="1" x14ac:dyDescent="0.25">
      <c r="A1105" s="315" t="s">
        <v>609</v>
      </c>
      <c r="B1105" s="315"/>
      <c r="C1105" s="315"/>
      <c r="D1105" s="315"/>
      <c r="E1105" s="315"/>
      <c r="F1105" s="315"/>
      <c r="G1105" s="315"/>
      <c r="H1105" s="315"/>
      <c r="I1105" s="315"/>
      <c r="J1105" s="315"/>
      <c r="K1105" s="315"/>
      <c r="L1105" s="315"/>
      <c r="M1105" s="315"/>
      <c r="N1105" s="315"/>
      <c r="O1105" s="315"/>
      <c r="P1105" s="315"/>
      <c r="Q1105" s="315"/>
      <c r="R1105" s="315"/>
      <c r="S1105" s="315"/>
    </row>
    <row r="1106" spans="1:19" ht="9" customHeight="1" x14ac:dyDescent="0.25">
      <c r="A1106" s="44"/>
      <c r="B1106" s="45"/>
      <c r="C1106" s="45"/>
      <c r="D1106" s="45"/>
      <c r="E1106" s="45"/>
      <c r="F1106" s="45"/>
    </row>
    <row r="1107" spans="1:19" ht="33.75" customHeight="1" x14ac:dyDescent="0.25">
      <c r="A1107" s="316" t="s">
        <v>439</v>
      </c>
      <c r="B1107" s="316"/>
      <c r="C1107" s="316"/>
      <c r="D1107" s="316"/>
      <c r="E1107" s="316"/>
      <c r="F1107" s="316"/>
      <c r="G1107" s="316"/>
      <c r="H1107" s="316"/>
      <c r="I1107" s="316"/>
      <c r="J1107" s="316"/>
      <c r="K1107" s="316"/>
      <c r="L1107" s="316"/>
      <c r="M1107" s="316"/>
      <c r="N1107" s="316"/>
      <c r="O1107" s="316"/>
      <c r="P1107" s="316"/>
      <c r="Q1107" s="316"/>
      <c r="R1107" s="316"/>
      <c r="S1107" s="316"/>
    </row>
    <row r="1108" spans="1:19" ht="7.5" customHeight="1" x14ac:dyDescent="0.25">
      <c r="A1108" s="46"/>
      <c r="B1108" s="47"/>
      <c r="C1108" s="47"/>
      <c r="D1108" s="47"/>
      <c r="E1108" s="47"/>
      <c r="F1108" s="45"/>
    </row>
    <row r="1109" spans="1:19" x14ac:dyDescent="0.25">
      <c r="A1109" s="48" t="s">
        <v>440</v>
      </c>
      <c r="B1109" s="49"/>
      <c r="C1109" s="49"/>
      <c r="D1109" s="49"/>
      <c r="E1109" s="49"/>
      <c r="F1109" s="45"/>
    </row>
    <row r="1110" spans="1:19" ht="16.5" x14ac:dyDescent="0.25">
      <c r="A1110" s="3"/>
    </row>
    <row r="1111" spans="1:19" ht="16.5" x14ac:dyDescent="0.25">
      <c r="A1111" s="3"/>
    </row>
    <row r="1112" spans="1:19" ht="16.5" x14ac:dyDescent="0.25">
      <c r="A1112" s="4"/>
    </row>
    <row r="1113" spans="1:19" ht="16.5" x14ac:dyDescent="0.25">
      <c r="A1113" s="4"/>
    </row>
  </sheetData>
  <mergeCells count="2102">
    <mergeCell ref="P761:P763"/>
    <mergeCell ref="A764:A766"/>
    <mergeCell ref="B764:B766"/>
    <mergeCell ref="P764:P766"/>
    <mergeCell ref="A718:A723"/>
    <mergeCell ref="B718:B723"/>
    <mergeCell ref="P718:P723"/>
    <mergeCell ref="A743:A748"/>
    <mergeCell ref="B743:B748"/>
    <mergeCell ref="P743:P748"/>
    <mergeCell ref="O730:O732"/>
    <mergeCell ref="K730:K732"/>
    <mergeCell ref="A1098:A1103"/>
    <mergeCell ref="Q718:Q723"/>
    <mergeCell ref="R718:R723"/>
    <mergeCell ref="S718:S723"/>
    <mergeCell ref="A724:A729"/>
    <mergeCell ref="B724:B729"/>
    <mergeCell ref="P724:P729"/>
    <mergeCell ref="Q724:Q729"/>
    <mergeCell ref="R724:R729"/>
    <mergeCell ref="S724:S729"/>
    <mergeCell ref="C740:C742"/>
    <mergeCell ref="D740:D742"/>
    <mergeCell ref="E740:E742"/>
    <mergeCell ref="F740:F742"/>
    <mergeCell ref="G740:G742"/>
    <mergeCell ref="H740:H742"/>
    <mergeCell ref="I740:I742"/>
    <mergeCell ref="J740:J742"/>
    <mergeCell ref="K740:K742"/>
    <mergeCell ref="L740:L742"/>
    <mergeCell ref="M740:M742"/>
    <mergeCell ref="N740:N742"/>
    <mergeCell ref="O740:O742"/>
    <mergeCell ref="A730:A742"/>
    <mergeCell ref="B730:B742"/>
    <mergeCell ref="C730:C732"/>
    <mergeCell ref="D730:D732"/>
    <mergeCell ref="E730:E732"/>
    <mergeCell ref="F730:F732"/>
    <mergeCell ref="G730:G732"/>
    <mergeCell ref="H730:H732"/>
    <mergeCell ref="I730:I732"/>
    <mergeCell ref="J730:J732"/>
    <mergeCell ref="A715:A717"/>
    <mergeCell ref="B715:B717"/>
    <mergeCell ref="C715:C717"/>
    <mergeCell ref="D715:D717"/>
    <mergeCell ref="E715:E717"/>
    <mergeCell ref="F715:F717"/>
    <mergeCell ref="G715:G717"/>
    <mergeCell ref="H715:H717"/>
    <mergeCell ref="I715:I717"/>
    <mergeCell ref="J715:J717"/>
    <mergeCell ref="K715:K717"/>
    <mergeCell ref="L715:L717"/>
    <mergeCell ref="M715:M717"/>
    <mergeCell ref="N715:N717"/>
    <mergeCell ref="O715:O717"/>
    <mergeCell ref="P690:P695"/>
    <mergeCell ref="Q690:Q695"/>
    <mergeCell ref="G706:G708"/>
    <mergeCell ref="H706:H708"/>
    <mergeCell ref="I706:I708"/>
    <mergeCell ref="J706:J708"/>
    <mergeCell ref="K706:K708"/>
    <mergeCell ref="L706:L708"/>
    <mergeCell ref="M706:M708"/>
    <mergeCell ref="N706:N708"/>
    <mergeCell ref="O706:O708"/>
    <mergeCell ref="A712:A714"/>
    <mergeCell ref="C697:C699"/>
    <mergeCell ref="O697:O699"/>
    <mergeCell ref="N697:N699"/>
    <mergeCell ref="M697:M699"/>
    <mergeCell ref="L697:L699"/>
    <mergeCell ref="A669:A676"/>
    <mergeCell ref="B669:B676"/>
    <mergeCell ref="A680:A685"/>
    <mergeCell ref="B680:B685"/>
    <mergeCell ref="P680:P685"/>
    <mergeCell ref="Q680:Q685"/>
    <mergeCell ref="R680:R685"/>
    <mergeCell ref="S680:S685"/>
    <mergeCell ref="P686:P689"/>
    <mergeCell ref="A690:A695"/>
    <mergeCell ref="B690:B695"/>
    <mergeCell ref="C709:C711"/>
    <mergeCell ref="D709:D711"/>
    <mergeCell ref="E709:E711"/>
    <mergeCell ref="F709:F711"/>
    <mergeCell ref="G709:G711"/>
    <mergeCell ref="H709:H711"/>
    <mergeCell ref="I709:I711"/>
    <mergeCell ref="J709:J711"/>
    <mergeCell ref="K709:K711"/>
    <mergeCell ref="L709:L711"/>
    <mergeCell ref="M709:M711"/>
    <mergeCell ref="N709:N711"/>
    <mergeCell ref="O709:O711"/>
    <mergeCell ref="A696:A711"/>
    <mergeCell ref="B696:B711"/>
    <mergeCell ref="R690:R695"/>
    <mergeCell ref="S690:S695"/>
    <mergeCell ref="C706:C708"/>
    <mergeCell ref="D706:D708"/>
    <mergeCell ref="E706:E708"/>
    <mergeCell ref="F706:F708"/>
    <mergeCell ref="M628:M630"/>
    <mergeCell ref="N628:N630"/>
    <mergeCell ref="O628:O630"/>
    <mergeCell ref="A615:A630"/>
    <mergeCell ref="B615:B630"/>
    <mergeCell ref="A652:A663"/>
    <mergeCell ref="B652:B663"/>
    <mergeCell ref="A642:A643"/>
    <mergeCell ref="B642:B643"/>
    <mergeCell ref="H653:H655"/>
    <mergeCell ref="I653:I655"/>
    <mergeCell ref="J653:J655"/>
    <mergeCell ref="K653:K655"/>
    <mergeCell ref="E656:E658"/>
    <mergeCell ref="F656:F658"/>
    <mergeCell ref="C659:C661"/>
    <mergeCell ref="D659:D661"/>
    <mergeCell ref="E659:E661"/>
    <mergeCell ref="F659:F661"/>
    <mergeCell ref="M656:M658"/>
    <mergeCell ref="N656:N658"/>
    <mergeCell ref="O656:O658"/>
    <mergeCell ref="P603:P608"/>
    <mergeCell ref="Q603:Q608"/>
    <mergeCell ref="R603:R608"/>
    <mergeCell ref="S603:S608"/>
    <mergeCell ref="A612:A614"/>
    <mergeCell ref="B612:B614"/>
    <mergeCell ref="C612:C614"/>
    <mergeCell ref="D612:D614"/>
    <mergeCell ref="E612:E614"/>
    <mergeCell ref="F612:F614"/>
    <mergeCell ref="G612:G614"/>
    <mergeCell ref="H612:H614"/>
    <mergeCell ref="I612:I614"/>
    <mergeCell ref="J612:J614"/>
    <mergeCell ref="K612:K614"/>
    <mergeCell ref="L612:L614"/>
    <mergeCell ref="M612:M614"/>
    <mergeCell ref="N612:N614"/>
    <mergeCell ref="O612:O614"/>
    <mergeCell ref="P573:P578"/>
    <mergeCell ref="Q573:Q578"/>
    <mergeCell ref="R573:R578"/>
    <mergeCell ref="S573:S578"/>
    <mergeCell ref="A579:A584"/>
    <mergeCell ref="B579:B584"/>
    <mergeCell ref="P580:P584"/>
    <mergeCell ref="A585:A590"/>
    <mergeCell ref="B585:B590"/>
    <mergeCell ref="P585:P590"/>
    <mergeCell ref="Q585:Q590"/>
    <mergeCell ref="R585:R590"/>
    <mergeCell ref="S585:S590"/>
    <mergeCell ref="A593:A598"/>
    <mergeCell ref="B593:B598"/>
    <mergeCell ref="P593:P598"/>
    <mergeCell ref="Q593:Q598"/>
    <mergeCell ref="R593:R598"/>
    <mergeCell ref="S593:S598"/>
    <mergeCell ref="P496:P500"/>
    <mergeCell ref="C534:C541"/>
    <mergeCell ref="D534:D541"/>
    <mergeCell ref="E534:E541"/>
    <mergeCell ref="F534:F541"/>
    <mergeCell ref="G534:G541"/>
    <mergeCell ref="H534:H541"/>
    <mergeCell ref="I534:I541"/>
    <mergeCell ref="J534:J541"/>
    <mergeCell ref="K534:K541"/>
    <mergeCell ref="L534:L541"/>
    <mergeCell ref="M534:M541"/>
    <mergeCell ref="N534:N541"/>
    <mergeCell ref="O534:O541"/>
    <mergeCell ref="A501:A541"/>
    <mergeCell ref="B501:B541"/>
    <mergeCell ref="C567:C572"/>
    <mergeCell ref="D567:D572"/>
    <mergeCell ref="E567:E572"/>
    <mergeCell ref="F567:F572"/>
    <mergeCell ref="G567:G572"/>
    <mergeCell ref="H567:H572"/>
    <mergeCell ref="I567:I572"/>
    <mergeCell ref="J567:J572"/>
    <mergeCell ref="K567:K572"/>
    <mergeCell ref="L567:L572"/>
    <mergeCell ref="M567:M572"/>
    <mergeCell ref="N567:N572"/>
    <mergeCell ref="O567:O572"/>
    <mergeCell ref="A542:A572"/>
    <mergeCell ref="B542:B572"/>
    <mergeCell ref="C561:C566"/>
    <mergeCell ref="A452:A476"/>
    <mergeCell ref="B472:B476"/>
    <mergeCell ref="A478:A483"/>
    <mergeCell ref="B478:B483"/>
    <mergeCell ref="P478:P483"/>
    <mergeCell ref="Q478:Q483"/>
    <mergeCell ref="R478:R483"/>
    <mergeCell ref="S478:S483"/>
    <mergeCell ref="A484:A489"/>
    <mergeCell ref="B484:B489"/>
    <mergeCell ref="P484:P489"/>
    <mergeCell ref="Q484:Q489"/>
    <mergeCell ref="R484:R489"/>
    <mergeCell ref="S484:S489"/>
    <mergeCell ref="A490:A495"/>
    <mergeCell ref="B490:B495"/>
    <mergeCell ref="P490:P495"/>
    <mergeCell ref="Q490:Q495"/>
    <mergeCell ref="R490:R495"/>
    <mergeCell ref="S490:S495"/>
    <mergeCell ref="M452:M456"/>
    <mergeCell ref="Q446:Q451"/>
    <mergeCell ref="R446:R451"/>
    <mergeCell ref="S446:S451"/>
    <mergeCell ref="C472:C476"/>
    <mergeCell ref="D472:D476"/>
    <mergeCell ref="E472:E476"/>
    <mergeCell ref="F472:F476"/>
    <mergeCell ref="G472:G476"/>
    <mergeCell ref="H472:H476"/>
    <mergeCell ref="I472:I476"/>
    <mergeCell ref="J472:J476"/>
    <mergeCell ref="K472:K476"/>
    <mergeCell ref="L472:L476"/>
    <mergeCell ref="M472:M476"/>
    <mergeCell ref="N472:N476"/>
    <mergeCell ref="O472:O476"/>
    <mergeCell ref="D462:D466"/>
    <mergeCell ref="E462:E466"/>
    <mergeCell ref="F462:F466"/>
    <mergeCell ref="G462:G466"/>
    <mergeCell ref="H462:H466"/>
    <mergeCell ref="I462:I466"/>
    <mergeCell ref="J462:J466"/>
    <mergeCell ref="K462:K466"/>
    <mergeCell ref="L462:L466"/>
    <mergeCell ref="M462:M466"/>
    <mergeCell ref="N462:N466"/>
    <mergeCell ref="O462:O466"/>
    <mergeCell ref="O457:O461"/>
    <mergeCell ref="L452:L456"/>
    <mergeCell ref="A407:A410"/>
    <mergeCell ref="B407:B410"/>
    <mergeCell ref="P407:P410"/>
    <mergeCell ref="A411:A414"/>
    <mergeCell ref="B411:B414"/>
    <mergeCell ref="P411:P414"/>
    <mergeCell ref="A415:A420"/>
    <mergeCell ref="B415:B420"/>
    <mergeCell ref="P415:P420"/>
    <mergeCell ref="Q415:Q420"/>
    <mergeCell ref="R415:R420"/>
    <mergeCell ref="S415:S420"/>
    <mergeCell ref="P441:P445"/>
    <mergeCell ref="Q441:Q445"/>
    <mergeCell ref="R441:R445"/>
    <mergeCell ref="S441:S445"/>
    <mergeCell ref="R436:R440"/>
    <mergeCell ref="S436:S440"/>
    <mergeCell ref="P431:P435"/>
    <mergeCell ref="Q431:Q435"/>
    <mergeCell ref="R431:R435"/>
    <mergeCell ref="S431:S435"/>
    <mergeCell ref="P421:P425"/>
    <mergeCell ref="Q421:Q425"/>
    <mergeCell ref="R421:R425"/>
    <mergeCell ref="S421:S425"/>
    <mergeCell ref="P426:P430"/>
    <mergeCell ref="Q426:Q430"/>
    <mergeCell ref="R426:R430"/>
    <mergeCell ref="A377:A381"/>
    <mergeCell ref="B377:B381"/>
    <mergeCell ref="P377:P381"/>
    <mergeCell ref="A382:A386"/>
    <mergeCell ref="B382:B386"/>
    <mergeCell ref="P382:P386"/>
    <mergeCell ref="A387:A391"/>
    <mergeCell ref="B387:B391"/>
    <mergeCell ref="P387:P391"/>
    <mergeCell ref="A392:A396"/>
    <mergeCell ref="B392:B396"/>
    <mergeCell ref="P392:P396"/>
    <mergeCell ref="A397:A401"/>
    <mergeCell ref="B397:B401"/>
    <mergeCell ref="P397:P401"/>
    <mergeCell ref="A402:A406"/>
    <mergeCell ref="B402:B406"/>
    <mergeCell ref="P402:P406"/>
    <mergeCell ref="A336:A343"/>
    <mergeCell ref="B342:B343"/>
    <mergeCell ref="P342:P343"/>
    <mergeCell ref="B340:B341"/>
    <mergeCell ref="A344:A349"/>
    <mergeCell ref="B344:B349"/>
    <mergeCell ref="P344:P349"/>
    <mergeCell ref="Q344:Q349"/>
    <mergeCell ref="R344:R349"/>
    <mergeCell ref="S344:S349"/>
    <mergeCell ref="A350:A354"/>
    <mergeCell ref="B350:B354"/>
    <mergeCell ref="P350:P354"/>
    <mergeCell ref="A355:A359"/>
    <mergeCell ref="B355:B359"/>
    <mergeCell ref="P355:P359"/>
    <mergeCell ref="B372:B376"/>
    <mergeCell ref="P372:P376"/>
    <mergeCell ref="A306:A311"/>
    <mergeCell ref="B306:B311"/>
    <mergeCell ref="P306:P311"/>
    <mergeCell ref="Q306:Q311"/>
    <mergeCell ref="R306:R311"/>
    <mergeCell ref="S306:S311"/>
    <mergeCell ref="A312:A317"/>
    <mergeCell ref="B312:B317"/>
    <mergeCell ref="P314:P317"/>
    <mergeCell ref="A318:A324"/>
    <mergeCell ref="B318:B324"/>
    <mergeCell ref="P322:P324"/>
    <mergeCell ref="A325:A330"/>
    <mergeCell ref="B325:B330"/>
    <mergeCell ref="P325:P330"/>
    <mergeCell ref="Q325:Q330"/>
    <mergeCell ref="R325:R330"/>
    <mergeCell ref="S325:S330"/>
    <mergeCell ref="Q285:Q290"/>
    <mergeCell ref="R285:R290"/>
    <mergeCell ref="S285:S290"/>
    <mergeCell ref="P291:P293"/>
    <mergeCell ref="A294:A296"/>
    <mergeCell ref="B294:B296"/>
    <mergeCell ref="P294:P296"/>
    <mergeCell ref="C304:C305"/>
    <mergeCell ref="D304:D305"/>
    <mergeCell ref="E304:E305"/>
    <mergeCell ref="F304:F305"/>
    <mergeCell ref="G304:G305"/>
    <mergeCell ref="H304:H305"/>
    <mergeCell ref="I304:I305"/>
    <mergeCell ref="J304:J305"/>
    <mergeCell ref="K304:K305"/>
    <mergeCell ref="L304:L305"/>
    <mergeCell ref="M304:M305"/>
    <mergeCell ref="N304:N305"/>
    <mergeCell ref="O304:O305"/>
    <mergeCell ref="A297:A305"/>
    <mergeCell ref="B297:B305"/>
    <mergeCell ref="B291:B293"/>
    <mergeCell ref="C302:C303"/>
    <mergeCell ref="D302:D303"/>
    <mergeCell ref="E302:E303"/>
    <mergeCell ref="F302:F303"/>
    <mergeCell ref="G302:G303"/>
    <mergeCell ref="H302:H303"/>
    <mergeCell ref="I302:I303"/>
    <mergeCell ref="J302:J303"/>
    <mergeCell ref="K302:K303"/>
    <mergeCell ref="E267:E268"/>
    <mergeCell ref="F267:F268"/>
    <mergeCell ref="G267:G268"/>
    <mergeCell ref="H267:H268"/>
    <mergeCell ref="I267:I268"/>
    <mergeCell ref="J267:J268"/>
    <mergeCell ref="K267:K268"/>
    <mergeCell ref="L267:L268"/>
    <mergeCell ref="M267:M268"/>
    <mergeCell ref="N267:N268"/>
    <mergeCell ref="O267:O268"/>
    <mergeCell ref="A259:A268"/>
    <mergeCell ref="B259:B268"/>
    <mergeCell ref="A274:A283"/>
    <mergeCell ref="B274:B283"/>
    <mergeCell ref="C282:C283"/>
    <mergeCell ref="D282:D283"/>
    <mergeCell ref="E282:E283"/>
    <mergeCell ref="F282:F283"/>
    <mergeCell ref="G282:G283"/>
    <mergeCell ref="H282:H283"/>
    <mergeCell ref="I282:I283"/>
    <mergeCell ref="J282:J283"/>
    <mergeCell ref="K282:K283"/>
    <mergeCell ref="L282:L283"/>
    <mergeCell ref="M282:M283"/>
    <mergeCell ref="N282:N283"/>
    <mergeCell ref="O282:O283"/>
    <mergeCell ref="A269:A273"/>
    <mergeCell ref="B269:B273"/>
    <mergeCell ref="A222:A251"/>
    <mergeCell ref="B222:B251"/>
    <mergeCell ref="A253:A258"/>
    <mergeCell ref="B253:B258"/>
    <mergeCell ref="C234:C239"/>
    <mergeCell ref="D234:D239"/>
    <mergeCell ref="E234:E239"/>
    <mergeCell ref="F234:F239"/>
    <mergeCell ref="G234:G239"/>
    <mergeCell ref="H234:H239"/>
    <mergeCell ref="I234:I239"/>
    <mergeCell ref="J234:J239"/>
    <mergeCell ref="K234:K239"/>
    <mergeCell ref="L234:L239"/>
    <mergeCell ref="M234:M239"/>
    <mergeCell ref="N234:N239"/>
    <mergeCell ref="O234:O239"/>
    <mergeCell ref="E210:E211"/>
    <mergeCell ref="F210:F211"/>
    <mergeCell ref="G210:G211"/>
    <mergeCell ref="H210:H211"/>
    <mergeCell ref="I210:I211"/>
    <mergeCell ref="J210:J211"/>
    <mergeCell ref="K210:K211"/>
    <mergeCell ref="L210:L211"/>
    <mergeCell ref="M210:M211"/>
    <mergeCell ref="N210:N211"/>
    <mergeCell ref="O210:O211"/>
    <mergeCell ref="A202:A211"/>
    <mergeCell ref="B202:B211"/>
    <mergeCell ref="C220:C221"/>
    <mergeCell ref="D220:D221"/>
    <mergeCell ref="E220:E221"/>
    <mergeCell ref="F220:F221"/>
    <mergeCell ref="G220:G221"/>
    <mergeCell ref="H220:H221"/>
    <mergeCell ref="I220:I221"/>
    <mergeCell ref="J220:J221"/>
    <mergeCell ref="K220:K221"/>
    <mergeCell ref="L220:L221"/>
    <mergeCell ref="M220:M221"/>
    <mergeCell ref="N220:N221"/>
    <mergeCell ref="O220:O221"/>
    <mergeCell ref="A212:A221"/>
    <mergeCell ref="B212:B221"/>
    <mergeCell ref="C218:C219"/>
    <mergeCell ref="D218:D219"/>
    <mergeCell ref="R169:R174"/>
    <mergeCell ref="S169:S174"/>
    <mergeCell ref="A175:A180"/>
    <mergeCell ref="B175:B180"/>
    <mergeCell ref="P175:P180"/>
    <mergeCell ref="Q175:Q180"/>
    <mergeCell ref="R175:R180"/>
    <mergeCell ref="S175:S180"/>
    <mergeCell ref="C193:C195"/>
    <mergeCell ref="D193:D195"/>
    <mergeCell ref="E193:E195"/>
    <mergeCell ref="F193:F195"/>
    <mergeCell ref="G193:G195"/>
    <mergeCell ref="H193:H195"/>
    <mergeCell ref="I193:I195"/>
    <mergeCell ref="J193:J195"/>
    <mergeCell ref="K193:K195"/>
    <mergeCell ref="L193:L195"/>
    <mergeCell ref="M193:M195"/>
    <mergeCell ref="N193:N195"/>
    <mergeCell ref="O193:O195"/>
    <mergeCell ref="A181:A195"/>
    <mergeCell ref="B181:B195"/>
    <mergeCell ref="N181:N183"/>
    <mergeCell ref="M181:M183"/>
    <mergeCell ref="C1072:C1073"/>
    <mergeCell ref="M1072:M1073"/>
    <mergeCell ref="L1072:L1073"/>
    <mergeCell ref="K1072:K1073"/>
    <mergeCell ref="O1076:O1077"/>
    <mergeCell ref="J1074:J1075"/>
    <mergeCell ref="C1076:C1077"/>
    <mergeCell ref="D1076:D1077"/>
    <mergeCell ref="E1076:E1077"/>
    <mergeCell ref="F1076:F1077"/>
    <mergeCell ref="C1078:C1079"/>
    <mergeCell ref="D1078:D1079"/>
    <mergeCell ref="E1078:E1079"/>
    <mergeCell ref="F1078:F1079"/>
    <mergeCell ref="G1078:G1079"/>
    <mergeCell ref="H1078:H1079"/>
    <mergeCell ref="I1078:I1079"/>
    <mergeCell ref="J1078:J1079"/>
    <mergeCell ref="K1078:K1079"/>
    <mergeCell ref="L1078:L1079"/>
    <mergeCell ref="M1078:M1079"/>
    <mergeCell ref="N1078:N1079"/>
    <mergeCell ref="O1078:O1079"/>
    <mergeCell ref="P999:P1004"/>
    <mergeCell ref="Q999:Q1004"/>
    <mergeCell ref="R999:R1004"/>
    <mergeCell ref="S999:S1004"/>
    <mergeCell ref="A1005:A1010"/>
    <mergeCell ref="B1005:B1010"/>
    <mergeCell ref="P1005:P1010"/>
    <mergeCell ref="Q1005:Q1010"/>
    <mergeCell ref="R1005:R1010"/>
    <mergeCell ref="O1030:O1031"/>
    <mergeCell ref="N1030:N1031"/>
    <mergeCell ref="M1030:M1031"/>
    <mergeCell ref="K1030:K1031"/>
    <mergeCell ref="L1030:L1031"/>
    <mergeCell ref="C1030:C1031"/>
    <mergeCell ref="A1030:A1035"/>
    <mergeCell ref="B1030:B1035"/>
    <mergeCell ref="P1032:P1035"/>
    <mergeCell ref="S876:S888"/>
    <mergeCell ref="A893:A896"/>
    <mergeCell ref="B893:B896"/>
    <mergeCell ref="P893:P896"/>
    <mergeCell ref="A897:A900"/>
    <mergeCell ref="B897:B900"/>
    <mergeCell ref="P897:P900"/>
    <mergeCell ref="P936:P938"/>
    <mergeCell ref="Q936:Q938"/>
    <mergeCell ref="R936:R938"/>
    <mergeCell ref="S936:S938"/>
    <mergeCell ref="A939:A940"/>
    <mergeCell ref="B939:B940"/>
    <mergeCell ref="A930:A931"/>
    <mergeCell ref="B930:B931"/>
    <mergeCell ref="P930:P931"/>
    <mergeCell ref="Q930:Q931"/>
    <mergeCell ref="R930:R931"/>
    <mergeCell ref="S930:S931"/>
    <mergeCell ref="S918:S923"/>
    <mergeCell ref="C823:C824"/>
    <mergeCell ref="D823:D824"/>
    <mergeCell ref="E823:E824"/>
    <mergeCell ref="F823:F824"/>
    <mergeCell ref="G823:G824"/>
    <mergeCell ref="H823:H824"/>
    <mergeCell ref="I823:I824"/>
    <mergeCell ref="L823:L824"/>
    <mergeCell ref="M823:M824"/>
    <mergeCell ref="N823:N824"/>
    <mergeCell ref="P866:P867"/>
    <mergeCell ref="Q866:Q867"/>
    <mergeCell ref="R866:R867"/>
    <mergeCell ref="S866:S867"/>
    <mergeCell ref="C843:C844"/>
    <mergeCell ref="D843:D844"/>
    <mergeCell ref="E843:E844"/>
    <mergeCell ref="F843:F844"/>
    <mergeCell ref="G843:G844"/>
    <mergeCell ref="H843:H844"/>
    <mergeCell ref="I843:I844"/>
    <mergeCell ref="K806:K807"/>
    <mergeCell ref="L806:L807"/>
    <mergeCell ref="M806:M807"/>
    <mergeCell ref="N806:N807"/>
    <mergeCell ref="O806:O807"/>
    <mergeCell ref="L802:L803"/>
    <mergeCell ref="K802:K803"/>
    <mergeCell ref="J802:J803"/>
    <mergeCell ref="I802:I803"/>
    <mergeCell ref="H802:H803"/>
    <mergeCell ref="G802:G803"/>
    <mergeCell ref="F802:F803"/>
    <mergeCell ref="E802:E803"/>
    <mergeCell ref="A795:A800"/>
    <mergeCell ref="B795:B800"/>
    <mergeCell ref="P795:P800"/>
    <mergeCell ref="B815:B822"/>
    <mergeCell ref="C821:C822"/>
    <mergeCell ref="D821:D822"/>
    <mergeCell ref="E821:E822"/>
    <mergeCell ref="F821:F822"/>
    <mergeCell ref="G821:G822"/>
    <mergeCell ref="H821:H822"/>
    <mergeCell ref="I821:I822"/>
    <mergeCell ref="J821:J822"/>
    <mergeCell ref="K821:K822"/>
    <mergeCell ref="L821:L822"/>
    <mergeCell ref="M821:M822"/>
    <mergeCell ref="N821:N822"/>
    <mergeCell ref="O821:O822"/>
    <mergeCell ref="Q764:Q765"/>
    <mergeCell ref="R764:R765"/>
    <mergeCell ref="S764:S765"/>
    <mergeCell ref="C756:C757"/>
    <mergeCell ref="D756:D757"/>
    <mergeCell ref="E756:E757"/>
    <mergeCell ref="F756:F757"/>
    <mergeCell ref="G756:G757"/>
    <mergeCell ref="H756:H757"/>
    <mergeCell ref="I756:I757"/>
    <mergeCell ref="J756:J757"/>
    <mergeCell ref="K756:K757"/>
    <mergeCell ref="L756:L757"/>
    <mergeCell ref="M756:M757"/>
    <mergeCell ref="N756:N757"/>
    <mergeCell ref="O756:O757"/>
    <mergeCell ref="A767:A772"/>
    <mergeCell ref="B767:B772"/>
    <mergeCell ref="P767:P772"/>
    <mergeCell ref="Q767:Q772"/>
    <mergeCell ref="F758:F760"/>
    <mergeCell ref="G758:G760"/>
    <mergeCell ref="H758:H760"/>
    <mergeCell ref="I758:I760"/>
    <mergeCell ref="J758:J760"/>
    <mergeCell ref="K758:K760"/>
    <mergeCell ref="L758:L760"/>
    <mergeCell ref="M758:M760"/>
    <mergeCell ref="N758:N760"/>
    <mergeCell ref="O758:O760"/>
    <mergeCell ref="A761:A763"/>
    <mergeCell ref="B761:B763"/>
    <mergeCell ref="Q743:Q748"/>
    <mergeCell ref="R743:R748"/>
    <mergeCell ref="S743:S748"/>
    <mergeCell ref="A749:A760"/>
    <mergeCell ref="B749:B760"/>
    <mergeCell ref="C758:C760"/>
    <mergeCell ref="D758:D760"/>
    <mergeCell ref="E758:E760"/>
    <mergeCell ref="C737:C739"/>
    <mergeCell ref="D737:D739"/>
    <mergeCell ref="E737:E739"/>
    <mergeCell ref="F737:F739"/>
    <mergeCell ref="G737:G739"/>
    <mergeCell ref="H737:H739"/>
    <mergeCell ref="I737:I739"/>
    <mergeCell ref="J737:J739"/>
    <mergeCell ref="K737:K739"/>
    <mergeCell ref="L737:L739"/>
    <mergeCell ref="M737:M739"/>
    <mergeCell ref="N737:N739"/>
    <mergeCell ref="O737:O739"/>
    <mergeCell ref="P642:P643"/>
    <mergeCell ref="Q642:Q643"/>
    <mergeCell ref="R642:R643"/>
    <mergeCell ref="S642:S643"/>
    <mergeCell ref="A650:A651"/>
    <mergeCell ref="B650:B651"/>
    <mergeCell ref="P650:P651"/>
    <mergeCell ref="Q650:Q651"/>
    <mergeCell ref="R650:R651"/>
    <mergeCell ref="S650:S651"/>
    <mergeCell ref="C625:C627"/>
    <mergeCell ref="D625:D627"/>
    <mergeCell ref="E625:E627"/>
    <mergeCell ref="F625:F627"/>
    <mergeCell ref="G625:G627"/>
    <mergeCell ref="H625:H627"/>
    <mergeCell ref="I625:I627"/>
    <mergeCell ref="J625:J627"/>
    <mergeCell ref="K625:K627"/>
    <mergeCell ref="L625:L627"/>
    <mergeCell ref="M625:M627"/>
    <mergeCell ref="N625:N627"/>
    <mergeCell ref="O625:O627"/>
    <mergeCell ref="C628:C630"/>
    <mergeCell ref="D628:D630"/>
    <mergeCell ref="E628:E630"/>
    <mergeCell ref="F628:F630"/>
    <mergeCell ref="G628:G630"/>
    <mergeCell ref="H628:H630"/>
    <mergeCell ref="I628:I630"/>
    <mergeCell ref="J628:J630"/>
    <mergeCell ref="K628:K630"/>
    <mergeCell ref="D561:D566"/>
    <mergeCell ref="E561:E566"/>
    <mergeCell ref="F561:F566"/>
    <mergeCell ref="G561:G566"/>
    <mergeCell ref="H561:H566"/>
    <mergeCell ref="I561:I566"/>
    <mergeCell ref="J561:J566"/>
    <mergeCell ref="K561:K566"/>
    <mergeCell ref="L561:L566"/>
    <mergeCell ref="M561:M566"/>
    <mergeCell ref="N561:N566"/>
    <mergeCell ref="O561:O566"/>
    <mergeCell ref="C549:C554"/>
    <mergeCell ref="D549:D554"/>
    <mergeCell ref="E549:E554"/>
    <mergeCell ref="F549:F554"/>
    <mergeCell ref="G549:G554"/>
    <mergeCell ref="H549:H554"/>
    <mergeCell ref="I549:I554"/>
    <mergeCell ref="J549:J554"/>
    <mergeCell ref="C555:C560"/>
    <mergeCell ref="D555:D560"/>
    <mergeCell ref="E555:E560"/>
    <mergeCell ref="F555:F560"/>
    <mergeCell ref="G555:G560"/>
    <mergeCell ref="H555:H560"/>
    <mergeCell ref="I555:I560"/>
    <mergeCell ref="J555:J560"/>
    <mergeCell ref="K549:K554"/>
    <mergeCell ref="L549:L554"/>
    <mergeCell ref="C526:C533"/>
    <mergeCell ref="D526:D533"/>
    <mergeCell ref="E526:E533"/>
    <mergeCell ref="F526:F533"/>
    <mergeCell ref="G526:G533"/>
    <mergeCell ref="H526:H533"/>
    <mergeCell ref="I526:I533"/>
    <mergeCell ref="J526:J533"/>
    <mergeCell ref="K526:K533"/>
    <mergeCell ref="L526:L533"/>
    <mergeCell ref="M526:M533"/>
    <mergeCell ref="N526:N533"/>
    <mergeCell ref="O526:O533"/>
    <mergeCell ref="C510:C517"/>
    <mergeCell ref="D510:D517"/>
    <mergeCell ref="E510:E517"/>
    <mergeCell ref="H510:H517"/>
    <mergeCell ref="I510:I517"/>
    <mergeCell ref="J510:J517"/>
    <mergeCell ref="K510:K517"/>
    <mergeCell ref="L510:L517"/>
    <mergeCell ref="M510:M517"/>
    <mergeCell ref="N510:N517"/>
    <mergeCell ref="O510:O517"/>
    <mergeCell ref="C518:C525"/>
    <mergeCell ref="J518:J525"/>
    <mergeCell ref="K518:K525"/>
    <mergeCell ref="L518:L525"/>
    <mergeCell ref="M518:M525"/>
    <mergeCell ref="N518:N525"/>
    <mergeCell ref="O518:O525"/>
    <mergeCell ref="F457:F461"/>
    <mergeCell ref="G457:G461"/>
    <mergeCell ref="H457:H461"/>
    <mergeCell ref="I457:I461"/>
    <mergeCell ref="J457:J461"/>
    <mergeCell ref="C457:C461"/>
    <mergeCell ref="C452:C456"/>
    <mergeCell ref="D452:D456"/>
    <mergeCell ref="N452:N456"/>
    <mergeCell ref="O452:O456"/>
    <mergeCell ref="K457:K461"/>
    <mergeCell ref="L457:L461"/>
    <mergeCell ref="A446:A451"/>
    <mergeCell ref="P436:P440"/>
    <mergeCell ref="Q436:Q440"/>
    <mergeCell ref="C467:C471"/>
    <mergeCell ref="D467:D471"/>
    <mergeCell ref="E467:E471"/>
    <mergeCell ref="F467:F471"/>
    <mergeCell ref="G467:G471"/>
    <mergeCell ref="H467:H471"/>
    <mergeCell ref="I467:I471"/>
    <mergeCell ref="J467:J471"/>
    <mergeCell ref="K467:K471"/>
    <mergeCell ref="L467:L471"/>
    <mergeCell ref="M467:M471"/>
    <mergeCell ref="N467:N471"/>
    <mergeCell ref="O467:O471"/>
    <mergeCell ref="B452:B471"/>
    <mergeCell ref="C462:C466"/>
    <mergeCell ref="B446:B451"/>
    <mergeCell ref="P446:P451"/>
    <mergeCell ref="A360:A362"/>
    <mergeCell ref="B360:B362"/>
    <mergeCell ref="P360:P362"/>
    <mergeCell ref="A363:A365"/>
    <mergeCell ref="B363:B365"/>
    <mergeCell ref="P363:P365"/>
    <mergeCell ref="A366:A371"/>
    <mergeCell ref="B366:B371"/>
    <mergeCell ref="P366:P371"/>
    <mergeCell ref="Q366:Q371"/>
    <mergeCell ref="R366:R371"/>
    <mergeCell ref="S366:S371"/>
    <mergeCell ref="A372:A376"/>
    <mergeCell ref="J318:J319"/>
    <mergeCell ref="I312:I313"/>
    <mergeCell ref="H312:H313"/>
    <mergeCell ref="G312:G313"/>
    <mergeCell ref="E312:E313"/>
    <mergeCell ref="D312:D313"/>
    <mergeCell ref="C312:C313"/>
    <mergeCell ref="C318:C319"/>
    <mergeCell ref="G318:G319"/>
    <mergeCell ref="F318:F319"/>
    <mergeCell ref="J312:J313"/>
    <mergeCell ref="D318:D319"/>
    <mergeCell ref="B337:B338"/>
    <mergeCell ref="P337:P338"/>
    <mergeCell ref="Q337:Q338"/>
    <mergeCell ref="R337:R338"/>
    <mergeCell ref="S337:S338"/>
    <mergeCell ref="A331:A335"/>
    <mergeCell ref="B331:B335"/>
    <mergeCell ref="L302:L303"/>
    <mergeCell ref="M302:M303"/>
    <mergeCell ref="N302:N303"/>
    <mergeCell ref="O302:O303"/>
    <mergeCell ref="F298:F299"/>
    <mergeCell ref="G298:G299"/>
    <mergeCell ref="H298:H299"/>
    <mergeCell ref="I298:I299"/>
    <mergeCell ref="J298:J299"/>
    <mergeCell ref="K298:K299"/>
    <mergeCell ref="A285:A290"/>
    <mergeCell ref="B285:B290"/>
    <mergeCell ref="P285:P290"/>
    <mergeCell ref="C278:C279"/>
    <mergeCell ref="D278:D279"/>
    <mergeCell ref="E278:E279"/>
    <mergeCell ref="F278:F279"/>
    <mergeCell ref="G278:G279"/>
    <mergeCell ref="H278:H279"/>
    <mergeCell ref="I278:I279"/>
    <mergeCell ref="J278:J279"/>
    <mergeCell ref="K278:K279"/>
    <mergeCell ref="L278:L279"/>
    <mergeCell ref="M278:M279"/>
    <mergeCell ref="N278:N279"/>
    <mergeCell ref="O278:O279"/>
    <mergeCell ref="Q253:Q258"/>
    <mergeCell ref="R253:R258"/>
    <mergeCell ref="S253:S258"/>
    <mergeCell ref="C240:C245"/>
    <mergeCell ref="D240:D245"/>
    <mergeCell ref="E240:E245"/>
    <mergeCell ref="F240:F245"/>
    <mergeCell ref="G240:G245"/>
    <mergeCell ref="H240:H245"/>
    <mergeCell ref="I240:I245"/>
    <mergeCell ref="J240:J245"/>
    <mergeCell ref="K240:K245"/>
    <mergeCell ref="L240:L245"/>
    <mergeCell ref="M240:M245"/>
    <mergeCell ref="N240:N245"/>
    <mergeCell ref="O240:O245"/>
    <mergeCell ref="J274:J275"/>
    <mergeCell ref="I274:I275"/>
    <mergeCell ref="C265:C266"/>
    <mergeCell ref="D265:D266"/>
    <mergeCell ref="E265:E266"/>
    <mergeCell ref="F265:F266"/>
    <mergeCell ref="G265:G266"/>
    <mergeCell ref="H265:H266"/>
    <mergeCell ref="I265:I266"/>
    <mergeCell ref="J265:J266"/>
    <mergeCell ref="K265:K266"/>
    <mergeCell ref="L265:L266"/>
    <mergeCell ref="M265:M266"/>
    <mergeCell ref="N265:N266"/>
    <mergeCell ref="O265:O266"/>
    <mergeCell ref="D261:D262"/>
    <mergeCell ref="N214:N215"/>
    <mergeCell ref="O214:O215"/>
    <mergeCell ref="J216:J217"/>
    <mergeCell ref="K216:K217"/>
    <mergeCell ref="L216:L217"/>
    <mergeCell ref="M216:M217"/>
    <mergeCell ref="N216:N217"/>
    <mergeCell ref="O216:O217"/>
    <mergeCell ref="G218:G219"/>
    <mergeCell ref="H218:H219"/>
    <mergeCell ref="I218:I219"/>
    <mergeCell ref="J218:J219"/>
    <mergeCell ref="K218:K219"/>
    <mergeCell ref="L218:L219"/>
    <mergeCell ref="M218:M219"/>
    <mergeCell ref="K259:K260"/>
    <mergeCell ref="P253:P258"/>
    <mergeCell ref="G246:G251"/>
    <mergeCell ref="H246:H251"/>
    <mergeCell ref="I246:I251"/>
    <mergeCell ref="J246:J251"/>
    <mergeCell ref="K246:K251"/>
    <mergeCell ref="L246:L251"/>
    <mergeCell ref="M246:M251"/>
    <mergeCell ref="N246:N251"/>
    <mergeCell ref="O246:O251"/>
    <mergeCell ref="R196:R201"/>
    <mergeCell ref="S196:S201"/>
    <mergeCell ref="C190:C192"/>
    <mergeCell ref="D190:D192"/>
    <mergeCell ref="E190:E192"/>
    <mergeCell ref="F190:F192"/>
    <mergeCell ref="G190:G192"/>
    <mergeCell ref="H190:H192"/>
    <mergeCell ref="I190:I192"/>
    <mergeCell ref="J190:J192"/>
    <mergeCell ref="K190:K192"/>
    <mergeCell ref="L190:L192"/>
    <mergeCell ref="M190:M192"/>
    <mergeCell ref="N190:N192"/>
    <mergeCell ref="O190:O192"/>
    <mergeCell ref="E218:E219"/>
    <mergeCell ref="F218:F219"/>
    <mergeCell ref="L214:L215"/>
    <mergeCell ref="M214:M215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M209"/>
    <mergeCell ref="N208:N209"/>
    <mergeCell ref="O208:O209"/>
    <mergeCell ref="I151:I153"/>
    <mergeCell ref="J151:J153"/>
    <mergeCell ref="K151:K153"/>
    <mergeCell ref="L151:L153"/>
    <mergeCell ref="M151:M153"/>
    <mergeCell ref="N151:N153"/>
    <mergeCell ref="A140:A147"/>
    <mergeCell ref="B140:B147"/>
    <mergeCell ref="A148:A156"/>
    <mergeCell ref="B148:B156"/>
    <mergeCell ref="A157:A162"/>
    <mergeCell ref="B157:B162"/>
    <mergeCell ref="P157:P162"/>
    <mergeCell ref="Q157:Q162"/>
    <mergeCell ref="K202:K203"/>
    <mergeCell ref="L202:L203"/>
    <mergeCell ref="M202:M203"/>
    <mergeCell ref="N202:N203"/>
    <mergeCell ref="A196:A201"/>
    <mergeCell ref="B196:B201"/>
    <mergeCell ref="P196:P201"/>
    <mergeCell ref="Q196:Q201"/>
    <mergeCell ref="A163:A168"/>
    <mergeCell ref="B163:B168"/>
    <mergeCell ref="P166:P168"/>
    <mergeCell ref="A169:A174"/>
    <mergeCell ref="B169:B174"/>
    <mergeCell ref="P169:P174"/>
    <mergeCell ref="Q169:Q174"/>
    <mergeCell ref="C656:C658"/>
    <mergeCell ref="D653:D655"/>
    <mergeCell ref="E653:E655"/>
    <mergeCell ref="F653:F655"/>
    <mergeCell ref="G653:G655"/>
    <mergeCell ref="R157:R162"/>
    <mergeCell ref="S157:S162"/>
    <mergeCell ref="R19:R24"/>
    <mergeCell ref="S19:S24"/>
    <mergeCell ref="R25:R30"/>
    <mergeCell ref="S25:S30"/>
    <mergeCell ref="R31:R36"/>
    <mergeCell ref="S31:S36"/>
    <mergeCell ref="A43:A48"/>
    <mergeCell ref="B43:B48"/>
    <mergeCell ref="P43:P48"/>
    <mergeCell ref="A49:A54"/>
    <mergeCell ref="B49:B54"/>
    <mergeCell ref="P49:P54"/>
    <mergeCell ref="A55:A60"/>
    <mergeCell ref="B55:B60"/>
    <mergeCell ref="P55:P60"/>
    <mergeCell ref="Q55:Q60"/>
    <mergeCell ref="O86:O91"/>
    <mergeCell ref="N86:N91"/>
    <mergeCell ref="A85:A100"/>
    <mergeCell ref="B85:B100"/>
    <mergeCell ref="L143:L144"/>
    <mergeCell ref="M143:M144"/>
    <mergeCell ref="N143:N144"/>
    <mergeCell ref="O143:O144"/>
    <mergeCell ref="E141:E142"/>
    <mergeCell ref="M228:M233"/>
    <mergeCell ref="N228:N233"/>
    <mergeCell ref="O228:O233"/>
    <mergeCell ref="C228:C233"/>
    <mergeCell ref="K276:K277"/>
    <mergeCell ref="L276:L277"/>
    <mergeCell ref="M276:M277"/>
    <mergeCell ref="N276:N277"/>
    <mergeCell ref="O276:O277"/>
    <mergeCell ref="O274:O275"/>
    <mergeCell ref="N274:N275"/>
    <mergeCell ref="M274:M275"/>
    <mergeCell ref="L274:L275"/>
    <mergeCell ref="E228:E233"/>
    <mergeCell ref="F228:F233"/>
    <mergeCell ref="G228:G233"/>
    <mergeCell ref="H228:H233"/>
    <mergeCell ref="I228:I233"/>
    <mergeCell ref="E274:E275"/>
    <mergeCell ref="D274:D275"/>
    <mergeCell ref="C274:C275"/>
    <mergeCell ref="E261:E262"/>
    <mergeCell ref="F261:F262"/>
    <mergeCell ref="G261:G262"/>
    <mergeCell ref="H261:H262"/>
    <mergeCell ref="I261:I262"/>
    <mergeCell ref="C246:C251"/>
    <mergeCell ref="D246:D251"/>
    <mergeCell ref="E246:E251"/>
    <mergeCell ref="F246:F251"/>
    <mergeCell ref="C267:C268"/>
    <mergeCell ref="D267:D268"/>
    <mergeCell ref="A603:A608"/>
    <mergeCell ref="B603:B608"/>
    <mergeCell ref="C622:C624"/>
    <mergeCell ref="D622:D624"/>
    <mergeCell ref="E622:E624"/>
    <mergeCell ref="F697:F699"/>
    <mergeCell ref="E697:E699"/>
    <mergeCell ref="D697:D699"/>
    <mergeCell ref="L712:L714"/>
    <mergeCell ref="M712:M714"/>
    <mergeCell ref="N712:N714"/>
    <mergeCell ref="O712:O714"/>
    <mergeCell ref="K670:K671"/>
    <mergeCell ref="L670:L671"/>
    <mergeCell ref="M670:M671"/>
    <mergeCell ref="N670:N671"/>
    <mergeCell ref="C712:C714"/>
    <mergeCell ref="D712:D714"/>
    <mergeCell ref="E712:E714"/>
    <mergeCell ref="F712:F714"/>
    <mergeCell ref="G712:G714"/>
    <mergeCell ref="H712:H714"/>
    <mergeCell ref="I712:I714"/>
    <mergeCell ref="J712:J714"/>
    <mergeCell ref="K712:K714"/>
    <mergeCell ref="C700:C702"/>
    <mergeCell ref="K700:K702"/>
    <mergeCell ref="K697:K699"/>
    <mergeCell ref="J697:J699"/>
    <mergeCell ref="I697:I699"/>
    <mergeCell ref="H697:H699"/>
    <mergeCell ref="C653:C655"/>
    <mergeCell ref="M600:M601"/>
    <mergeCell ref="N600:N601"/>
    <mergeCell ref="O600:O601"/>
    <mergeCell ref="L619:L621"/>
    <mergeCell ref="M653:M655"/>
    <mergeCell ref="I518:I525"/>
    <mergeCell ref="G659:G661"/>
    <mergeCell ref="H659:H661"/>
    <mergeCell ref="I659:I661"/>
    <mergeCell ref="J659:J661"/>
    <mergeCell ref="K659:K661"/>
    <mergeCell ref="L659:L661"/>
    <mergeCell ref="M659:M661"/>
    <mergeCell ref="N659:N661"/>
    <mergeCell ref="O659:O661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D619:D621"/>
    <mergeCell ref="E619:E621"/>
    <mergeCell ref="F619:F621"/>
    <mergeCell ref="G619:G621"/>
    <mergeCell ref="H619:H621"/>
    <mergeCell ref="I619:I621"/>
    <mergeCell ref="J619:J621"/>
    <mergeCell ref="K619:K621"/>
    <mergeCell ref="D700:D702"/>
    <mergeCell ref="E700:E702"/>
    <mergeCell ref="F700:F702"/>
    <mergeCell ref="G700:G702"/>
    <mergeCell ref="H700:H702"/>
    <mergeCell ref="I700:I702"/>
    <mergeCell ref="J700:J702"/>
    <mergeCell ref="L653:L655"/>
    <mergeCell ref="L656:L658"/>
    <mergeCell ref="G656:G658"/>
    <mergeCell ref="H656:H658"/>
    <mergeCell ref="I656:I658"/>
    <mergeCell ref="J656:J658"/>
    <mergeCell ref="K656:K658"/>
    <mergeCell ref="J600:J601"/>
    <mergeCell ref="K600:K601"/>
    <mergeCell ref="L600:L601"/>
    <mergeCell ref="I609:I611"/>
    <mergeCell ref="L628:L630"/>
    <mergeCell ref="A1:S1"/>
    <mergeCell ref="A2:S2"/>
    <mergeCell ref="A3:S3"/>
    <mergeCell ref="A4:S4"/>
    <mergeCell ref="C86:C91"/>
    <mergeCell ref="D86:D91"/>
    <mergeCell ref="E86:E91"/>
    <mergeCell ref="F86:F91"/>
    <mergeCell ref="G86:G91"/>
    <mergeCell ref="H86:H91"/>
    <mergeCell ref="I86:I91"/>
    <mergeCell ref="J86:J91"/>
    <mergeCell ref="K86:K91"/>
    <mergeCell ref="L86:L91"/>
    <mergeCell ref="M86:M91"/>
    <mergeCell ref="S6:S10"/>
    <mergeCell ref="D7:E9"/>
    <mergeCell ref="F7:M7"/>
    <mergeCell ref="F8:G9"/>
    <mergeCell ref="H8:I9"/>
    <mergeCell ref="N6:O9"/>
    <mergeCell ref="P6:P10"/>
    <mergeCell ref="Q6:Q10"/>
    <mergeCell ref="R6:R10"/>
    <mergeCell ref="A6:A10"/>
    <mergeCell ref="B6:B10"/>
    <mergeCell ref="J8:K9"/>
    <mergeCell ref="L8:M9"/>
    <mergeCell ref="C6:C10"/>
    <mergeCell ref="D6:M6"/>
    <mergeCell ref="R12:R17"/>
    <mergeCell ref="S12:S17"/>
    <mergeCell ref="L181:L183"/>
    <mergeCell ref="L184:L186"/>
    <mergeCell ref="M184:M186"/>
    <mergeCell ref="N184:N186"/>
    <mergeCell ref="P37:P39"/>
    <mergeCell ref="O151:O153"/>
    <mergeCell ref="O181:O183"/>
    <mergeCell ref="O222:O227"/>
    <mergeCell ref="N222:N227"/>
    <mergeCell ref="M222:M227"/>
    <mergeCell ref="L222:L227"/>
    <mergeCell ref="K222:K227"/>
    <mergeCell ref="E212:E213"/>
    <mergeCell ref="D212:D213"/>
    <mergeCell ref="C212:C213"/>
    <mergeCell ref="E222:E227"/>
    <mergeCell ref="D222:D227"/>
    <mergeCell ref="C222:C227"/>
    <mergeCell ref="J212:J213"/>
    <mergeCell ref="I212:I213"/>
    <mergeCell ref="H212:H213"/>
    <mergeCell ref="G212:G213"/>
    <mergeCell ref="F212:F213"/>
    <mergeCell ref="O212:O213"/>
    <mergeCell ref="N212:N213"/>
    <mergeCell ref="M212:M213"/>
    <mergeCell ref="L212:L213"/>
    <mergeCell ref="C204:C205"/>
    <mergeCell ref="D204:D205"/>
    <mergeCell ref="E204:E205"/>
    <mergeCell ref="P108:P109"/>
    <mergeCell ref="F141:F142"/>
    <mergeCell ref="J181:J183"/>
    <mergeCell ref="I181:I183"/>
    <mergeCell ref="H181:H183"/>
    <mergeCell ref="G181:G183"/>
    <mergeCell ref="F181:F183"/>
    <mergeCell ref="J184:J186"/>
    <mergeCell ref="C214:C215"/>
    <mergeCell ref="D214:D215"/>
    <mergeCell ref="K212:K213"/>
    <mergeCell ref="E214:E215"/>
    <mergeCell ref="F214:F215"/>
    <mergeCell ref="G214:G215"/>
    <mergeCell ref="H214:H215"/>
    <mergeCell ref="K184:K186"/>
    <mergeCell ref="F202:F203"/>
    <mergeCell ref="G202:G203"/>
    <mergeCell ref="H202:H203"/>
    <mergeCell ref="I202:I203"/>
    <mergeCell ref="J202:J203"/>
    <mergeCell ref="D202:D203"/>
    <mergeCell ref="E202:E203"/>
    <mergeCell ref="G184:G186"/>
    <mergeCell ref="H184:H186"/>
    <mergeCell ref="I184:I186"/>
    <mergeCell ref="C202:C203"/>
    <mergeCell ref="K214:K215"/>
    <mergeCell ref="C187:C189"/>
    <mergeCell ref="D187:D189"/>
    <mergeCell ref="I214:I215"/>
    <mergeCell ref="K181:K183"/>
    <mergeCell ref="C210:C211"/>
    <mergeCell ref="D210:D211"/>
    <mergeCell ref="C276:C277"/>
    <mergeCell ref="D276:D277"/>
    <mergeCell ref="E276:E277"/>
    <mergeCell ref="F276:F277"/>
    <mergeCell ref="G276:G277"/>
    <mergeCell ref="H276:H277"/>
    <mergeCell ref="I276:I277"/>
    <mergeCell ref="J276:J277"/>
    <mergeCell ref="K274:K275"/>
    <mergeCell ref="J222:J227"/>
    <mergeCell ref="I222:I227"/>
    <mergeCell ref="H222:H227"/>
    <mergeCell ref="G222:G227"/>
    <mergeCell ref="G502:G509"/>
    <mergeCell ref="J452:J456"/>
    <mergeCell ref="F222:F227"/>
    <mergeCell ref="J259:J260"/>
    <mergeCell ref="I259:I260"/>
    <mergeCell ref="H259:H260"/>
    <mergeCell ref="G259:G260"/>
    <mergeCell ref="F259:F260"/>
    <mergeCell ref="E259:E260"/>
    <mergeCell ref="D259:D260"/>
    <mergeCell ref="C259:C260"/>
    <mergeCell ref="D228:D233"/>
    <mergeCell ref="J228:J233"/>
    <mergeCell ref="K228:K233"/>
    <mergeCell ref="C298:C299"/>
    <mergeCell ref="D298:D299"/>
    <mergeCell ref="E298:E299"/>
    <mergeCell ref="C320:C321"/>
    <mergeCell ref="D320:D321"/>
    <mergeCell ref="B712:B714"/>
    <mergeCell ref="L730:L732"/>
    <mergeCell ref="F312:F313"/>
    <mergeCell ref="O312:O313"/>
    <mergeCell ref="N312:N313"/>
    <mergeCell ref="M312:M313"/>
    <mergeCell ref="L312:L313"/>
    <mergeCell ref="G274:G275"/>
    <mergeCell ref="F274:F275"/>
    <mergeCell ref="O616:O618"/>
    <mergeCell ref="N616:N618"/>
    <mergeCell ref="M616:M618"/>
    <mergeCell ref="L616:L618"/>
    <mergeCell ref="K616:K618"/>
    <mergeCell ref="J616:J618"/>
    <mergeCell ref="I616:I618"/>
    <mergeCell ref="H616:H618"/>
    <mergeCell ref="G616:G618"/>
    <mergeCell ref="F616:F618"/>
    <mergeCell ref="E616:E618"/>
    <mergeCell ref="D616:D618"/>
    <mergeCell ref="C616:C618"/>
    <mergeCell ref="O318:O319"/>
    <mergeCell ref="N318:N319"/>
    <mergeCell ref="I452:I456"/>
    <mergeCell ref="H318:H319"/>
    <mergeCell ref="L318:L319"/>
    <mergeCell ref="E452:E456"/>
    <mergeCell ref="F452:F456"/>
    <mergeCell ref="G452:G456"/>
    <mergeCell ref="H452:H456"/>
    <mergeCell ref="K312:K313"/>
    <mergeCell ref="A1105:S1105"/>
    <mergeCell ref="A1107:S1107"/>
    <mergeCell ref="F502:F509"/>
    <mergeCell ref="E502:E509"/>
    <mergeCell ref="D502:D509"/>
    <mergeCell ref="C502:C509"/>
    <mergeCell ref="O543:O548"/>
    <mergeCell ref="N543:N548"/>
    <mergeCell ref="M543:M548"/>
    <mergeCell ref="L543:L548"/>
    <mergeCell ref="K543:K548"/>
    <mergeCell ref="J543:J548"/>
    <mergeCell ref="I543:I548"/>
    <mergeCell ref="H543:H548"/>
    <mergeCell ref="G543:G548"/>
    <mergeCell ref="F543:F548"/>
    <mergeCell ref="E543:E548"/>
    <mergeCell ref="F815:F816"/>
    <mergeCell ref="K815:K816"/>
    <mergeCell ref="J815:J816"/>
    <mergeCell ref="I815:I816"/>
    <mergeCell ref="H815:H816"/>
    <mergeCell ref="G815:G816"/>
    <mergeCell ref="E815:E816"/>
    <mergeCell ref="D815:D816"/>
    <mergeCell ref="C815:C816"/>
    <mergeCell ref="O750:O751"/>
    <mergeCell ref="M549:M554"/>
    <mergeCell ref="N549:N554"/>
    <mergeCell ref="O549:O554"/>
    <mergeCell ref="K750:K751"/>
    <mergeCell ref="M752:M753"/>
    <mergeCell ref="C92:C97"/>
    <mergeCell ref="D92:D97"/>
    <mergeCell ref="E92:E97"/>
    <mergeCell ref="F92:F97"/>
    <mergeCell ref="G92:G97"/>
    <mergeCell ref="H92:H97"/>
    <mergeCell ref="I92:I97"/>
    <mergeCell ref="J92:J97"/>
    <mergeCell ref="K92:K97"/>
    <mergeCell ref="L92:L97"/>
    <mergeCell ref="M92:M97"/>
    <mergeCell ref="N92:N97"/>
    <mergeCell ref="O92:O97"/>
    <mergeCell ref="O127:O130"/>
    <mergeCell ref="N127:N130"/>
    <mergeCell ref="M127:M130"/>
    <mergeCell ref="L127:L130"/>
    <mergeCell ref="K127:K130"/>
    <mergeCell ref="O184:O186"/>
    <mergeCell ref="N752:N753"/>
    <mergeCell ref="O752:O753"/>
    <mergeCell ref="H750:H751"/>
    <mergeCell ref="G750:G751"/>
    <mergeCell ref="F750:F751"/>
    <mergeCell ref="E750:E751"/>
    <mergeCell ref="D750:D751"/>
    <mergeCell ref="C750:C751"/>
    <mergeCell ref="I750:I751"/>
    <mergeCell ref="N750:N751"/>
    <mergeCell ref="D733:D735"/>
    <mergeCell ref="E733:E735"/>
    <mergeCell ref="F733:F735"/>
    <mergeCell ref="G733:G735"/>
    <mergeCell ref="H733:H735"/>
    <mergeCell ref="I733:I735"/>
    <mergeCell ref="J733:J735"/>
    <mergeCell ref="K733:K735"/>
    <mergeCell ref="J750:J751"/>
    <mergeCell ref="M730:M732"/>
    <mergeCell ref="N730:N732"/>
    <mergeCell ref="C733:C735"/>
    <mergeCell ref="K502:K509"/>
    <mergeCell ref="K318:K319"/>
    <mergeCell ref="E318:E319"/>
    <mergeCell ref="L733:L735"/>
    <mergeCell ref="M733:M735"/>
    <mergeCell ref="N733:N735"/>
    <mergeCell ref="O733:O735"/>
    <mergeCell ref="M750:M751"/>
    <mergeCell ref="L750:L751"/>
    <mergeCell ref="C754:C755"/>
    <mergeCell ref="D754:D755"/>
    <mergeCell ref="E754:E755"/>
    <mergeCell ref="F754:F755"/>
    <mergeCell ref="G754:G755"/>
    <mergeCell ref="C752:C753"/>
    <mergeCell ref="D752:D753"/>
    <mergeCell ref="E752:E753"/>
    <mergeCell ref="F752:F753"/>
    <mergeCell ref="G752:G753"/>
    <mergeCell ref="H752:H753"/>
    <mergeCell ref="I752:I753"/>
    <mergeCell ref="J752:J753"/>
    <mergeCell ref="K752:K753"/>
    <mergeCell ref="H754:H755"/>
    <mergeCell ref="I754:I755"/>
    <mergeCell ref="J754:J755"/>
    <mergeCell ref="K754:K755"/>
    <mergeCell ref="A997:A998"/>
    <mergeCell ref="B997:B998"/>
    <mergeCell ref="O1012:O1014"/>
    <mergeCell ref="N1012:N1014"/>
    <mergeCell ref="M1012:M1014"/>
    <mergeCell ref="L1012:L1014"/>
    <mergeCell ref="K1012:K1014"/>
    <mergeCell ref="J1012:J1014"/>
    <mergeCell ref="I1012:I1014"/>
    <mergeCell ref="H1012:H1014"/>
    <mergeCell ref="G1012:G1014"/>
    <mergeCell ref="F1012:F1014"/>
    <mergeCell ref="E1012:E1014"/>
    <mergeCell ref="D1012:D1014"/>
    <mergeCell ref="C1012:C1014"/>
    <mergeCell ref="C1018:C1020"/>
    <mergeCell ref="D1018:D1020"/>
    <mergeCell ref="E1018:E1020"/>
    <mergeCell ref="F1018:F1020"/>
    <mergeCell ref="G1018:G1020"/>
    <mergeCell ref="H1018:H1020"/>
    <mergeCell ref="I1018:I1020"/>
    <mergeCell ref="J1018:J1020"/>
    <mergeCell ref="K1018:K1020"/>
    <mergeCell ref="L1018:L1020"/>
    <mergeCell ref="M1018:M1020"/>
    <mergeCell ref="N1018:N1020"/>
    <mergeCell ref="A999:A1004"/>
    <mergeCell ref="B999:B1004"/>
    <mergeCell ref="J187:J189"/>
    <mergeCell ref="K187:K189"/>
    <mergeCell ref="O1018:O1020"/>
    <mergeCell ref="J1072:J1073"/>
    <mergeCell ref="I1072:I1073"/>
    <mergeCell ref="H1072:H1073"/>
    <mergeCell ref="G1072:G1073"/>
    <mergeCell ref="F1072:F1073"/>
    <mergeCell ref="E1072:E1073"/>
    <mergeCell ref="D1072:D1073"/>
    <mergeCell ref="J1030:J1031"/>
    <mergeCell ref="I1030:I1031"/>
    <mergeCell ref="H1030:H1031"/>
    <mergeCell ref="G1030:G1031"/>
    <mergeCell ref="F1030:F1031"/>
    <mergeCell ref="E1030:E1031"/>
    <mergeCell ref="D1030:D1031"/>
    <mergeCell ref="M815:M816"/>
    <mergeCell ref="L815:L816"/>
    <mergeCell ref="D819:D820"/>
    <mergeCell ref="E819:E820"/>
    <mergeCell ref="F819:F820"/>
    <mergeCell ref="D1015:D1017"/>
    <mergeCell ref="E1015:E1017"/>
    <mergeCell ref="O823:O824"/>
    <mergeCell ref="D802:D803"/>
    <mergeCell ref="L752:L753"/>
    <mergeCell ref="L754:L755"/>
    <mergeCell ref="M754:M755"/>
    <mergeCell ref="N754:N755"/>
    <mergeCell ref="O754:O755"/>
    <mergeCell ref="G819:G820"/>
    <mergeCell ref="J823:J824"/>
    <mergeCell ref="K823:K824"/>
    <mergeCell ref="Q134:Q139"/>
    <mergeCell ref="R134:R139"/>
    <mergeCell ref="S134:S139"/>
    <mergeCell ref="I318:I319"/>
    <mergeCell ref="E320:E321"/>
    <mergeCell ref="F320:F321"/>
    <mergeCell ref="G320:G321"/>
    <mergeCell ref="H320:H321"/>
    <mergeCell ref="I320:I321"/>
    <mergeCell ref="J320:J321"/>
    <mergeCell ref="K320:K321"/>
    <mergeCell ref="L320:L321"/>
    <mergeCell ref="M320:M321"/>
    <mergeCell ref="N320:N321"/>
    <mergeCell ref="O320:O321"/>
    <mergeCell ref="L298:L299"/>
    <mergeCell ref="M298:M299"/>
    <mergeCell ref="N298:N299"/>
    <mergeCell ref="H149:H150"/>
    <mergeCell ref="I149:I150"/>
    <mergeCell ref="J149:J150"/>
    <mergeCell ref="K149:K150"/>
    <mergeCell ref="L149:L150"/>
    <mergeCell ref="M149:M150"/>
    <mergeCell ref="N149:N150"/>
    <mergeCell ref="O149:O150"/>
    <mergeCell ref="E151:E153"/>
    <mergeCell ref="E184:E186"/>
    <mergeCell ref="E187:E189"/>
    <mergeCell ref="N502:N509"/>
    <mergeCell ref="F187:F189"/>
    <mergeCell ref="G187:G189"/>
    <mergeCell ref="H187:H189"/>
    <mergeCell ref="C151:C153"/>
    <mergeCell ref="D151:D153"/>
    <mergeCell ref="G127:G130"/>
    <mergeCell ref="F127:F130"/>
    <mergeCell ref="E127:E130"/>
    <mergeCell ref="D127:D130"/>
    <mergeCell ref="C127:C130"/>
    <mergeCell ref="F149:F150"/>
    <mergeCell ref="G149:G150"/>
    <mergeCell ref="C149:C150"/>
    <mergeCell ref="D149:D150"/>
    <mergeCell ref="E149:E150"/>
    <mergeCell ref="C141:C142"/>
    <mergeCell ref="D141:D142"/>
    <mergeCell ref="H127:H130"/>
    <mergeCell ref="E181:E183"/>
    <mergeCell ref="D181:D183"/>
    <mergeCell ref="C181:C183"/>
    <mergeCell ref="G141:G142"/>
    <mergeCell ref="H141:H142"/>
    <mergeCell ref="F151:F153"/>
    <mergeCell ref="G151:G153"/>
    <mergeCell ref="H151:H153"/>
    <mergeCell ref="A134:A139"/>
    <mergeCell ref="B134:B139"/>
    <mergeCell ref="P134:P139"/>
    <mergeCell ref="J141:J142"/>
    <mergeCell ref="K141:K142"/>
    <mergeCell ref="L141:L142"/>
    <mergeCell ref="M141:M142"/>
    <mergeCell ref="N141:N142"/>
    <mergeCell ref="O141:O142"/>
    <mergeCell ref="C143:C144"/>
    <mergeCell ref="F143:F144"/>
    <mergeCell ref="G143:G144"/>
    <mergeCell ref="H143:H144"/>
    <mergeCell ref="I143:I144"/>
    <mergeCell ref="J143:J144"/>
    <mergeCell ref="D143:D144"/>
    <mergeCell ref="E143:E144"/>
    <mergeCell ref="K143:K144"/>
    <mergeCell ref="I141:I142"/>
    <mergeCell ref="L187:L189"/>
    <mergeCell ref="M187:M189"/>
    <mergeCell ref="N187:N189"/>
    <mergeCell ref="O187:O189"/>
    <mergeCell ref="C184:C186"/>
    <mergeCell ref="D184:D186"/>
    <mergeCell ref="F184:F186"/>
    <mergeCell ref="C206:C207"/>
    <mergeCell ref="D206:D207"/>
    <mergeCell ref="E206:E207"/>
    <mergeCell ref="F206:F207"/>
    <mergeCell ref="G206:G207"/>
    <mergeCell ref="H206:H207"/>
    <mergeCell ref="I206:I207"/>
    <mergeCell ref="J206:J207"/>
    <mergeCell ref="K206:K207"/>
    <mergeCell ref="L206:L207"/>
    <mergeCell ref="M206:M207"/>
    <mergeCell ref="N206:N207"/>
    <mergeCell ref="O206:O207"/>
    <mergeCell ref="L204:L205"/>
    <mergeCell ref="M204:M205"/>
    <mergeCell ref="N204:N205"/>
    <mergeCell ref="O204:O205"/>
    <mergeCell ref="O202:O203"/>
    <mergeCell ref="F204:F205"/>
    <mergeCell ref="G204:G205"/>
    <mergeCell ref="H204:H205"/>
    <mergeCell ref="I204:I205"/>
    <mergeCell ref="J204:J205"/>
    <mergeCell ref="K204:K205"/>
    <mergeCell ref="I187:I189"/>
    <mergeCell ref="O218:O219"/>
    <mergeCell ref="J214:J215"/>
    <mergeCell ref="C263:C264"/>
    <mergeCell ref="D263:D264"/>
    <mergeCell ref="E263:E264"/>
    <mergeCell ref="F263:F264"/>
    <mergeCell ref="G263:G264"/>
    <mergeCell ref="H263:H264"/>
    <mergeCell ref="I263:I264"/>
    <mergeCell ref="J263:J264"/>
    <mergeCell ref="K263:K264"/>
    <mergeCell ref="L263:L264"/>
    <mergeCell ref="M263:M264"/>
    <mergeCell ref="N263:N264"/>
    <mergeCell ref="O263:O264"/>
    <mergeCell ref="J261:J262"/>
    <mergeCell ref="K261:K262"/>
    <mergeCell ref="L261:L262"/>
    <mergeCell ref="M261:M262"/>
    <mergeCell ref="N261:N262"/>
    <mergeCell ref="O261:O262"/>
    <mergeCell ref="O259:O260"/>
    <mergeCell ref="N259:N260"/>
    <mergeCell ref="M259:M260"/>
    <mergeCell ref="L259:L260"/>
    <mergeCell ref="C261:C262"/>
    <mergeCell ref="C216:C217"/>
    <mergeCell ref="D216:D217"/>
    <mergeCell ref="E216:E217"/>
    <mergeCell ref="F216:F217"/>
    <mergeCell ref="G216:G217"/>
    <mergeCell ref="L228:L233"/>
    <mergeCell ref="H216:H217"/>
    <mergeCell ref="I216:I217"/>
    <mergeCell ref="H274:H275"/>
    <mergeCell ref="C300:C301"/>
    <mergeCell ref="D300:D301"/>
    <mergeCell ref="E300:E301"/>
    <mergeCell ref="F300:F301"/>
    <mergeCell ref="G300:G301"/>
    <mergeCell ref="H300:H301"/>
    <mergeCell ref="I300:I301"/>
    <mergeCell ref="J300:J301"/>
    <mergeCell ref="K300:K301"/>
    <mergeCell ref="L300:L301"/>
    <mergeCell ref="M300:M301"/>
    <mergeCell ref="N300:N301"/>
    <mergeCell ref="O300:O301"/>
    <mergeCell ref="M318:M319"/>
    <mergeCell ref="O298:O299"/>
    <mergeCell ref="C280:C281"/>
    <mergeCell ref="D280:D281"/>
    <mergeCell ref="E280:E281"/>
    <mergeCell ref="F280:F281"/>
    <mergeCell ref="G280:G281"/>
    <mergeCell ref="H280:H281"/>
    <mergeCell ref="I280:I281"/>
    <mergeCell ref="J280:J281"/>
    <mergeCell ref="K280:K281"/>
    <mergeCell ref="L280:L281"/>
    <mergeCell ref="M280:M281"/>
    <mergeCell ref="N280:N281"/>
    <mergeCell ref="O280:O281"/>
    <mergeCell ref="N218:N219"/>
    <mergeCell ref="S426:S430"/>
    <mergeCell ref="K555:K560"/>
    <mergeCell ref="L555:L560"/>
    <mergeCell ref="M555:M560"/>
    <mergeCell ref="N555:N560"/>
    <mergeCell ref="O555:O560"/>
    <mergeCell ref="J502:J509"/>
    <mergeCell ref="I502:I509"/>
    <mergeCell ref="H502:H509"/>
    <mergeCell ref="F510:F517"/>
    <mergeCell ref="G510:G517"/>
    <mergeCell ref="D543:D548"/>
    <mergeCell ref="C543:C548"/>
    <mergeCell ref="O502:O509"/>
    <mergeCell ref="A591:A592"/>
    <mergeCell ref="B591:B592"/>
    <mergeCell ref="A573:A578"/>
    <mergeCell ref="B573:B578"/>
    <mergeCell ref="M502:M509"/>
    <mergeCell ref="K452:K456"/>
    <mergeCell ref="D518:D525"/>
    <mergeCell ref="E518:E525"/>
    <mergeCell ref="F518:F525"/>
    <mergeCell ref="G518:G525"/>
    <mergeCell ref="H518:H525"/>
    <mergeCell ref="D457:D461"/>
    <mergeCell ref="E457:E461"/>
    <mergeCell ref="L502:L509"/>
    <mergeCell ref="M457:M461"/>
    <mergeCell ref="N457:N461"/>
    <mergeCell ref="A496:A500"/>
    <mergeCell ref="B496:B500"/>
    <mergeCell ref="F622:F624"/>
    <mergeCell ref="G622:G624"/>
    <mergeCell ref="H622:H624"/>
    <mergeCell ref="I622:I624"/>
    <mergeCell ref="J622:J624"/>
    <mergeCell ref="K622:K624"/>
    <mergeCell ref="L622:L624"/>
    <mergeCell ref="M622:M624"/>
    <mergeCell ref="N622:N624"/>
    <mergeCell ref="O622:O624"/>
    <mergeCell ref="B609:B611"/>
    <mergeCell ref="A609:A611"/>
    <mergeCell ref="C609:C611"/>
    <mergeCell ref="D609:D611"/>
    <mergeCell ref="E609:E611"/>
    <mergeCell ref="F609:F611"/>
    <mergeCell ref="G609:G611"/>
    <mergeCell ref="C619:C621"/>
    <mergeCell ref="H609:H611"/>
    <mergeCell ref="J609:J611"/>
    <mergeCell ref="K609:K611"/>
    <mergeCell ref="L609:L611"/>
    <mergeCell ref="N609:N611"/>
    <mergeCell ref="O609:O611"/>
    <mergeCell ref="M609:M611"/>
    <mergeCell ref="M619:M621"/>
    <mergeCell ref="N619:N621"/>
    <mergeCell ref="O619:O621"/>
    <mergeCell ref="Q686:Q687"/>
    <mergeCell ref="O670:O671"/>
    <mergeCell ref="D672:D673"/>
    <mergeCell ref="N672:N673"/>
    <mergeCell ref="O672:O673"/>
    <mergeCell ref="E672:E673"/>
    <mergeCell ref="F672:F673"/>
    <mergeCell ref="G672:G673"/>
    <mergeCell ref="H672:H673"/>
    <mergeCell ref="I672:I673"/>
    <mergeCell ref="J672:J673"/>
    <mergeCell ref="K672:K673"/>
    <mergeCell ref="L672:L673"/>
    <mergeCell ref="M672:M673"/>
    <mergeCell ref="C670:C671"/>
    <mergeCell ref="C672:C673"/>
    <mergeCell ref="D670:D671"/>
    <mergeCell ref="E670:E671"/>
    <mergeCell ref="F670:F671"/>
    <mergeCell ref="G670:G671"/>
    <mergeCell ref="H670:H671"/>
    <mergeCell ref="I670:I671"/>
    <mergeCell ref="J670:J671"/>
    <mergeCell ref="O802:O803"/>
    <mergeCell ref="N802:N803"/>
    <mergeCell ref="M802:M803"/>
    <mergeCell ref="C802:C803"/>
    <mergeCell ref="A790:A794"/>
    <mergeCell ref="B790:B794"/>
    <mergeCell ref="P790:P794"/>
    <mergeCell ref="N653:N655"/>
    <mergeCell ref="O653:O655"/>
    <mergeCell ref="D656:D658"/>
    <mergeCell ref="R686:R687"/>
    <mergeCell ref="S686:S687"/>
    <mergeCell ref="C703:C705"/>
    <mergeCell ref="D703:D705"/>
    <mergeCell ref="E703:E705"/>
    <mergeCell ref="F703:F705"/>
    <mergeCell ref="G703:G705"/>
    <mergeCell ref="H703:H705"/>
    <mergeCell ref="I703:I705"/>
    <mergeCell ref="J703:J705"/>
    <mergeCell ref="K703:K705"/>
    <mergeCell ref="L703:L705"/>
    <mergeCell ref="M703:M705"/>
    <mergeCell ref="N703:N705"/>
    <mergeCell ref="O703:O705"/>
    <mergeCell ref="G697:G699"/>
    <mergeCell ref="L700:L702"/>
    <mergeCell ref="M700:M702"/>
    <mergeCell ref="N700:N702"/>
    <mergeCell ref="O700:O702"/>
    <mergeCell ref="A686:A687"/>
    <mergeCell ref="B686:B687"/>
    <mergeCell ref="O817:O818"/>
    <mergeCell ref="O815:O816"/>
    <mergeCell ref="N815:N816"/>
    <mergeCell ref="C819:C820"/>
    <mergeCell ref="C804:C805"/>
    <mergeCell ref="D804:D805"/>
    <mergeCell ref="E804:E805"/>
    <mergeCell ref="F804:F805"/>
    <mergeCell ref="G804:G805"/>
    <mergeCell ref="H804:H805"/>
    <mergeCell ref="I804:I805"/>
    <mergeCell ref="J804:J805"/>
    <mergeCell ref="K804:K805"/>
    <mergeCell ref="L804:L805"/>
    <mergeCell ref="M804:M805"/>
    <mergeCell ref="N804:N805"/>
    <mergeCell ref="O804:O805"/>
    <mergeCell ref="N819:N820"/>
    <mergeCell ref="H819:H820"/>
    <mergeCell ref="I819:I820"/>
    <mergeCell ref="J819:J820"/>
    <mergeCell ref="K819:K820"/>
    <mergeCell ref="L819:L820"/>
    <mergeCell ref="M819:M820"/>
    <mergeCell ref="C806:C807"/>
    <mergeCell ref="D806:D807"/>
    <mergeCell ref="E806:E807"/>
    <mergeCell ref="F806:F807"/>
    <mergeCell ref="G806:G807"/>
    <mergeCell ref="H806:H807"/>
    <mergeCell ref="I806:I807"/>
    <mergeCell ref="J806:J807"/>
    <mergeCell ref="L1074:L1075"/>
    <mergeCell ref="M1074:M1075"/>
    <mergeCell ref="N1074:N1075"/>
    <mergeCell ref="O1074:O1075"/>
    <mergeCell ref="F1015:F1017"/>
    <mergeCell ref="G1015:G1017"/>
    <mergeCell ref="H1015:H1017"/>
    <mergeCell ref="I1015:I1017"/>
    <mergeCell ref="J1015:J1017"/>
    <mergeCell ref="K1015:K1017"/>
    <mergeCell ref="L1015:L1017"/>
    <mergeCell ref="M1015:M1017"/>
    <mergeCell ref="N1015:N1017"/>
    <mergeCell ref="O1015:O1017"/>
    <mergeCell ref="H1074:H1075"/>
    <mergeCell ref="I1074:I1075"/>
    <mergeCell ref="O1072:O1073"/>
    <mergeCell ref="N1072:N1073"/>
    <mergeCell ref="L1076:L1077"/>
    <mergeCell ref="M1076:M1077"/>
    <mergeCell ref="N1076:N1077"/>
    <mergeCell ref="C1074:C1075"/>
    <mergeCell ref="D1074:D1075"/>
    <mergeCell ref="E1074:E1075"/>
    <mergeCell ref="F1074:F1075"/>
    <mergeCell ref="G1074:G1075"/>
    <mergeCell ref="A12:A17"/>
    <mergeCell ref="B12:B17"/>
    <mergeCell ref="P12:P17"/>
    <mergeCell ref="Q12:Q17"/>
    <mergeCell ref="A19:A24"/>
    <mergeCell ref="B19:B24"/>
    <mergeCell ref="P19:P24"/>
    <mergeCell ref="Q19:Q24"/>
    <mergeCell ref="A25:A30"/>
    <mergeCell ref="B25:B30"/>
    <mergeCell ref="P25:P30"/>
    <mergeCell ref="Q25:Q30"/>
    <mergeCell ref="A31:A36"/>
    <mergeCell ref="B31:B36"/>
    <mergeCell ref="P31:P36"/>
    <mergeCell ref="Q31:Q36"/>
    <mergeCell ref="A37:A42"/>
    <mergeCell ref="B37:B42"/>
    <mergeCell ref="P40:P42"/>
    <mergeCell ref="A971:A972"/>
    <mergeCell ref="B971:B972"/>
    <mergeCell ref="A936:A938"/>
    <mergeCell ref="B936:B938"/>
    <mergeCell ref="K1074:K1075"/>
    <mergeCell ref="R55:R60"/>
    <mergeCell ref="S55:S60"/>
    <mergeCell ref="A61:A66"/>
    <mergeCell ref="B61:B66"/>
    <mergeCell ref="P61:P66"/>
    <mergeCell ref="Q61:Q66"/>
    <mergeCell ref="R61:R66"/>
    <mergeCell ref="S61:S66"/>
    <mergeCell ref="A67:A72"/>
    <mergeCell ref="B67:B72"/>
    <mergeCell ref="P67:P72"/>
    <mergeCell ref="A73:A78"/>
    <mergeCell ref="B73:B78"/>
    <mergeCell ref="P73:P78"/>
    <mergeCell ref="A79:A84"/>
    <mergeCell ref="B79:B84"/>
    <mergeCell ref="P79:P84"/>
    <mergeCell ref="Q79:Q84"/>
    <mergeCell ref="R79:R84"/>
    <mergeCell ref="S79:S84"/>
    <mergeCell ref="S101:S106"/>
    <mergeCell ref="A107:A112"/>
    <mergeCell ref="B107:B112"/>
    <mergeCell ref="A113:A118"/>
    <mergeCell ref="B113:B118"/>
    <mergeCell ref="P113:P118"/>
    <mergeCell ref="Q113:Q118"/>
    <mergeCell ref="R113:R118"/>
    <mergeCell ref="S113:S118"/>
    <mergeCell ref="A119:A124"/>
    <mergeCell ref="B119:B124"/>
    <mergeCell ref="P119:P124"/>
    <mergeCell ref="Q119:Q124"/>
    <mergeCell ref="R119:R124"/>
    <mergeCell ref="S119:S124"/>
    <mergeCell ref="A125:A133"/>
    <mergeCell ref="B125:B133"/>
    <mergeCell ref="P131:P133"/>
    <mergeCell ref="A101:A106"/>
    <mergeCell ref="B101:B106"/>
    <mergeCell ref="P101:P106"/>
    <mergeCell ref="Q101:Q106"/>
    <mergeCell ref="R101:R106"/>
    <mergeCell ref="J127:J130"/>
    <mergeCell ref="I127:I130"/>
    <mergeCell ref="R767:R772"/>
    <mergeCell ref="S767:S772"/>
    <mergeCell ref="A773:A778"/>
    <mergeCell ref="B773:B778"/>
    <mergeCell ref="P773:P778"/>
    <mergeCell ref="Q773:Q778"/>
    <mergeCell ref="R773:R778"/>
    <mergeCell ref="S773:S778"/>
    <mergeCell ref="A779:A783"/>
    <mergeCell ref="B779:B783"/>
    <mergeCell ref="P779:P783"/>
    <mergeCell ref="A784:A789"/>
    <mergeCell ref="B784:B789"/>
    <mergeCell ref="P784:P789"/>
    <mergeCell ref="Q784:Q789"/>
    <mergeCell ref="R784:R789"/>
    <mergeCell ref="S784:S789"/>
    <mergeCell ref="Q795:Q800"/>
    <mergeCell ref="R795:R800"/>
    <mergeCell ref="S795:S800"/>
    <mergeCell ref="A801:A808"/>
    <mergeCell ref="B801:B808"/>
    <mergeCell ref="A809:A814"/>
    <mergeCell ref="B809:B814"/>
    <mergeCell ref="P809:P814"/>
    <mergeCell ref="Q809:Q814"/>
    <mergeCell ref="R809:R814"/>
    <mergeCell ref="S809:S814"/>
    <mergeCell ref="B823:B825"/>
    <mergeCell ref="A815:A825"/>
    <mergeCell ref="A826:A831"/>
    <mergeCell ref="B826:B831"/>
    <mergeCell ref="P826:P831"/>
    <mergeCell ref="Q826:Q831"/>
    <mergeCell ref="R826:R831"/>
    <mergeCell ref="S826:S831"/>
    <mergeCell ref="O819:O820"/>
    <mergeCell ref="C817:C818"/>
    <mergeCell ref="D817:D818"/>
    <mergeCell ref="E817:E818"/>
    <mergeCell ref="F817:F818"/>
    <mergeCell ref="G817:G818"/>
    <mergeCell ref="H817:H818"/>
    <mergeCell ref="I817:I818"/>
    <mergeCell ref="J817:J818"/>
    <mergeCell ref="K817:K818"/>
    <mergeCell ref="L817:L818"/>
    <mergeCell ref="M817:M818"/>
    <mergeCell ref="N817:N818"/>
    <mergeCell ref="A832:A836"/>
    <mergeCell ref="B832:B836"/>
    <mergeCell ref="A837:A842"/>
    <mergeCell ref="B837:B842"/>
    <mergeCell ref="P837:P842"/>
    <mergeCell ref="Q837:Q842"/>
    <mergeCell ref="R837:R842"/>
    <mergeCell ref="S837:S842"/>
    <mergeCell ref="A843:A845"/>
    <mergeCell ref="B843:B845"/>
    <mergeCell ref="A846:A851"/>
    <mergeCell ref="B846:B851"/>
    <mergeCell ref="P846:P851"/>
    <mergeCell ref="Q846:Q851"/>
    <mergeCell ref="R846:R851"/>
    <mergeCell ref="S846:S851"/>
    <mergeCell ref="B852:B857"/>
    <mergeCell ref="P852:P857"/>
    <mergeCell ref="Q852:Q857"/>
    <mergeCell ref="R852:R857"/>
    <mergeCell ref="S852:S857"/>
    <mergeCell ref="J843:J844"/>
    <mergeCell ref="K843:K844"/>
    <mergeCell ref="L843:L844"/>
    <mergeCell ref="M843:M844"/>
    <mergeCell ref="N843:N844"/>
    <mergeCell ref="O843:O844"/>
    <mergeCell ref="P834:P835"/>
    <mergeCell ref="P868:P869"/>
    <mergeCell ref="Q868:Q869"/>
    <mergeCell ref="R868:R869"/>
    <mergeCell ref="S868:S869"/>
    <mergeCell ref="A852:A869"/>
    <mergeCell ref="A870:A875"/>
    <mergeCell ref="B870:B875"/>
    <mergeCell ref="P870:P875"/>
    <mergeCell ref="Q870:Q875"/>
    <mergeCell ref="R870:R875"/>
    <mergeCell ref="S870:S875"/>
    <mergeCell ref="A889:A892"/>
    <mergeCell ref="B889:B892"/>
    <mergeCell ref="P889:P892"/>
    <mergeCell ref="Q889:Q892"/>
    <mergeCell ref="R889:R892"/>
    <mergeCell ref="S889:S892"/>
    <mergeCell ref="P858:P861"/>
    <mergeCell ref="Q858:Q861"/>
    <mergeCell ref="R858:R861"/>
    <mergeCell ref="S858:S861"/>
    <mergeCell ref="P862:P863"/>
    <mergeCell ref="Q862:Q863"/>
    <mergeCell ref="R862:R863"/>
    <mergeCell ref="S862:S863"/>
    <mergeCell ref="P864:P865"/>
    <mergeCell ref="Q864:Q865"/>
    <mergeCell ref="R864:R865"/>
    <mergeCell ref="S864:S865"/>
    <mergeCell ref="P876:P888"/>
    <mergeCell ref="Q876:Q888"/>
    <mergeCell ref="R876:R888"/>
    <mergeCell ref="A901:A904"/>
    <mergeCell ref="B901:B904"/>
    <mergeCell ref="P901:P904"/>
    <mergeCell ref="A905:A908"/>
    <mergeCell ref="B905:B908"/>
    <mergeCell ref="P905:P908"/>
    <mergeCell ref="A909:A912"/>
    <mergeCell ref="B909:B912"/>
    <mergeCell ref="P909:P912"/>
    <mergeCell ref="A914:A917"/>
    <mergeCell ref="B914:B917"/>
    <mergeCell ref="P914:P917"/>
    <mergeCell ref="A918:A923"/>
    <mergeCell ref="B918:B923"/>
    <mergeCell ref="P918:P923"/>
    <mergeCell ref="Q918:Q923"/>
    <mergeCell ref="R918:R923"/>
    <mergeCell ref="A924:A929"/>
    <mergeCell ref="B924:B929"/>
    <mergeCell ref="P924:P929"/>
    <mergeCell ref="Q924:Q929"/>
    <mergeCell ref="R924:R929"/>
    <mergeCell ref="S924:S929"/>
    <mergeCell ref="A933:A935"/>
    <mergeCell ref="B933:B935"/>
    <mergeCell ref="P933:P935"/>
    <mergeCell ref="Q933:Q935"/>
    <mergeCell ref="R933:R935"/>
    <mergeCell ref="S933:S935"/>
    <mergeCell ref="A943:A948"/>
    <mergeCell ref="B943:B948"/>
    <mergeCell ref="P943:P948"/>
    <mergeCell ref="Q943:Q948"/>
    <mergeCell ref="R943:R948"/>
    <mergeCell ref="S943:S948"/>
    <mergeCell ref="A949:A954"/>
    <mergeCell ref="B949:B954"/>
    <mergeCell ref="P949:P954"/>
    <mergeCell ref="Q949:Q954"/>
    <mergeCell ref="R949:R954"/>
    <mergeCell ref="S949:S954"/>
    <mergeCell ref="A955:A959"/>
    <mergeCell ref="B955:B959"/>
    <mergeCell ref="P955:P959"/>
    <mergeCell ref="A960:A964"/>
    <mergeCell ref="B960:B964"/>
    <mergeCell ref="P960:P964"/>
    <mergeCell ref="A965:A970"/>
    <mergeCell ref="B965:B970"/>
    <mergeCell ref="P965:P970"/>
    <mergeCell ref="Q965:Q970"/>
    <mergeCell ref="R965:R970"/>
    <mergeCell ref="S965:S970"/>
    <mergeCell ref="A973:A977"/>
    <mergeCell ref="B973:B977"/>
    <mergeCell ref="P973:P977"/>
    <mergeCell ref="A978:A981"/>
    <mergeCell ref="B978:B981"/>
    <mergeCell ref="P978:P981"/>
    <mergeCell ref="A982:A984"/>
    <mergeCell ref="B982:B984"/>
    <mergeCell ref="P982:P985"/>
    <mergeCell ref="A986:A991"/>
    <mergeCell ref="B986:B991"/>
    <mergeCell ref="P986:P991"/>
    <mergeCell ref="Q986:Q991"/>
    <mergeCell ref="R986:R991"/>
    <mergeCell ref="S986:S991"/>
    <mergeCell ref="A992:A996"/>
    <mergeCell ref="B992:B996"/>
    <mergeCell ref="P992:P996"/>
    <mergeCell ref="S1005:S1010"/>
    <mergeCell ref="A1011:A1023"/>
    <mergeCell ref="B1011:B1023"/>
    <mergeCell ref="C1021:C1023"/>
    <mergeCell ref="D1021:D1023"/>
    <mergeCell ref="E1021:E1023"/>
    <mergeCell ref="F1021:F1023"/>
    <mergeCell ref="G1021:G1023"/>
    <mergeCell ref="H1021:H1023"/>
    <mergeCell ref="I1021:I1023"/>
    <mergeCell ref="J1021:J1023"/>
    <mergeCell ref="K1021:K1023"/>
    <mergeCell ref="L1021:L1023"/>
    <mergeCell ref="M1021:M1023"/>
    <mergeCell ref="N1021:N1023"/>
    <mergeCell ref="O1021:O1023"/>
    <mergeCell ref="A1024:A1029"/>
    <mergeCell ref="B1024:B1029"/>
    <mergeCell ref="P1024:P1029"/>
    <mergeCell ref="Q1024:Q1029"/>
    <mergeCell ref="R1024:R1029"/>
    <mergeCell ref="S1024:S1029"/>
    <mergeCell ref="C1015:C1017"/>
    <mergeCell ref="S1036:S1041"/>
    <mergeCell ref="A1042:A1046"/>
    <mergeCell ref="B1042:B1046"/>
    <mergeCell ref="P1042:P1046"/>
    <mergeCell ref="A1048:A1053"/>
    <mergeCell ref="B1048:B1053"/>
    <mergeCell ref="P1048:P1053"/>
    <mergeCell ref="Q1048:Q1053"/>
    <mergeCell ref="R1048:R1053"/>
    <mergeCell ref="S1048:S1053"/>
    <mergeCell ref="A1054:A1059"/>
    <mergeCell ref="B1054:B1059"/>
    <mergeCell ref="C1058:C1059"/>
    <mergeCell ref="D1058:D1059"/>
    <mergeCell ref="E1058:E1059"/>
    <mergeCell ref="F1058:F1059"/>
    <mergeCell ref="G1058:G1059"/>
    <mergeCell ref="H1058:H1059"/>
    <mergeCell ref="I1058:I1059"/>
    <mergeCell ref="J1058:J1059"/>
    <mergeCell ref="K1058:K1059"/>
    <mergeCell ref="L1058:L1059"/>
    <mergeCell ref="M1058:M1059"/>
    <mergeCell ref="N1058:N1059"/>
    <mergeCell ref="O1058:O1059"/>
    <mergeCell ref="A1036:A1041"/>
    <mergeCell ref="B1036:B1041"/>
    <mergeCell ref="P1036:P1041"/>
    <mergeCell ref="Q1036:Q1041"/>
    <mergeCell ref="R1036:R1041"/>
    <mergeCell ref="P1054:P1057"/>
    <mergeCell ref="A1060:A1065"/>
    <mergeCell ref="B1060:B1065"/>
    <mergeCell ref="P1060:P1065"/>
    <mergeCell ref="Q1060:Q1065"/>
    <mergeCell ref="R1060:R1065"/>
    <mergeCell ref="S1060:S1065"/>
    <mergeCell ref="A1066:A1071"/>
    <mergeCell ref="B1066:B1071"/>
    <mergeCell ref="P1066:P1071"/>
    <mergeCell ref="Q1066:Q1071"/>
    <mergeCell ref="R1066:R1071"/>
    <mergeCell ref="S1066:S1071"/>
    <mergeCell ref="C1080:C1081"/>
    <mergeCell ref="D1080:D1081"/>
    <mergeCell ref="E1080:E1081"/>
    <mergeCell ref="F1080:F1081"/>
    <mergeCell ref="G1080:G1081"/>
    <mergeCell ref="H1080:H1081"/>
    <mergeCell ref="I1080:I1081"/>
    <mergeCell ref="J1080:J1081"/>
    <mergeCell ref="K1080:K1081"/>
    <mergeCell ref="L1080:L1081"/>
    <mergeCell ref="M1080:M1081"/>
    <mergeCell ref="N1080:N1081"/>
    <mergeCell ref="O1080:O1081"/>
    <mergeCell ref="A1072:A1081"/>
    <mergeCell ref="B1072:B1081"/>
    <mergeCell ref="G1076:G1077"/>
    <mergeCell ref="H1076:H1077"/>
    <mergeCell ref="I1076:I1077"/>
    <mergeCell ref="J1076:J1077"/>
    <mergeCell ref="K1076:K1077"/>
    <mergeCell ref="A1082:A1087"/>
    <mergeCell ref="B1082:B1087"/>
    <mergeCell ref="P1082:P1087"/>
    <mergeCell ref="Q1082:Q1087"/>
    <mergeCell ref="R1082:R1087"/>
    <mergeCell ref="S1082:S1087"/>
    <mergeCell ref="A1088:A1091"/>
    <mergeCell ref="B1088:B1091"/>
    <mergeCell ref="P1088:P1091"/>
    <mergeCell ref="A1092:A1097"/>
    <mergeCell ref="B1092:B1097"/>
    <mergeCell ref="P1092:P1097"/>
    <mergeCell ref="Q1092:Q1097"/>
    <mergeCell ref="R1092:R1097"/>
    <mergeCell ref="S1092:S1097"/>
    <mergeCell ref="B1098:B1102"/>
    <mergeCell ref="P1098:P1102"/>
  </mergeCells>
  <pageMargins left="0.23622047244094491" right="0.23622047244094491" top="0.74803149606299213" bottom="0.35433070866141736" header="0.31496062992125984" footer="0.31496062992125984"/>
  <pageSetup paperSize="9" scale="59" fitToHeight="0" orientation="landscape" r:id="rId1"/>
  <ignoredErrors>
    <ignoredError sqref="D416:M416 D417:M417 D619:M621 D418:M418 D672:O673 L56:M56 D419:M419 D856:M856 D749:M749" formulaRange="1"/>
    <ignoredError sqref="J1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2019-02-13T13:57:16Z</dcterms:modified>
</cp:coreProperties>
</file>