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705" windowWidth="14805" windowHeight="74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78" i="1" l="1"/>
  <c r="E281" i="1"/>
  <c r="F281" i="1"/>
  <c r="G281" i="1"/>
  <c r="H281" i="1"/>
  <c r="I281" i="1"/>
  <c r="J281" i="1"/>
  <c r="K281" i="1"/>
  <c r="L281" i="1"/>
  <c r="M281" i="1"/>
  <c r="D281" i="1"/>
  <c r="E15" i="1" l="1"/>
  <c r="H15" i="1"/>
  <c r="I15" i="1"/>
  <c r="J15" i="1"/>
  <c r="K15" i="1"/>
  <c r="L15" i="1"/>
  <c r="M15" i="1"/>
  <c r="D15" i="1"/>
  <c r="D392" i="1"/>
  <c r="E406" i="1"/>
  <c r="F406" i="1"/>
  <c r="G406" i="1"/>
  <c r="H406" i="1"/>
  <c r="I406" i="1"/>
  <c r="J406" i="1"/>
  <c r="K406" i="1"/>
  <c r="L406" i="1"/>
  <c r="M406" i="1"/>
  <c r="D406" i="1"/>
  <c r="E163" i="1"/>
  <c r="F163" i="1"/>
  <c r="G163" i="1"/>
  <c r="H163" i="1"/>
  <c r="I163" i="1"/>
  <c r="J163" i="1"/>
  <c r="K163" i="1"/>
  <c r="L163" i="1"/>
  <c r="M163" i="1"/>
  <c r="D163" i="1"/>
  <c r="D88" i="1" l="1"/>
  <c r="F161" i="1"/>
  <c r="L161" i="1"/>
  <c r="E162" i="1"/>
  <c r="E161" i="1" s="1"/>
  <c r="F162" i="1"/>
  <c r="G162" i="1"/>
  <c r="G161" i="1" s="1"/>
  <c r="H162" i="1"/>
  <c r="I162" i="1"/>
  <c r="I161" i="1" s="1"/>
  <c r="J162" i="1"/>
  <c r="J161" i="1" s="1"/>
  <c r="K162" i="1"/>
  <c r="K161" i="1" s="1"/>
  <c r="L162" i="1"/>
  <c r="M162" i="1"/>
  <c r="M161" i="1" s="1"/>
  <c r="D162" i="1"/>
  <c r="E156" i="1"/>
  <c r="F156" i="1"/>
  <c r="G156" i="1"/>
  <c r="H156" i="1"/>
  <c r="I156" i="1"/>
  <c r="J156" i="1"/>
  <c r="K156" i="1"/>
  <c r="L156" i="1"/>
  <c r="M156" i="1"/>
  <c r="E155" i="1"/>
  <c r="F155" i="1"/>
  <c r="G155" i="1"/>
  <c r="H155" i="1"/>
  <c r="I155" i="1"/>
  <c r="J155" i="1"/>
  <c r="K155" i="1"/>
  <c r="L155" i="1"/>
  <c r="M155" i="1"/>
  <c r="E154" i="1"/>
  <c r="F154" i="1"/>
  <c r="G154" i="1"/>
  <c r="H154" i="1"/>
  <c r="I154" i="1"/>
  <c r="J154" i="1"/>
  <c r="K154" i="1"/>
  <c r="L154" i="1"/>
  <c r="M154" i="1"/>
  <c r="D156" i="1"/>
  <c r="D155" i="1"/>
  <c r="E150" i="1"/>
  <c r="F150" i="1"/>
  <c r="G150" i="1"/>
  <c r="H150" i="1"/>
  <c r="I150" i="1"/>
  <c r="J150" i="1"/>
  <c r="K150" i="1"/>
  <c r="L150" i="1"/>
  <c r="M150" i="1"/>
  <c r="E149" i="1"/>
  <c r="F149" i="1"/>
  <c r="G149" i="1"/>
  <c r="H149" i="1"/>
  <c r="H148" i="1" s="1"/>
  <c r="I149" i="1"/>
  <c r="J149" i="1"/>
  <c r="K149" i="1"/>
  <c r="L149" i="1"/>
  <c r="M149" i="1"/>
  <c r="E148" i="1"/>
  <c r="I148" i="1"/>
  <c r="K148" i="1"/>
  <c r="L148" i="1"/>
  <c r="M148" i="1"/>
  <c r="D150" i="1"/>
  <c r="D148" i="1" s="1"/>
  <c r="D149" i="1"/>
  <c r="E140" i="1"/>
  <c r="F140" i="1"/>
  <c r="G140" i="1"/>
  <c r="H140" i="1"/>
  <c r="I140" i="1"/>
  <c r="J140" i="1"/>
  <c r="K140" i="1"/>
  <c r="L140" i="1"/>
  <c r="M140" i="1"/>
  <c r="E139" i="1"/>
  <c r="F139" i="1"/>
  <c r="G139" i="1"/>
  <c r="H139" i="1"/>
  <c r="I139" i="1"/>
  <c r="J139" i="1"/>
  <c r="K139" i="1"/>
  <c r="L139" i="1"/>
  <c r="M139" i="1"/>
  <c r="E138" i="1"/>
  <c r="F138" i="1"/>
  <c r="G138" i="1"/>
  <c r="H138" i="1"/>
  <c r="I138" i="1"/>
  <c r="J138" i="1"/>
  <c r="K138" i="1"/>
  <c r="L138" i="1"/>
  <c r="M138" i="1"/>
  <c r="D140" i="1"/>
  <c r="D139" i="1"/>
  <c r="E134" i="1"/>
  <c r="F134" i="1"/>
  <c r="G134" i="1"/>
  <c r="H134" i="1"/>
  <c r="I134" i="1"/>
  <c r="J134" i="1"/>
  <c r="K134" i="1"/>
  <c r="L134" i="1"/>
  <c r="M134" i="1"/>
  <c r="E133" i="1"/>
  <c r="H133" i="1"/>
  <c r="H132" i="1" s="1"/>
  <c r="I133" i="1"/>
  <c r="J133" i="1"/>
  <c r="K133" i="1"/>
  <c r="K132" i="1" s="1"/>
  <c r="J132" i="1"/>
  <c r="D134" i="1"/>
  <c r="D133" i="1"/>
  <c r="D138" i="1" l="1"/>
  <c r="F148" i="1"/>
  <c r="D154" i="1"/>
  <c r="J148" i="1"/>
  <c r="G148" i="1"/>
  <c r="H161" i="1"/>
  <c r="D161" i="1"/>
  <c r="D132" i="1"/>
  <c r="I132" i="1"/>
  <c r="E132" i="1"/>
  <c r="E121" i="1" l="1"/>
  <c r="F121" i="1"/>
  <c r="G121" i="1"/>
  <c r="H121" i="1"/>
  <c r="I121" i="1"/>
  <c r="J121" i="1"/>
  <c r="K121" i="1"/>
  <c r="L121" i="1"/>
  <c r="M121" i="1"/>
  <c r="E120" i="1"/>
  <c r="F120" i="1"/>
  <c r="G120" i="1"/>
  <c r="H120" i="1"/>
  <c r="I120" i="1"/>
  <c r="J120" i="1"/>
  <c r="K120" i="1"/>
  <c r="L120" i="1"/>
  <c r="L119" i="1" s="1"/>
  <c r="M120" i="1"/>
  <c r="E119" i="1"/>
  <c r="F119" i="1"/>
  <c r="G119" i="1"/>
  <c r="H119" i="1"/>
  <c r="I119" i="1"/>
  <c r="J119" i="1"/>
  <c r="M119" i="1"/>
  <c r="D121" i="1"/>
  <c r="D120" i="1"/>
  <c r="E98" i="1"/>
  <c r="F98" i="1"/>
  <c r="G98" i="1"/>
  <c r="H98" i="1"/>
  <c r="I98" i="1"/>
  <c r="J98" i="1"/>
  <c r="K98" i="1"/>
  <c r="L98" i="1"/>
  <c r="M98" i="1"/>
  <c r="E97" i="1"/>
  <c r="E96" i="1" s="1"/>
  <c r="F97" i="1"/>
  <c r="F96" i="1" s="1"/>
  <c r="G97" i="1"/>
  <c r="G96" i="1" s="1"/>
  <c r="H97" i="1"/>
  <c r="I97" i="1"/>
  <c r="I96" i="1" s="1"/>
  <c r="J97" i="1"/>
  <c r="J96" i="1" s="1"/>
  <c r="K97" i="1"/>
  <c r="K96" i="1" s="1"/>
  <c r="L97" i="1"/>
  <c r="L96" i="1" s="1"/>
  <c r="M97" i="1"/>
  <c r="M96" i="1" s="1"/>
  <c r="D98" i="1"/>
  <c r="D97" i="1"/>
  <c r="E89" i="1"/>
  <c r="F89" i="1"/>
  <c r="F86" i="1" s="1"/>
  <c r="G89" i="1"/>
  <c r="G86" i="1" s="1"/>
  <c r="H89" i="1"/>
  <c r="I89" i="1"/>
  <c r="J89" i="1"/>
  <c r="K89" i="1"/>
  <c r="L89" i="1"/>
  <c r="L86" i="1" s="1"/>
  <c r="M89" i="1"/>
  <c r="M86" i="1" s="1"/>
  <c r="E88" i="1"/>
  <c r="E85" i="1" s="1"/>
  <c r="F88" i="1"/>
  <c r="G88" i="1"/>
  <c r="H88" i="1"/>
  <c r="H85" i="1" s="1"/>
  <c r="I88" i="1"/>
  <c r="J88" i="1"/>
  <c r="J85" i="1" s="1"/>
  <c r="K88" i="1"/>
  <c r="K85" i="1" s="1"/>
  <c r="L88" i="1"/>
  <c r="M88" i="1"/>
  <c r="G87" i="1"/>
  <c r="M87" i="1"/>
  <c r="D89" i="1"/>
  <c r="D85" i="1"/>
  <c r="K119" i="1" l="1"/>
  <c r="D119" i="1"/>
  <c r="K86" i="1"/>
  <c r="K84" i="1" s="1"/>
  <c r="J86" i="1"/>
  <c r="J84" i="1" s="1"/>
  <c r="I86" i="1"/>
  <c r="H96" i="1"/>
  <c r="H86" i="1"/>
  <c r="H84" i="1" s="1"/>
  <c r="E86" i="1"/>
  <c r="E84" i="1" s="1"/>
  <c r="D96" i="1"/>
  <c r="J87" i="1"/>
  <c r="E87" i="1"/>
  <c r="H87" i="1"/>
  <c r="K87" i="1"/>
  <c r="I87" i="1"/>
  <c r="I85" i="1"/>
  <c r="I84" i="1" s="1"/>
  <c r="D87" i="1"/>
  <c r="D86" i="1"/>
  <c r="D84" i="1" s="1"/>
  <c r="L87" i="1"/>
  <c r="F87" i="1"/>
  <c r="D496" i="1"/>
  <c r="E496" i="1"/>
  <c r="F496" i="1"/>
  <c r="G496" i="1"/>
  <c r="H496" i="1"/>
  <c r="I496" i="1"/>
  <c r="J496" i="1"/>
  <c r="K496" i="1"/>
  <c r="L496" i="1"/>
  <c r="M496" i="1"/>
  <c r="E495" i="1"/>
  <c r="E494" i="1" s="1"/>
  <c r="F495" i="1"/>
  <c r="G495" i="1"/>
  <c r="G494" i="1" s="1"/>
  <c r="H495" i="1"/>
  <c r="H494" i="1" s="1"/>
  <c r="I495" i="1"/>
  <c r="I494" i="1" s="1"/>
  <c r="J495" i="1"/>
  <c r="J494" i="1" s="1"/>
  <c r="K495" i="1"/>
  <c r="K494" i="1" s="1"/>
  <c r="L495" i="1"/>
  <c r="L494" i="1" s="1"/>
  <c r="M495" i="1"/>
  <c r="M494" i="1" s="1"/>
  <c r="D495" i="1"/>
  <c r="E492" i="1"/>
  <c r="E490" i="1" s="1"/>
  <c r="F492" i="1"/>
  <c r="F490" i="1" s="1"/>
  <c r="G492" i="1"/>
  <c r="G490" i="1" s="1"/>
  <c r="H492" i="1"/>
  <c r="H490" i="1" s="1"/>
  <c r="I492" i="1"/>
  <c r="I490" i="1" s="1"/>
  <c r="J492" i="1"/>
  <c r="J490" i="1" s="1"/>
  <c r="K492" i="1"/>
  <c r="K490" i="1" s="1"/>
  <c r="L492" i="1"/>
  <c r="L490" i="1" s="1"/>
  <c r="M492" i="1"/>
  <c r="M490" i="1" s="1"/>
  <c r="D492" i="1"/>
  <c r="D490" i="1" s="1"/>
  <c r="E485" i="1"/>
  <c r="F485" i="1"/>
  <c r="G485" i="1"/>
  <c r="G482" i="1" s="1"/>
  <c r="H485" i="1"/>
  <c r="I485" i="1"/>
  <c r="J485" i="1"/>
  <c r="K485" i="1"/>
  <c r="L485" i="1"/>
  <c r="M485" i="1"/>
  <c r="M482" i="1" s="1"/>
  <c r="E484" i="1"/>
  <c r="E481" i="1" s="1"/>
  <c r="F484" i="1"/>
  <c r="F481" i="1" s="1"/>
  <c r="G484" i="1"/>
  <c r="G481" i="1" s="1"/>
  <c r="G480" i="1" s="1"/>
  <c r="H484" i="1"/>
  <c r="H481" i="1" s="1"/>
  <c r="I484" i="1"/>
  <c r="I481" i="1" s="1"/>
  <c r="J484" i="1"/>
  <c r="J481" i="1" s="1"/>
  <c r="K484" i="1"/>
  <c r="K481" i="1" s="1"/>
  <c r="L484" i="1"/>
  <c r="L481" i="1" s="1"/>
  <c r="M484" i="1"/>
  <c r="M481" i="1" s="1"/>
  <c r="M480" i="1" s="1"/>
  <c r="E483" i="1"/>
  <c r="F483" i="1"/>
  <c r="G483" i="1"/>
  <c r="H483" i="1"/>
  <c r="I483" i="1"/>
  <c r="J483" i="1"/>
  <c r="K483" i="1"/>
  <c r="L483" i="1"/>
  <c r="M483" i="1"/>
  <c r="D485" i="1"/>
  <c r="D484" i="1"/>
  <c r="E471" i="1"/>
  <c r="F471" i="1"/>
  <c r="G471" i="1"/>
  <c r="H471" i="1"/>
  <c r="I471" i="1"/>
  <c r="J471" i="1"/>
  <c r="K471" i="1"/>
  <c r="L471" i="1"/>
  <c r="M471" i="1"/>
  <c r="E470" i="1"/>
  <c r="E469" i="1" s="1"/>
  <c r="F470" i="1"/>
  <c r="F469" i="1" s="1"/>
  <c r="G470" i="1"/>
  <c r="G469" i="1" s="1"/>
  <c r="H470" i="1"/>
  <c r="H469" i="1" s="1"/>
  <c r="I470" i="1"/>
  <c r="I469" i="1" s="1"/>
  <c r="J470" i="1"/>
  <c r="J469" i="1" s="1"/>
  <c r="K470" i="1"/>
  <c r="K469" i="1" s="1"/>
  <c r="L470" i="1"/>
  <c r="L469" i="1" s="1"/>
  <c r="M470" i="1"/>
  <c r="M469" i="1" s="1"/>
  <c r="D471" i="1"/>
  <c r="D470" i="1"/>
  <c r="E477" i="1"/>
  <c r="F477" i="1"/>
  <c r="G477" i="1"/>
  <c r="H477" i="1"/>
  <c r="I477" i="1"/>
  <c r="J477" i="1"/>
  <c r="K477" i="1"/>
  <c r="L477" i="1"/>
  <c r="M477" i="1"/>
  <c r="E476" i="1"/>
  <c r="E475" i="1" s="1"/>
  <c r="F476" i="1"/>
  <c r="F475" i="1" s="1"/>
  <c r="G476" i="1"/>
  <c r="G475" i="1" s="1"/>
  <c r="H476" i="1"/>
  <c r="H475" i="1" s="1"/>
  <c r="I476" i="1"/>
  <c r="I475" i="1" s="1"/>
  <c r="J476" i="1"/>
  <c r="J475" i="1" s="1"/>
  <c r="K476" i="1"/>
  <c r="K475" i="1" s="1"/>
  <c r="L476" i="1"/>
  <c r="L475" i="1" s="1"/>
  <c r="M476" i="1"/>
  <c r="M475" i="1" s="1"/>
  <c r="D477" i="1"/>
  <c r="D476" i="1"/>
  <c r="E465" i="1"/>
  <c r="F465" i="1"/>
  <c r="G465" i="1"/>
  <c r="H465" i="1"/>
  <c r="I465" i="1"/>
  <c r="J465" i="1"/>
  <c r="K465" i="1"/>
  <c r="L465" i="1"/>
  <c r="M465" i="1"/>
  <c r="E464" i="1"/>
  <c r="F464" i="1"/>
  <c r="G464" i="1"/>
  <c r="H464" i="1"/>
  <c r="I464" i="1"/>
  <c r="J464" i="1"/>
  <c r="K464" i="1"/>
  <c r="L464" i="1"/>
  <c r="M464" i="1"/>
  <c r="E463" i="1"/>
  <c r="F463" i="1"/>
  <c r="G463" i="1"/>
  <c r="H463" i="1"/>
  <c r="I463" i="1"/>
  <c r="J463" i="1"/>
  <c r="K463" i="1"/>
  <c r="L463" i="1"/>
  <c r="M463" i="1"/>
  <c r="D465" i="1"/>
  <c r="D464" i="1"/>
  <c r="E458" i="1"/>
  <c r="F458" i="1"/>
  <c r="G458" i="1"/>
  <c r="H458" i="1"/>
  <c r="I458" i="1"/>
  <c r="J458" i="1"/>
  <c r="K458" i="1"/>
  <c r="L458" i="1"/>
  <c r="M458" i="1"/>
  <c r="E457" i="1"/>
  <c r="E456" i="1" s="1"/>
  <c r="F457" i="1"/>
  <c r="G457" i="1"/>
  <c r="G456" i="1" s="1"/>
  <c r="H457" i="1"/>
  <c r="H456" i="1" s="1"/>
  <c r="I457" i="1"/>
  <c r="J457" i="1"/>
  <c r="J456" i="1" s="1"/>
  <c r="K457" i="1"/>
  <c r="K456" i="1" s="1"/>
  <c r="L457" i="1"/>
  <c r="M457" i="1"/>
  <c r="M456" i="1" s="1"/>
  <c r="D458" i="1"/>
  <c r="D457" i="1"/>
  <c r="E448" i="1"/>
  <c r="F448" i="1"/>
  <c r="G448" i="1"/>
  <c r="H448" i="1"/>
  <c r="I448" i="1"/>
  <c r="J448" i="1"/>
  <c r="K448" i="1"/>
  <c r="L448" i="1"/>
  <c r="M448" i="1"/>
  <c r="E447" i="1"/>
  <c r="E446" i="1" s="1"/>
  <c r="F447" i="1"/>
  <c r="F446" i="1" s="1"/>
  <c r="G447" i="1"/>
  <c r="G446" i="1" s="1"/>
  <c r="H447" i="1"/>
  <c r="H446" i="1" s="1"/>
  <c r="I447" i="1"/>
  <c r="I446" i="1" s="1"/>
  <c r="J447" i="1"/>
  <c r="K447" i="1"/>
  <c r="K446" i="1" s="1"/>
  <c r="L447" i="1"/>
  <c r="L446" i="1" s="1"/>
  <c r="M447" i="1"/>
  <c r="M446" i="1" s="1"/>
  <c r="D448" i="1"/>
  <c r="D447" i="1"/>
  <c r="E440" i="1"/>
  <c r="F440" i="1"/>
  <c r="G440" i="1"/>
  <c r="H440" i="1"/>
  <c r="I440" i="1"/>
  <c r="J440" i="1"/>
  <c r="K440" i="1"/>
  <c r="L440" i="1"/>
  <c r="M440" i="1"/>
  <c r="E439" i="1"/>
  <c r="E438" i="1" s="1"/>
  <c r="F439" i="1"/>
  <c r="F438" i="1" s="1"/>
  <c r="G439" i="1"/>
  <c r="G438" i="1" s="1"/>
  <c r="H439" i="1"/>
  <c r="I439" i="1"/>
  <c r="I438" i="1" s="1"/>
  <c r="J439" i="1"/>
  <c r="J438" i="1" s="1"/>
  <c r="K439" i="1"/>
  <c r="K438" i="1" s="1"/>
  <c r="L439" i="1"/>
  <c r="L438" i="1" s="1"/>
  <c r="M439" i="1"/>
  <c r="M438" i="1" s="1"/>
  <c r="D440" i="1"/>
  <c r="D439" i="1"/>
  <c r="J482" i="1" l="1"/>
  <c r="J480" i="1" s="1"/>
  <c r="J446" i="1"/>
  <c r="H438" i="1"/>
  <c r="M455" i="1"/>
  <c r="J455" i="1"/>
  <c r="G455" i="1"/>
  <c r="D438" i="1"/>
  <c r="D463" i="1"/>
  <c r="L482" i="1"/>
  <c r="L480" i="1" s="1"/>
  <c r="I482" i="1"/>
  <c r="I480" i="1" s="1"/>
  <c r="F482" i="1"/>
  <c r="F480" i="1" s="1"/>
  <c r="D494" i="1"/>
  <c r="F494" i="1"/>
  <c r="D455" i="1"/>
  <c r="D453" i="1" s="1"/>
  <c r="D482" i="1"/>
  <c r="K482" i="1"/>
  <c r="K480" i="1" s="1"/>
  <c r="H482" i="1"/>
  <c r="H480" i="1" s="1"/>
  <c r="E482" i="1"/>
  <c r="E480" i="1" s="1"/>
  <c r="D454" i="1"/>
  <c r="L454" i="1"/>
  <c r="I454" i="1"/>
  <c r="F454" i="1"/>
  <c r="L455" i="1"/>
  <c r="I455" i="1"/>
  <c r="F455" i="1"/>
  <c r="K455" i="1"/>
  <c r="H455" i="1"/>
  <c r="E455" i="1"/>
  <c r="D475" i="1"/>
  <c r="D483" i="1"/>
  <c r="D481" i="1"/>
  <c r="F456" i="1"/>
  <c r="D446" i="1"/>
  <c r="D469" i="1"/>
  <c r="L456" i="1"/>
  <c r="M454" i="1"/>
  <c r="M453" i="1" s="1"/>
  <c r="J454" i="1"/>
  <c r="G454" i="1"/>
  <c r="G453" i="1" s="1"/>
  <c r="D456" i="1"/>
  <c r="I456" i="1"/>
  <c r="K454" i="1"/>
  <c r="H454" i="1"/>
  <c r="H453" i="1" s="1"/>
  <c r="E454" i="1"/>
  <c r="E453" i="1" s="1"/>
  <c r="D480" i="1" l="1"/>
  <c r="J453" i="1"/>
  <c r="K453" i="1"/>
  <c r="I453" i="1"/>
  <c r="L453" i="1"/>
  <c r="F453" i="1"/>
  <c r="E433" i="1"/>
  <c r="E430" i="1" s="1"/>
  <c r="F433" i="1"/>
  <c r="F430" i="1" s="1"/>
  <c r="G433" i="1"/>
  <c r="G430" i="1" s="1"/>
  <c r="H433" i="1"/>
  <c r="H430" i="1" s="1"/>
  <c r="I433" i="1"/>
  <c r="I430" i="1" s="1"/>
  <c r="J433" i="1"/>
  <c r="J430" i="1" s="1"/>
  <c r="K433" i="1"/>
  <c r="K430" i="1" s="1"/>
  <c r="L433" i="1"/>
  <c r="L430" i="1" s="1"/>
  <c r="M433" i="1"/>
  <c r="M430" i="1" s="1"/>
  <c r="E432" i="1"/>
  <c r="E429" i="1" s="1"/>
  <c r="E428" i="1" s="1"/>
  <c r="F432" i="1"/>
  <c r="F429" i="1" s="1"/>
  <c r="G432" i="1"/>
  <c r="G429" i="1" s="1"/>
  <c r="G428" i="1" s="1"/>
  <c r="H432" i="1"/>
  <c r="H429" i="1" s="1"/>
  <c r="H428" i="1" s="1"/>
  <c r="I432" i="1"/>
  <c r="I429" i="1" s="1"/>
  <c r="I428" i="1" s="1"/>
  <c r="J432" i="1"/>
  <c r="J429" i="1" s="1"/>
  <c r="J428" i="1" s="1"/>
  <c r="K432" i="1"/>
  <c r="K429" i="1" s="1"/>
  <c r="K428" i="1" s="1"/>
  <c r="L432" i="1"/>
  <c r="L429" i="1" s="1"/>
  <c r="L428" i="1" s="1"/>
  <c r="M432" i="1"/>
  <c r="M429" i="1" s="1"/>
  <c r="M428" i="1" s="1"/>
  <c r="D433" i="1"/>
  <c r="D430" i="1" s="1"/>
  <c r="D432" i="1"/>
  <c r="D429" i="1" s="1"/>
  <c r="E423" i="1"/>
  <c r="F423" i="1"/>
  <c r="G423" i="1"/>
  <c r="H423" i="1"/>
  <c r="I423" i="1"/>
  <c r="J423" i="1"/>
  <c r="K423" i="1"/>
  <c r="L423" i="1"/>
  <c r="M423" i="1"/>
  <c r="E422" i="1"/>
  <c r="E421" i="1" s="1"/>
  <c r="F422" i="1"/>
  <c r="F421" i="1" s="1"/>
  <c r="G422" i="1"/>
  <c r="G421" i="1" s="1"/>
  <c r="H422" i="1"/>
  <c r="H421" i="1" s="1"/>
  <c r="I422" i="1"/>
  <c r="I421" i="1" s="1"/>
  <c r="J422" i="1"/>
  <c r="J421" i="1" s="1"/>
  <c r="K422" i="1"/>
  <c r="K421" i="1" s="1"/>
  <c r="L422" i="1"/>
  <c r="L421" i="1" s="1"/>
  <c r="M422" i="1"/>
  <c r="M421" i="1" s="1"/>
  <c r="D423" i="1"/>
  <c r="D422" i="1"/>
  <c r="E418" i="1"/>
  <c r="E415" i="1" s="1"/>
  <c r="F418" i="1"/>
  <c r="G418" i="1"/>
  <c r="G415" i="1" s="1"/>
  <c r="H418" i="1"/>
  <c r="H415" i="1" s="1"/>
  <c r="I418" i="1"/>
  <c r="J418" i="1"/>
  <c r="J415" i="1" s="1"/>
  <c r="K418" i="1"/>
  <c r="K415" i="1" s="1"/>
  <c r="L418" i="1"/>
  <c r="M418" i="1"/>
  <c r="M415" i="1" s="1"/>
  <c r="E417" i="1"/>
  <c r="E414" i="1" s="1"/>
  <c r="E413" i="1" s="1"/>
  <c r="F417" i="1"/>
  <c r="G417" i="1"/>
  <c r="G414" i="1" s="1"/>
  <c r="G413" i="1" s="1"/>
  <c r="H417" i="1"/>
  <c r="H414" i="1" s="1"/>
  <c r="H413" i="1" s="1"/>
  <c r="I417" i="1"/>
  <c r="J417" i="1"/>
  <c r="J414" i="1" s="1"/>
  <c r="J413" i="1" s="1"/>
  <c r="K417" i="1"/>
  <c r="K414" i="1" s="1"/>
  <c r="K413" i="1" s="1"/>
  <c r="L417" i="1"/>
  <c r="M417" i="1"/>
  <c r="M414" i="1" s="1"/>
  <c r="M413" i="1" s="1"/>
  <c r="E416" i="1"/>
  <c r="F416" i="1"/>
  <c r="G416" i="1"/>
  <c r="H416" i="1"/>
  <c r="I416" i="1"/>
  <c r="J416" i="1"/>
  <c r="K416" i="1"/>
  <c r="L416" i="1"/>
  <c r="M416" i="1"/>
  <c r="D418" i="1"/>
  <c r="D417" i="1"/>
  <c r="E392" i="1"/>
  <c r="F392" i="1"/>
  <c r="G392" i="1"/>
  <c r="H392" i="1"/>
  <c r="I392" i="1"/>
  <c r="J392" i="1"/>
  <c r="K392" i="1"/>
  <c r="L392" i="1"/>
  <c r="M392" i="1"/>
  <c r="N392" i="1"/>
  <c r="E383" i="1"/>
  <c r="E380" i="1" s="1"/>
  <c r="F383" i="1"/>
  <c r="F380" i="1" s="1"/>
  <c r="G383" i="1"/>
  <c r="G380" i="1" s="1"/>
  <c r="H383" i="1"/>
  <c r="H380" i="1" s="1"/>
  <c r="I383" i="1"/>
  <c r="I380" i="1" s="1"/>
  <c r="J383" i="1"/>
  <c r="J380" i="1" s="1"/>
  <c r="K383" i="1"/>
  <c r="K380" i="1" s="1"/>
  <c r="L383" i="1"/>
  <c r="L380" i="1" s="1"/>
  <c r="M383" i="1"/>
  <c r="M380" i="1" s="1"/>
  <c r="E382" i="1"/>
  <c r="E379" i="1" s="1"/>
  <c r="F382" i="1"/>
  <c r="F379" i="1" s="1"/>
  <c r="F378" i="1" s="1"/>
  <c r="G382" i="1"/>
  <c r="G379" i="1" s="1"/>
  <c r="G378" i="1" s="1"/>
  <c r="H382" i="1"/>
  <c r="H379" i="1" s="1"/>
  <c r="H378" i="1" s="1"/>
  <c r="I382" i="1"/>
  <c r="I379" i="1" s="1"/>
  <c r="I378" i="1" s="1"/>
  <c r="J382" i="1"/>
  <c r="J379" i="1" s="1"/>
  <c r="J378" i="1" s="1"/>
  <c r="K382" i="1"/>
  <c r="K379" i="1" s="1"/>
  <c r="L382" i="1"/>
  <c r="L379" i="1" s="1"/>
  <c r="L378" i="1" s="1"/>
  <c r="M382" i="1"/>
  <c r="M379" i="1" s="1"/>
  <c r="M378" i="1" s="1"/>
  <c r="D383" i="1"/>
  <c r="D382" i="1"/>
  <c r="D379" i="1" s="1"/>
  <c r="E373" i="1"/>
  <c r="F373" i="1"/>
  <c r="G373" i="1"/>
  <c r="H373" i="1"/>
  <c r="I373" i="1"/>
  <c r="J373" i="1"/>
  <c r="K373" i="1"/>
  <c r="L373" i="1"/>
  <c r="M373" i="1"/>
  <c r="E372" i="1"/>
  <c r="E371" i="1" s="1"/>
  <c r="F372" i="1"/>
  <c r="G372" i="1"/>
  <c r="G371" i="1" s="1"/>
  <c r="H372" i="1"/>
  <c r="H371" i="1" s="1"/>
  <c r="I372" i="1"/>
  <c r="J372" i="1"/>
  <c r="K372" i="1"/>
  <c r="K371" i="1" s="1"/>
  <c r="L372" i="1"/>
  <c r="M372" i="1"/>
  <c r="M371" i="1" s="1"/>
  <c r="F371" i="1"/>
  <c r="I371" i="1"/>
  <c r="J371" i="1"/>
  <c r="L371" i="1"/>
  <c r="D373" i="1"/>
  <c r="D372" i="1"/>
  <c r="E367" i="1"/>
  <c r="F367" i="1"/>
  <c r="G367" i="1"/>
  <c r="H367" i="1"/>
  <c r="I367" i="1"/>
  <c r="J367" i="1"/>
  <c r="K367" i="1"/>
  <c r="L367" i="1"/>
  <c r="M367" i="1"/>
  <c r="E366" i="1"/>
  <c r="F366" i="1"/>
  <c r="G366" i="1"/>
  <c r="H366" i="1"/>
  <c r="H365" i="1" s="1"/>
  <c r="I366" i="1"/>
  <c r="I365" i="1" s="1"/>
  <c r="J366" i="1"/>
  <c r="K366" i="1"/>
  <c r="K365" i="1" s="1"/>
  <c r="L366" i="1"/>
  <c r="L365" i="1" s="1"/>
  <c r="M366" i="1"/>
  <c r="M365" i="1" s="1"/>
  <c r="E365" i="1"/>
  <c r="F365" i="1"/>
  <c r="G365" i="1"/>
  <c r="D367" i="1"/>
  <c r="D366" i="1"/>
  <c r="K378" i="1" l="1"/>
  <c r="E378" i="1"/>
  <c r="J365" i="1"/>
  <c r="D414" i="1"/>
  <c r="L414" i="1"/>
  <c r="I414" i="1"/>
  <c r="F414" i="1"/>
  <c r="L415" i="1"/>
  <c r="I415" i="1"/>
  <c r="F415" i="1"/>
  <c r="D371" i="1"/>
  <c r="D381" i="1"/>
  <c r="D421" i="1"/>
  <c r="F381" i="1"/>
  <c r="L381" i="1"/>
  <c r="D416" i="1"/>
  <c r="I381" i="1"/>
  <c r="M381" i="1"/>
  <c r="J381" i="1"/>
  <c r="G381" i="1"/>
  <c r="D428" i="1"/>
  <c r="F428" i="1"/>
  <c r="M431" i="1"/>
  <c r="J431" i="1"/>
  <c r="G431" i="1"/>
  <c r="D380" i="1"/>
  <c r="D378" i="1" s="1"/>
  <c r="D415" i="1"/>
  <c r="D413" i="1" s="1"/>
  <c r="L431" i="1"/>
  <c r="I431" i="1"/>
  <c r="F431" i="1"/>
  <c r="K381" i="1"/>
  <c r="H381" i="1"/>
  <c r="E381" i="1"/>
  <c r="D431" i="1"/>
  <c r="K431" i="1"/>
  <c r="H431" i="1"/>
  <c r="E431" i="1"/>
  <c r="D365" i="1"/>
  <c r="L413" i="1" l="1"/>
  <c r="I413" i="1"/>
  <c r="F413" i="1"/>
  <c r="E362" i="1"/>
  <c r="F362" i="1"/>
  <c r="G362" i="1"/>
  <c r="H362" i="1"/>
  <c r="I362" i="1"/>
  <c r="J362" i="1"/>
  <c r="K362" i="1"/>
  <c r="L362" i="1"/>
  <c r="M362" i="1"/>
  <c r="E361" i="1"/>
  <c r="E360" i="1" s="1"/>
  <c r="F361" i="1"/>
  <c r="F360" i="1" s="1"/>
  <c r="G361" i="1"/>
  <c r="G360" i="1" s="1"/>
  <c r="H361" i="1"/>
  <c r="H360" i="1" s="1"/>
  <c r="I361" i="1"/>
  <c r="I360" i="1" s="1"/>
  <c r="J361" i="1"/>
  <c r="J360" i="1" s="1"/>
  <c r="K361" i="1"/>
  <c r="K360" i="1" s="1"/>
  <c r="L361" i="1"/>
  <c r="L360" i="1" s="1"/>
  <c r="M361" i="1"/>
  <c r="M360" i="1" s="1"/>
  <c r="D362" i="1"/>
  <c r="D361" i="1"/>
  <c r="E357" i="1"/>
  <c r="E354" i="1" s="1"/>
  <c r="F357" i="1"/>
  <c r="G357" i="1"/>
  <c r="G354" i="1" s="1"/>
  <c r="H357" i="1"/>
  <c r="H354" i="1" s="1"/>
  <c r="I357" i="1"/>
  <c r="J357" i="1"/>
  <c r="J354" i="1" s="1"/>
  <c r="K357" i="1"/>
  <c r="K354" i="1" s="1"/>
  <c r="L357" i="1"/>
  <c r="M357" i="1"/>
  <c r="M354" i="1" s="1"/>
  <c r="E356" i="1"/>
  <c r="E353" i="1" s="1"/>
  <c r="E352" i="1" s="1"/>
  <c r="F356" i="1"/>
  <c r="G356" i="1"/>
  <c r="G353" i="1" s="1"/>
  <c r="G352" i="1" s="1"/>
  <c r="H356" i="1"/>
  <c r="H353" i="1" s="1"/>
  <c r="I356" i="1"/>
  <c r="J356" i="1"/>
  <c r="J353" i="1" s="1"/>
  <c r="K356" i="1"/>
  <c r="K353" i="1" s="1"/>
  <c r="K352" i="1" s="1"/>
  <c r="L356" i="1"/>
  <c r="L355" i="1" s="1"/>
  <c r="M356" i="1"/>
  <c r="M353" i="1" s="1"/>
  <c r="M352" i="1" s="1"/>
  <c r="D357" i="1"/>
  <c r="D356" i="1"/>
  <c r="E346" i="1"/>
  <c r="F346" i="1"/>
  <c r="G346" i="1"/>
  <c r="H346" i="1"/>
  <c r="I346" i="1"/>
  <c r="J346" i="1"/>
  <c r="K346" i="1"/>
  <c r="L346" i="1"/>
  <c r="M346" i="1"/>
  <c r="D346" i="1"/>
  <c r="D345" i="1"/>
  <c r="E345" i="1"/>
  <c r="F345" i="1"/>
  <c r="G345" i="1"/>
  <c r="G344" i="1" s="1"/>
  <c r="H345" i="1"/>
  <c r="I345" i="1"/>
  <c r="J345" i="1"/>
  <c r="J344" i="1" s="1"/>
  <c r="K345" i="1"/>
  <c r="L345" i="1"/>
  <c r="M345" i="1"/>
  <c r="M344" i="1" s="1"/>
  <c r="E347" i="1"/>
  <c r="F347" i="1"/>
  <c r="G347" i="1"/>
  <c r="H347" i="1"/>
  <c r="I347" i="1"/>
  <c r="J347" i="1"/>
  <c r="K347" i="1"/>
  <c r="L347" i="1"/>
  <c r="M347" i="1"/>
  <c r="D347" i="1"/>
  <c r="D354" i="1" l="1"/>
  <c r="H352" i="1"/>
  <c r="I344" i="1"/>
  <c r="L344" i="1"/>
  <c r="F344" i="1"/>
  <c r="D360" i="1"/>
  <c r="D344" i="1"/>
  <c r="J352" i="1"/>
  <c r="K344" i="1"/>
  <c r="H344" i="1"/>
  <c r="E344" i="1"/>
  <c r="D353" i="1"/>
  <c r="L353" i="1"/>
  <c r="I353" i="1"/>
  <c r="F353" i="1"/>
  <c r="L354" i="1"/>
  <c r="I354" i="1"/>
  <c r="F354" i="1"/>
  <c r="I355" i="1"/>
  <c r="F355" i="1"/>
  <c r="M355" i="1"/>
  <c r="J355" i="1"/>
  <c r="G355" i="1"/>
  <c r="D355" i="1"/>
  <c r="K355" i="1"/>
  <c r="H355" i="1"/>
  <c r="E355" i="1"/>
  <c r="E337" i="1"/>
  <c r="E334" i="1" s="1"/>
  <c r="F337" i="1"/>
  <c r="F334" i="1" s="1"/>
  <c r="G337" i="1"/>
  <c r="G334" i="1" s="1"/>
  <c r="H337" i="1"/>
  <c r="H334" i="1" s="1"/>
  <c r="I337" i="1"/>
  <c r="I334" i="1" s="1"/>
  <c r="J337" i="1"/>
  <c r="J334" i="1" s="1"/>
  <c r="K337" i="1"/>
  <c r="K334" i="1" s="1"/>
  <c r="L337" i="1"/>
  <c r="L334" i="1" s="1"/>
  <c r="M337" i="1"/>
  <c r="M334" i="1" s="1"/>
  <c r="E336" i="1"/>
  <c r="E333" i="1" s="1"/>
  <c r="E332" i="1" s="1"/>
  <c r="F336" i="1"/>
  <c r="F333" i="1" s="1"/>
  <c r="F332" i="1" s="1"/>
  <c r="G336" i="1"/>
  <c r="G333" i="1" s="1"/>
  <c r="G332" i="1" s="1"/>
  <c r="H336" i="1"/>
  <c r="H333" i="1" s="1"/>
  <c r="H332" i="1" s="1"/>
  <c r="I336" i="1"/>
  <c r="I333" i="1" s="1"/>
  <c r="I332" i="1" s="1"/>
  <c r="J336" i="1"/>
  <c r="J333" i="1" s="1"/>
  <c r="J332" i="1" s="1"/>
  <c r="K336" i="1"/>
  <c r="K333" i="1" s="1"/>
  <c r="K332" i="1" s="1"/>
  <c r="L336" i="1"/>
  <c r="L333" i="1" s="1"/>
  <c r="L332" i="1" s="1"/>
  <c r="M336" i="1"/>
  <c r="M333" i="1" s="1"/>
  <c r="M332" i="1" s="1"/>
  <c r="E335" i="1"/>
  <c r="F335" i="1"/>
  <c r="G335" i="1"/>
  <c r="H335" i="1"/>
  <c r="I335" i="1"/>
  <c r="J335" i="1"/>
  <c r="K335" i="1"/>
  <c r="L335" i="1"/>
  <c r="M335" i="1"/>
  <c r="D337" i="1"/>
  <c r="D334" i="1" s="1"/>
  <c r="D336" i="1"/>
  <c r="D333" i="1" s="1"/>
  <c r="D352" i="1" l="1"/>
  <c r="D332" i="1"/>
  <c r="L352" i="1"/>
  <c r="F352" i="1"/>
  <c r="I352" i="1"/>
  <c r="D335" i="1"/>
  <c r="E321" i="1"/>
  <c r="F321" i="1"/>
  <c r="G321" i="1"/>
  <c r="H321" i="1"/>
  <c r="I321" i="1"/>
  <c r="J321" i="1"/>
  <c r="K321" i="1"/>
  <c r="L321" i="1"/>
  <c r="M321" i="1"/>
  <c r="D321" i="1"/>
  <c r="E320" i="1"/>
  <c r="E319" i="1" s="1"/>
  <c r="F320" i="1"/>
  <c r="F319" i="1" s="1"/>
  <c r="G320" i="1"/>
  <c r="G319" i="1" s="1"/>
  <c r="H320" i="1"/>
  <c r="I320" i="1"/>
  <c r="I319" i="1" s="1"/>
  <c r="J320" i="1"/>
  <c r="K320" i="1"/>
  <c r="K319" i="1" s="1"/>
  <c r="L320" i="1"/>
  <c r="L319" i="1" s="1"/>
  <c r="M320" i="1"/>
  <c r="M319" i="1" s="1"/>
  <c r="D320" i="1"/>
  <c r="H319" i="1" l="1"/>
  <c r="J319" i="1"/>
  <c r="D319" i="1"/>
  <c r="E322" i="1"/>
  <c r="F322" i="1"/>
  <c r="G322" i="1"/>
  <c r="H322" i="1"/>
  <c r="I322" i="1"/>
  <c r="J322" i="1"/>
  <c r="K322" i="1"/>
  <c r="L322" i="1"/>
  <c r="M322" i="1"/>
  <c r="D322" i="1"/>
  <c r="E317" i="1" l="1"/>
  <c r="E315" i="1" s="1"/>
  <c r="F317" i="1"/>
  <c r="F315" i="1" s="1"/>
  <c r="G317" i="1"/>
  <c r="G315" i="1" s="1"/>
  <c r="H317" i="1"/>
  <c r="H315" i="1" s="1"/>
  <c r="I317" i="1"/>
  <c r="I315" i="1" s="1"/>
  <c r="J317" i="1"/>
  <c r="J315" i="1" s="1"/>
  <c r="K317" i="1"/>
  <c r="K315" i="1" s="1"/>
  <c r="L317" i="1"/>
  <c r="L315" i="1" s="1"/>
  <c r="M317" i="1"/>
  <c r="M315" i="1" s="1"/>
  <c r="N317" i="1"/>
  <c r="O317" i="1"/>
  <c r="D317" i="1"/>
  <c r="D315" i="1" s="1"/>
  <c r="E313" i="1"/>
  <c r="E311" i="1" s="1"/>
  <c r="F313" i="1"/>
  <c r="F311" i="1" s="1"/>
  <c r="G313" i="1"/>
  <c r="G311" i="1" s="1"/>
  <c r="H313" i="1"/>
  <c r="H311" i="1" s="1"/>
  <c r="I313" i="1"/>
  <c r="I311" i="1" s="1"/>
  <c r="J313" i="1"/>
  <c r="J311" i="1" s="1"/>
  <c r="K313" i="1"/>
  <c r="K311" i="1" s="1"/>
  <c r="L313" i="1"/>
  <c r="L311" i="1" s="1"/>
  <c r="M313" i="1"/>
  <c r="M311" i="1" s="1"/>
  <c r="D313" i="1"/>
  <c r="D311" i="1" s="1"/>
  <c r="E306" i="1"/>
  <c r="E303" i="1" s="1"/>
  <c r="F306" i="1"/>
  <c r="F303" i="1" s="1"/>
  <c r="G306" i="1"/>
  <c r="G303" i="1" s="1"/>
  <c r="H306" i="1"/>
  <c r="H303" i="1" s="1"/>
  <c r="I306" i="1"/>
  <c r="I303" i="1" s="1"/>
  <c r="J306" i="1"/>
  <c r="J303" i="1" s="1"/>
  <c r="K306" i="1"/>
  <c r="K303" i="1" s="1"/>
  <c r="L306" i="1"/>
  <c r="L303" i="1" s="1"/>
  <c r="M306" i="1"/>
  <c r="M303" i="1" s="1"/>
  <c r="D306" i="1"/>
  <c r="D303" i="1" s="1"/>
  <c r="E299" i="1" l="1"/>
  <c r="E295" i="1" s="1"/>
  <c r="F299" i="1"/>
  <c r="F295" i="1" s="1"/>
  <c r="G299" i="1"/>
  <c r="G295" i="1" s="1"/>
  <c r="H299" i="1"/>
  <c r="H295" i="1" s="1"/>
  <c r="I299" i="1"/>
  <c r="I295" i="1" s="1"/>
  <c r="J299" i="1"/>
  <c r="J295" i="1" s="1"/>
  <c r="K299" i="1"/>
  <c r="K295" i="1" s="1"/>
  <c r="L299" i="1"/>
  <c r="L295" i="1" s="1"/>
  <c r="M299" i="1"/>
  <c r="M295" i="1" s="1"/>
  <c r="D299" i="1"/>
  <c r="D295" i="1" s="1"/>
  <c r="E273" i="1"/>
  <c r="E271" i="1" s="1"/>
  <c r="F273" i="1"/>
  <c r="F271" i="1" s="1"/>
  <c r="G273" i="1"/>
  <c r="G271" i="1" s="1"/>
  <c r="H273" i="1"/>
  <c r="H271" i="1" s="1"/>
  <c r="I273" i="1"/>
  <c r="I271" i="1" s="1"/>
  <c r="J273" i="1"/>
  <c r="J271" i="1" s="1"/>
  <c r="K273" i="1"/>
  <c r="K271" i="1" s="1"/>
  <c r="L273" i="1"/>
  <c r="L271" i="1" s="1"/>
  <c r="M273" i="1"/>
  <c r="M271" i="1" s="1"/>
  <c r="N273" i="1"/>
  <c r="N271" i="1" s="1"/>
  <c r="O273" i="1"/>
  <c r="O271" i="1" s="1"/>
  <c r="D273" i="1"/>
  <c r="D271" i="1" s="1"/>
  <c r="E263" i="1"/>
  <c r="E261" i="1" s="1"/>
  <c r="F263" i="1"/>
  <c r="F261" i="1" s="1"/>
  <c r="G263" i="1"/>
  <c r="G261" i="1" s="1"/>
  <c r="H263" i="1"/>
  <c r="H261" i="1" s="1"/>
  <c r="I263" i="1"/>
  <c r="I261" i="1" s="1"/>
  <c r="J263" i="1"/>
  <c r="J261" i="1" s="1"/>
  <c r="K263" i="1"/>
  <c r="K261" i="1" s="1"/>
  <c r="L263" i="1"/>
  <c r="L261" i="1" s="1"/>
  <c r="M263" i="1"/>
  <c r="M261" i="1" s="1"/>
  <c r="N263" i="1"/>
  <c r="O263" i="1"/>
  <c r="D263" i="1"/>
  <c r="D261" i="1" l="1"/>
  <c r="E267" i="1"/>
  <c r="E257" i="1" s="1"/>
  <c r="F267" i="1"/>
  <c r="F257" i="1" s="1"/>
  <c r="G267" i="1"/>
  <c r="G257" i="1" s="1"/>
  <c r="H267" i="1"/>
  <c r="H257" i="1" s="1"/>
  <c r="I267" i="1"/>
  <c r="I257" i="1" s="1"/>
  <c r="J267" i="1"/>
  <c r="J257" i="1" s="1"/>
  <c r="K267" i="1"/>
  <c r="K257" i="1" s="1"/>
  <c r="L267" i="1"/>
  <c r="L257" i="1" s="1"/>
  <c r="M267" i="1"/>
  <c r="M257" i="1" s="1"/>
  <c r="D267" i="1"/>
  <c r="D257" i="1" s="1"/>
  <c r="E258" i="1"/>
  <c r="F258" i="1"/>
  <c r="G258" i="1"/>
  <c r="H258" i="1"/>
  <c r="I258" i="1"/>
  <c r="J258" i="1"/>
  <c r="K258" i="1"/>
  <c r="L258" i="1"/>
  <c r="M258" i="1"/>
  <c r="D258" i="1"/>
  <c r="E242" i="1" l="1"/>
  <c r="F242" i="1"/>
  <c r="G242" i="1"/>
  <c r="H242" i="1"/>
  <c r="I242" i="1"/>
  <c r="J242" i="1"/>
  <c r="K242" i="1"/>
  <c r="L242" i="1"/>
  <c r="M242" i="1"/>
  <c r="D242" i="1"/>
  <c r="E225" i="1"/>
  <c r="F225" i="1"/>
  <c r="G225" i="1"/>
  <c r="H225" i="1"/>
  <c r="I225" i="1"/>
  <c r="D225" i="1"/>
  <c r="M234" i="1"/>
  <c r="L234" i="1"/>
  <c r="E222" i="1"/>
  <c r="E219" i="1" s="1"/>
  <c r="E216" i="1" s="1"/>
  <c r="E16" i="1" s="1"/>
  <c r="E14" i="1" s="1"/>
  <c r="F222" i="1"/>
  <c r="F219" i="1" s="1"/>
  <c r="F216" i="1" s="1"/>
  <c r="F16" i="1" s="1"/>
  <c r="G222" i="1"/>
  <c r="G219" i="1" s="1"/>
  <c r="G216" i="1" s="1"/>
  <c r="G16" i="1" s="1"/>
  <c r="H222" i="1"/>
  <c r="H219" i="1" s="1"/>
  <c r="H216" i="1" s="1"/>
  <c r="H16" i="1" s="1"/>
  <c r="H14" i="1" s="1"/>
  <c r="I222" i="1"/>
  <c r="I219" i="1" s="1"/>
  <c r="I216" i="1" s="1"/>
  <c r="I16" i="1" s="1"/>
  <c r="I14" i="1" s="1"/>
  <c r="J222" i="1"/>
  <c r="J219" i="1" s="1"/>
  <c r="J216" i="1" s="1"/>
  <c r="J16" i="1" s="1"/>
  <c r="J14" i="1" s="1"/>
  <c r="K222" i="1"/>
  <c r="K219" i="1" s="1"/>
  <c r="K216" i="1" s="1"/>
  <c r="L222" i="1"/>
  <c r="L219" i="1" s="1"/>
  <c r="L216" i="1" s="1"/>
  <c r="L16" i="1" s="1"/>
  <c r="L14" i="1" s="1"/>
  <c r="M222" i="1"/>
  <c r="M219" i="1" s="1"/>
  <c r="M216" i="1" s="1"/>
  <c r="M16" i="1" s="1"/>
  <c r="M14" i="1" s="1"/>
  <c r="E221" i="1"/>
  <c r="E218" i="1" s="1"/>
  <c r="E217" i="1" s="1"/>
  <c r="F221" i="1"/>
  <c r="F218" i="1" s="1"/>
  <c r="F217" i="1" s="1"/>
  <c r="G221" i="1"/>
  <c r="G218" i="1" s="1"/>
  <c r="G217" i="1" s="1"/>
  <c r="H221" i="1"/>
  <c r="H218" i="1" s="1"/>
  <c r="H217" i="1" s="1"/>
  <c r="I221" i="1"/>
  <c r="I218" i="1" s="1"/>
  <c r="I217" i="1" s="1"/>
  <c r="J221" i="1"/>
  <c r="K221" i="1"/>
  <c r="L221" i="1"/>
  <c r="M221" i="1"/>
  <c r="E220" i="1"/>
  <c r="F220" i="1"/>
  <c r="G220" i="1"/>
  <c r="H220" i="1"/>
  <c r="I220" i="1"/>
  <c r="J220" i="1"/>
  <c r="K220" i="1"/>
  <c r="L220" i="1"/>
  <c r="M220" i="1"/>
  <c r="D222" i="1"/>
  <c r="D219" i="1" s="1"/>
  <c r="D216" i="1" s="1"/>
  <c r="D16" i="1" s="1"/>
  <c r="D14" i="1" s="1"/>
  <c r="D221" i="1"/>
  <c r="D218" i="1" s="1"/>
  <c r="E211" i="1"/>
  <c r="E208" i="1" s="1"/>
  <c r="F211" i="1"/>
  <c r="F208" i="1" s="1"/>
  <c r="G211" i="1"/>
  <c r="G208" i="1" s="1"/>
  <c r="H211" i="1"/>
  <c r="H208" i="1" s="1"/>
  <c r="I211" i="1"/>
  <c r="I208" i="1" s="1"/>
  <c r="J211" i="1"/>
  <c r="J208" i="1" s="1"/>
  <c r="K211" i="1"/>
  <c r="K208" i="1" s="1"/>
  <c r="L211" i="1"/>
  <c r="L208" i="1" s="1"/>
  <c r="M211" i="1"/>
  <c r="M208" i="1" s="1"/>
  <c r="E210" i="1"/>
  <c r="E207" i="1" s="1"/>
  <c r="E206" i="1" s="1"/>
  <c r="F210" i="1"/>
  <c r="F207" i="1" s="1"/>
  <c r="F206" i="1" s="1"/>
  <c r="G210" i="1"/>
  <c r="G207" i="1" s="1"/>
  <c r="G206" i="1" s="1"/>
  <c r="H210" i="1"/>
  <c r="H207" i="1" s="1"/>
  <c r="H206" i="1" s="1"/>
  <c r="I210" i="1"/>
  <c r="I207" i="1" s="1"/>
  <c r="I206" i="1" s="1"/>
  <c r="J210" i="1"/>
  <c r="J207" i="1" s="1"/>
  <c r="J206" i="1" s="1"/>
  <c r="K210" i="1"/>
  <c r="K207" i="1" s="1"/>
  <c r="K206" i="1" s="1"/>
  <c r="L210" i="1"/>
  <c r="L207" i="1" s="1"/>
  <c r="L206" i="1" s="1"/>
  <c r="M210" i="1"/>
  <c r="M207" i="1" s="1"/>
  <c r="M206" i="1" s="1"/>
  <c r="D211" i="1"/>
  <c r="D210" i="1"/>
  <c r="D207" i="1" s="1"/>
  <c r="E195" i="1"/>
  <c r="J195" i="1"/>
  <c r="K195" i="1"/>
  <c r="E194" i="1"/>
  <c r="J194" i="1"/>
  <c r="J193" i="1" s="1"/>
  <c r="K194" i="1"/>
  <c r="D195" i="1"/>
  <c r="D193" i="1" s="1"/>
  <c r="D194" i="1"/>
  <c r="E193" i="1" l="1"/>
  <c r="L209" i="1"/>
  <c r="D217" i="1"/>
  <c r="D209" i="1"/>
  <c r="F209" i="1"/>
  <c r="D220" i="1"/>
  <c r="I209" i="1"/>
  <c r="M209" i="1"/>
  <c r="J209" i="1"/>
  <c r="G209" i="1"/>
  <c r="D208" i="1"/>
  <c r="D206" i="1" s="1"/>
  <c r="K209" i="1"/>
  <c r="H209" i="1"/>
  <c r="E209" i="1"/>
  <c r="K193" i="1"/>
  <c r="M201" i="1"/>
  <c r="M195" i="1" s="1"/>
  <c r="L201" i="1"/>
  <c r="L195" i="1" s="1"/>
  <c r="I201" i="1"/>
  <c r="I195" i="1" s="1"/>
  <c r="H201" i="1"/>
  <c r="H195" i="1" s="1"/>
  <c r="G201" i="1"/>
  <c r="G195" i="1" s="1"/>
  <c r="F201" i="1"/>
  <c r="F195" i="1" s="1"/>
  <c r="E182" i="1"/>
  <c r="F182" i="1"/>
  <c r="G182" i="1"/>
  <c r="H182" i="1"/>
  <c r="I182" i="1"/>
  <c r="J182" i="1"/>
  <c r="K182" i="1"/>
  <c r="L182" i="1"/>
  <c r="M182" i="1"/>
  <c r="D182" i="1"/>
  <c r="D181" i="1"/>
  <c r="E181" i="1"/>
  <c r="F181" i="1"/>
  <c r="G181" i="1"/>
  <c r="G180" i="1" s="1"/>
  <c r="H181" i="1"/>
  <c r="I181" i="1"/>
  <c r="J181" i="1"/>
  <c r="J180" i="1" s="1"/>
  <c r="K181" i="1"/>
  <c r="L181" i="1"/>
  <c r="M181" i="1"/>
  <c r="M180" i="1" s="1"/>
  <c r="L180" i="1" l="1"/>
  <c r="I180" i="1"/>
  <c r="F180" i="1"/>
  <c r="K180" i="1"/>
  <c r="D180" i="1"/>
  <c r="H180" i="1"/>
  <c r="E180" i="1"/>
  <c r="D54" i="1"/>
  <c r="D53" i="1"/>
  <c r="E72" i="1"/>
  <c r="F72" i="1"/>
  <c r="G72" i="1"/>
  <c r="H72" i="1"/>
  <c r="I72" i="1"/>
  <c r="J72" i="1"/>
  <c r="K72" i="1"/>
  <c r="L72" i="1"/>
  <c r="M72" i="1"/>
  <c r="E71" i="1"/>
  <c r="F71" i="1"/>
  <c r="G71" i="1"/>
  <c r="H71" i="1"/>
  <c r="I71" i="1"/>
  <c r="J71" i="1"/>
  <c r="K71" i="1"/>
  <c r="L71" i="1"/>
  <c r="M71" i="1"/>
  <c r="E70" i="1"/>
  <c r="F70" i="1"/>
  <c r="G70" i="1"/>
  <c r="H70" i="1"/>
  <c r="I70" i="1"/>
  <c r="J70" i="1"/>
  <c r="K70" i="1"/>
  <c r="L70" i="1"/>
  <c r="M70" i="1"/>
  <c r="D72" i="1"/>
  <c r="D71" i="1"/>
  <c r="E78" i="1"/>
  <c r="F78" i="1"/>
  <c r="G78" i="1"/>
  <c r="H78" i="1"/>
  <c r="I78" i="1"/>
  <c r="J78" i="1"/>
  <c r="K78" i="1"/>
  <c r="L78" i="1"/>
  <c r="M78" i="1"/>
  <c r="D78" i="1"/>
  <c r="E73" i="1"/>
  <c r="F73" i="1"/>
  <c r="G73" i="1"/>
  <c r="H73" i="1"/>
  <c r="I73" i="1"/>
  <c r="J73" i="1"/>
  <c r="K73" i="1"/>
  <c r="L73" i="1"/>
  <c r="M73" i="1"/>
  <c r="D73" i="1"/>
  <c r="E63" i="1"/>
  <c r="E60" i="1" s="1"/>
  <c r="F63" i="1"/>
  <c r="G63" i="1"/>
  <c r="H63" i="1"/>
  <c r="H60" i="1" s="1"/>
  <c r="I63" i="1"/>
  <c r="J63" i="1"/>
  <c r="K63" i="1"/>
  <c r="K60" i="1" s="1"/>
  <c r="L63" i="1"/>
  <c r="M63" i="1"/>
  <c r="E62" i="1"/>
  <c r="E61" i="1" s="1"/>
  <c r="F62" i="1"/>
  <c r="G62" i="1"/>
  <c r="H62" i="1"/>
  <c r="H61" i="1" s="1"/>
  <c r="I62" i="1"/>
  <c r="I61" i="1" s="1"/>
  <c r="J62" i="1"/>
  <c r="J61" i="1" s="1"/>
  <c r="K62" i="1"/>
  <c r="K61" i="1" s="1"/>
  <c r="L62" i="1"/>
  <c r="L61" i="1" s="1"/>
  <c r="M62" i="1"/>
  <c r="D63" i="1"/>
  <c r="D62" i="1"/>
  <c r="E64" i="1"/>
  <c r="F64" i="1"/>
  <c r="G64" i="1"/>
  <c r="H64" i="1"/>
  <c r="I64" i="1"/>
  <c r="J64" i="1"/>
  <c r="K64" i="1"/>
  <c r="L64" i="1"/>
  <c r="M64" i="1"/>
  <c r="D64" i="1"/>
  <c r="M59" i="1" l="1"/>
  <c r="G59" i="1"/>
  <c r="M60" i="1"/>
  <c r="J60" i="1"/>
  <c r="G60" i="1"/>
  <c r="D70" i="1"/>
  <c r="D59" i="1"/>
  <c r="D60" i="1"/>
  <c r="M61" i="1"/>
  <c r="F59" i="1"/>
  <c r="L60" i="1"/>
  <c r="I60" i="1"/>
  <c r="F60" i="1"/>
  <c r="F61" i="1"/>
  <c r="L59" i="1"/>
  <c r="I59" i="1"/>
  <c r="K59" i="1"/>
  <c r="K58" i="1" s="1"/>
  <c r="H59" i="1"/>
  <c r="H58" i="1" s="1"/>
  <c r="E59" i="1"/>
  <c r="E58" i="1" s="1"/>
  <c r="J59" i="1"/>
  <c r="J58" i="1" s="1"/>
  <c r="D61" i="1"/>
  <c r="G61" i="1"/>
  <c r="D58" i="1" l="1"/>
  <c r="G58" i="1"/>
  <c r="I58" i="1"/>
  <c r="M58" i="1"/>
  <c r="L58" i="1"/>
  <c r="F58" i="1"/>
  <c r="E54" i="1" l="1"/>
  <c r="F54" i="1"/>
  <c r="G54" i="1"/>
  <c r="H54" i="1"/>
  <c r="I54" i="1"/>
  <c r="J54" i="1"/>
  <c r="K54" i="1"/>
  <c r="L54" i="1"/>
  <c r="M54" i="1"/>
  <c r="E53" i="1"/>
  <c r="F53" i="1"/>
  <c r="G53" i="1"/>
  <c r="H53" i="1"/>
  <c r="I53" i="1"/>
  <c r="I52" i="1" s="1"/>
  <c r="J53" i="1"/>
  <c r="J52" i="1" s="1"/>
  <c r="K53" i="1"/>
  <c r="L53" i="1"/>
  <c r="L52" i="1" s="1"/>
  <c r="M53" i="1"/>
  <c r="M52" i="1" s="1"/>
  <c r="E52" i="1"/>
  <c r="F52" i="1"/>
  <c r="G52" i="1"/>
  <c r="H52" i="1"/>
  <c r="K52" i="1"/>
  <c r="D52" i="1"/>
  <c r="E55" i="1"/>
  <c r="F55" i="1"/>
  <c r="G55" i="1"/>
  <c r="H55" i="1"/>
  <c r="I55" i="1"/>
  <c r="J55" i="1"/>
  <c r="K55" i="1"/>
  <c r="L55" i="1"/>
  <c r="M55" i="1"/>
  <c r="D55" i="1"/>
  <c r="E48" i="1"/>
  <c r="F48" i="1"/>
  <c r="G48" i="1"/>
  <c r="H48" i="1"/>
  <c r="I48" i="1"/>
  <c r="J48" i="1"/>
  <c r="K48" i="1"/>
  <c r="L48" i="1"/>
  <c r="M48" i="1"/>
  <c r="E47" i="1"/>
  <c r="F47" i="1"/>
  <c r="G47" i="1"/>
  <c r="H47" i="1"/>
  <c r="I47" i="1"/>
  <c r="J47" i="1"/>
  <c r="K47" i="1"/>
  <c r="L47" i="1"/>
  <c r="M47" i="1"/>
  <c r="E46" i="1"/>
  <c r="F46" i="1"/>
  <c r="G46" i="1"/>
  <c r="H46" i="1"/>
  <c r="I46" i="1"/>
  <c r="J46" i="1"/>
  <c r="K46" i="1"/>
  <c r="L46" i="1"/>
  <c r="M46" i="1"/>
  <c r="D48" i="1"/>
  <c r="D47" i="1"/>
  <c r="E49" i="1"/>
  <c r="F49" i="1"/>
  <c r="G49" i="1"/>
  <c r="H49" i="1"/>
  <c r="I49" i="1"/>
  <c r="J49" i="1"/>
  <c r="K49" i="1"/>
  <c r="L49" i="1"/>
  <c r="M49" i="1"/>
  <c r="D49" i="1"/>
  <c r="E32" i="1"/>
  <c r="E23" i="1" s="1"/>
  <c r="E20" i="1" s="1"/>
  <c r="F32" i="1"/>
  <c r="G32" i="1"/>
  <c r="H32" i="1"/>
  <c r="H23" i="1" s="1"/>
  <c r="H20" i="1" s="1"/>
  <c r="I32" i="1"/>
  <c r="J32" i="1"/>
  <c r="K32" i="1"/>
  <c r="K23" i="1" s="1"/>
  <c r="K20" i="1" s="1"/>
  <c r="K16" i="1" s="1"/>
  <c r="K14" i="1" s="1"/>
  <c r="L32" i="1"/>
  <c r="M32" i="1"/>
  <c r="N32" i="1"/>
  <c r="O32" i="1"/>
  <c r="D32" i="1"/>
  <c r="N31" i="1"/>
  <c r="O31" i="1"/>
  <c r="E31" i="1"/>
  <c r="F31" i="1"/>
  <c r="G31" i="1"/>
  <c r="H31" i="1"/>
  <c r="I31" i="1"/>
  <c r="J31" i="1"/>
  <c r="K31" i="1"/>
  <c r="L31" i="1"/>
  <c r="M31" i="1"/>
  <c r="D31" i="1"/>
  <c r="E33" i="1"/>
  <c r="F33" i="1"/>
  <c r="G33" i="1"/>
  <c r="H33" i="1"/>
  <c r="I33" i="1"/>
  <c r="J33" i="1"/>
  <c r="K33" i="1"/>
  <c r="L33" i="1"/>
  <c r="M33" i="1"/>
  <c r="D33" i="1"/>
  <c r="E27" i="1"/>
  <c r="F27" i="1"/>
  <c r="G27" i="1"/>
  <c r="H27" i="1"/>
  <c r="I27" i="1"/>
  <c r="J27" i="1"/>
  <c r="K27" i="1"/>
  <c r="L27" i="1"/>
  <c r="M27" i="1"/>
  <c r="D27" i="1"/>
  <c r="E24" i="1"/>
  <c r="F24" i="1"/>
  <c r="G24" i="1"/>
  <c r="H24" i="1"/>
  <c r="I24" i="1"/>
  <c r="J24" i="1"/>
  <c r="K24" i="1"/>
  <c r="L24" i="1"/>
  <c r="M24" i="1"/>
  <c r="D24" i="1"/>
  <c r="L23" i="1" l="1"/>
  <c r="L20" i="1" s="1"/>
  <c r="I23" i="1"/>
  <c r="I20" i="1" s="1"/>
  <c r="F23" i="1"/>
  <c r="F20" i="1" s="1"/>
  <c r="K30" i="1"/>
  <c r="H30" i="1"/>
  <c r="E30" i="1"/>
  <c r="D23" i="1"/>
  <c r="D20" i="1" s="1"/>
  <c r="M23" i="1"/>
  <c r="M20" i="1" s="1"/>
  <c r="J23" i="1"/>
  <c r="J20" i="1" s="1"/>
  <c r="G23" i="1"/>
  <c r="G20" i="1" s="1"/>
  <c r="D46" i="1"/>
  <c r="D30" i="1"/>
  <c r="D22" i="1"/>
  <c r="D19" i="1" s="1"/>
  <c r="D18" i="1" s="1"/>
  <c r="M30" i="1"/>
  <c r="J30" i="1"/>
  <c r="G30" i="1"/>
  <c r="L30" i="1"/>
  <c r="I30" i="1"/>
  <c r="F30" i="1"/>
  <c r="L22" i="1"/>
  <c r="I22" i="1"/>
  <c r="F22" i="1"/>
  <c r="K22" i="1"/>
  <c r="H22" i="1"/>
  <c r="E22" i="1"/>
  <c r="M22" i="1"/>
  <c r="J22" i="1"/>
  <c r="G22" i="1"/>
  <c r="H401" i="1"/>
  <c r="D21" i="1" l="1"/>
  <c r="J21" i="1"/>
  <c r="J19" i="1"/>
  <c r="J18" i="1" s="1"/>
  <c r="H21" i="1"/>
  <c r="H19" i="1"/>
  <c r="H18" i="1" s="1"/>
  <c r="I21" i="1"/>
  <c r="I19" i="1"/>
  <c r="I18" i="1" s="1"/>
  <c r="K21" i="1"/>
  <c r="K19" i="1"/>
  <c r="K18" i="1" s="1"/>
  <c r="L21" i="1"/>
  <c r="L19" i="1"/>
  <c r="L18" i="1" s="1"/>
  <c r="M21" i="1"/>
  <c r="M19" i="1"/>
  <c r="M18" i="1" s="1"/>
  <c r="G21" i="1"/>
  <c r="G19" i="1"/>
  <c r="G18" i="1" s="1"/>
  <c r="E21" i="1"/>
  <c r="E19" i="1"/>
  <c r="E18" i="1" s="1"/>
  <c r="F21" i="1"/>
  <c r="F19" i="1"/>
  <c r="F18" i="1" s="1"/>
  <c r="M226" i="1"/>
  <c r="L226" i="1"/>
  <c r="K226" i="1"/>
  <c r="J226" i="1"/>
  <c r="L218" i="1" l="1"/>
  <c r="L217" i="1" s="1"/>
  <c r="L225" i="1"/>
  <c r="J225" i="1"/>
  <c r="J218" i="1"/>
  <c r="J217" i="1" s="1"/>
  <c r="M225" i="1"/>
  <c r="M218" i="1"/>
  <c r="M217" i="1" s="1"/>
  <c r="K218" i="1"/>
  <c r="K217" i="1" s="1"/>
  <c r="K225" i="1"/>
  <c r="M426" i="1" l="1"/>
  <c r="L426" i="1"/>
  <c r="K426" i="1"/>
  <c r="J426" i="1"/>
  <c r="I426" i="1"/>
  <c r="H426" i="1"/>
  <c r="G426" i="1"/>
  <c r="F426" i="1"/>
  <c r="E426" i="1"/>
  <c r="D426" i="1"/>
  <c r="E393" i="1" l="1"/>
  <c r="F393" i="1"/>
  <c r="G393" i="1"/>
  <c r="H393" i="1"/>
  <c r="H391" i="1" s="1"/>
  <c r="H390" i="1" s="1"/>
  <c r="I393" i="1"/>
  <c r="J393" i="1"/>
  <c r="K393" i="1"/>
  <c r="L393" i="1"/>
  <c r="M393" i="1"/>
  <c r="D393" i="1"/>
  <c r="E401" i="1"/>
  <c r="F401" i="1"/>
  <c r="G401" i="1"/>
  <c r="I401" i="1"/>
  <c r="J401" i="1"/>
  <c r="K401" i="1"/>
  <c r="L401" i="1"/>
  <c r="M401" i="1"/>
  <c r="D401" i="1"/>
  <c r="E391" i="1" l="1"/>
  <c r="E390" i="1" s="1"/>
  <c r="D391" i="1"/>
  <c r="D390" i="1" s="1"/>
  <c r="J391" i="1"/>
  <c r="J390" i="1" s="1"/>
  <c r="G391" i="1"/>
  <c r="G390" i="1" s="1"/>
  <c r="I391" i="1"/>
  <c r="I390" i="1" s="1"/>
  <c r="F391" i="1"/>
  <c r="F390" i="1" s="1"/>
  <c r="K391" i="1"/>
  <c r="K390" i="1" s="1"/>
  <c r="M400" i="1"/>
  <c r="M391" i="1" s="1"/>
  <c r="M390" i="1" s="1"/>
  <c r="L400" i="1"/>
  <c r="L391" i="1" s="1"/>
  <c r="L390" i="1" s="1"/>
  <c r="E278" i="1" l="1"/>
  <c r="E277" i="1" s="1"/>
  <c r="F278" i="1"/>
  <c r="F277" i="1" s="1"/>
  <c r="G278" i="1"/>
  <c r="G277" i="1" s="1"/>
  <c r="H278" i="1"/>
  <c r="H277" i="1" s="1"/>
  <c r="I278" i="1"/>
  <c r="I277" i="1" s="1"/>
  <c r="J278" i="1"/>
  <c r="J277" i="1" s="1"/>
  <c r="K278" i="1"/>
  <c r="K277" i="1" s="1"/>
  <c r="L278" i="1"/>
  <c r="L277" i="1" s="1"/>
  <c r="M278" i="1"/>
  <c r="M277" i="1" s="1"/>
  <c r="D277" i="1"/>
  <c r="E266" i="1"/>
  <c r="F266" i="1"/>
  <c r="G266" i="1"/>
  <c r="G256" i="1" s="1"/>
  <c r="H266" i="1"/>
  <c r="I266" i="1"/>
  <c r="J266" i="1"/>
  <c r="J256" i="1" s="1"/>
  <c r="K266" i="1"/>
  <c r="L266" i="1"/>
  <c r="M266" i="1"/>
  <c r="M256" i="1" s="1"/>
  <c r="D266" i="1"/>
  <c r="F196" i="1"/>
  <c r="F194" i="1" s="1"/>
  <c r="F193" i="1" s="1"/>
  <c r="G196" i="1"/>
  <c r="G194" i="1" s="1"/>
  <c r="G193" i="1" s="1"/>
  <c r="H196" i="1"/>
  <c r="H194" i="1" s="1"/>
  <c r="H193" i="1" s="1"/>
  <c r="I196" i="1"/>
  <c r="I194" i="1" s="1"/>
  <c r="I193" i="1" s="1"/>
  <c r="L196" i="1"/>
  <c r="L194" i="1" s="1"/>
  <c r="L193" i="1" s="1"/>
  <c r="M196" i="1"/>
  <c r="M194" i="1" s="1"/>
  <c r="M193" i="1" s="1"/>
  <c r="D265" i="1" l="1"/>
  <c r="D256" i="1"/>
  <c r="M255" i="1"/>
  <c r="M215" i="1"/>
  <c r="M214" i="1" s="1"/>
  <c r="K265" i="1"/>
  <c r="K256" i="1"/>
  <c r="H265" i="1"/>
  <c r="H256" i="1"/>
  <c r="E265" i="1"/>
  <c r="E256" i="1"/>
  <c r="G255" i="1"/>
  <c r="G215" i="1"/>
  <c r="G214" i="1" s="1"/>
  <c r="J255" i="1"/>
  <c r="J215" i="1"/>
  <c r="J214" i="1" s="1"/>
  <c r="L265" i="1"/>
  <c r="L256" i="1"/>
  <c r="I265" i="1"/>
  <c r="I256" i="1"/>
  <c r="F265" i="1"/>
  <c r="F256" i="1"/>
  <c r="M265" i="1"/>
  <c r="J265" i="1"/>
  <c r="G265" i="1"/>
  <c r="D255" i="1" l="1"/>
  <c r="D215" i="1"/>
  <c r="D214" i="1" s="1"/>
  <c r="I255" i="1"/>
  <c r="I215" i="1"/>
  <c r="I214" i="1" s="1"/>
  <c r="F215" i="1"/>
  <c r="F214" i="1" s="1"/>
  <c r="F255" i="1"/>
  <c r="H255" i="1"/>
  <c r="H215" i="1"/>
  <c r="H214" i="1" s="1"/>
  <c r="L215" i="1"/>
  <c r="L214" i="1" s="1"/>
  <c r="L255" i="1"/>
  <c r="E215" i="1"/>
  <c r="E214" i="1" s="1"/>
  <c r="E255" i="1"/>
  <c r="K255" i="1"/>
  <c r="K215" i="1"/>
  <c r="K214" i="1" s="1"/>
  <c r="F133" i="1" l="1"/>
  <c r="G133" i="1"/>
  <c r="L135" i="1"/>
  <c r="L133" i="1" s="1"/>
  <c r="M135" i="1"/>
  <c r="M133" i="1" s="1"/>
  <c r="L132" i="1" l="1"/>
  <c r="L85" i="1"/>
  <c r="L84" i="1" s="1"/>
  <c r="G132" i="1"/>
  <c r="G85" i="1"/>
  <c r="M132" i="1"/>
  <c r="M85" i="1"/>
  <c r="M84" i="1" s="1"/>
  <c r="F132" i="1"/>
  <c r="F85" i="1"/>
  <c r="G84" i="1" l="1"/>
  <c r="G15" i="1"/>
  <c r="G14" i="1" s="1"/>
  <c r="F84" i="1"/>
  <c r="F15" i="1"/>
  <c r="F14" i="1" s="1"/>
</calcChain>
</file>

<file path=xl/sharedStrings.xml><?xml version="1.0" encoding="utf-8"?>
<sst xmlns="http://schemas.openxmlformats.org/spreadsheetml/2006/main" count="1082" uniqueCount="517">
  <si>
    <t xml:space="preserve">Приложение № 3 к Порядку </t>
  </si>
  <si>
    <t>Отчет</t>
  </si>
  <si>
    <t>о ходе реализации муниципальных программ (финансирование программ)</t>
  </si>
  <si>
    <t>№ п/п</t>
  </si>
  <si>
    <t xml:space="preserve">Наименование  программных мероприятий </t>
  </si>
  <si>
    <t>Срок реализации программы</t>
  </si>
  <si>
    <t>Объемы финансирования, тыс. рублей</t>
  </si>
  <si>
    <t>Уровень освоения финансовых средств (%)</t>
  </si>
  <si>
    <t xml:space="preserve">Наименование целевых показателей (индикаторов) определяющих результативность реализации мероприятий </t>
  </si>
  <si>
    <t>Планируемые  значения целевых показателей</t>
  </si>
  <si>
    <t>Фактически достигнутые значения целевых показателей</t>
  </si>
  <si>
    <t>Уровень достижения, (%)</t>
  </si>
  <si>
    <t>всего</t>
  </si>
  <si>
    <t>федеральный      бюджет</t>
  </si>
  <si>
    <t>областной бюджет</t>
  </si>
  <si>
    <t>местные бюджеты</t>
  </si>
  <si>
    <t>внебюджетные источники</t>
  </si>
  <si>
    <t>план</t>
  </si>
  <si>
    <t>факт</t>
  </si>
  <si>
    <t>Всего по программам</t>
  </si>
  <si>
    <t>Лискинского муниципального районаВоронежской области</t>
  </si>
  <si>
    <t>1.</t>
  </si>
  <si>
    <t>"Обеспечение общественного порядка и противодействие преступности на 2014-2020 годы"</t>
  </si>
  <si>
    <t>2014-2020</t>
  </si>
  <si>
    <t>х</t>
  </si>
  <si>
    <t>1.1.</t>
  </si>
  <si>
    <t>Подпрограмма №1 "Комплексные меры профилактики правонарушений в Лискинском муниципальном районе на 2014-2020 гг."</t>
  </si>
  <si>
    <t>1.1.1.</t>
  </si>
  <si>
    <t>Количество действующих камер наружного видеонаблюдения</t>
  </si>
  <si>
    <t>1.1.2.</t>
  </si>
  <si>
    <t>Количество культурно-массовых мероприятий, акций, направленных на формирование здорового образа жизни</t>
  </si>
  <si>
    <t>Количество проверок мест массового отдыха молодежи</t>
  </si>
  <si>
    <t>Количество детей "группы риска", привлеченных к занятиям в кружках и спортивных секциях</t>
  </si>
  <si>
    <t>Количество проведенных мероприятий по воспитанию патриотизма, нравственности</t>
  </si>
  <si>
    <t>ув. в 8,3 раза</t>
  </si>
  <si>
    <t>ув. в 3 раза</t>
  </si>
  <si>
    <t>ув. в 2,4 раза</t>
  </si>
  <si>
    <t>ув. в 2,3 раза</t>
  </si>
  <si>
    <t>Количество созданных в летний период лагерей с дневным пребыванием</t>
  </si>
  <si>
    <t>42 (отдохнувших детей 1800 человек)</t>
  </si>
  <si>
    <t>43 (отдохнувших детей 1829 человек)</t>
  </si>
  <si>
    <t>1.1.3.</t>
  </si>
  <si>
    <t>Количество систем громкоговорящей связи в местах с массовым пребыванием людей</t>
  </si>
  <si>
    <t>1.1.4.</t>
  </si>
  <si>
    <t>Количество сообщений о фактах коррупции</t>
  </si>
  <si>
    <t>1.2.</t>
  </si>
  <si>
    <t>Подпрограмма №2 "Комплексные меры противодействия злоупотреблению наркотиками и их незаконному обороту в Лискинском муниципальном районе на 2014-2020 гг."</t>
  </si>
  <si>
    <t>1.2.1.</t>
  </si>
  <si>
    <t>Количество щитов с наглядной агитацией за здоровый образ жизни</t>
  </si>
  <si>
    <t>1.2.2.</t>
  </si>
  <si>
    <t>Количество проведенных массовых профилактических акций и количество людей, принявших участие</t>
  </si>
  <si>
    <t>3 и 
400 чел.</t>
  </si>
  <si>
    <t>3 и 
420 чел.</t>
  </si>
  <si>
    <t>Количество учащихся, принявших участие в мероприятиях, направленных на формирование здорового образа жизни</t>
  </si>
  <si>
    <t xml:space="preserve"> ув. в 4,5 раза</t>
  </si>
  <si>
    <t>Количество лекций и треннингов в учебных заведениях о вреде наркомана</t>
  </si>
  <si>
    <t>80 и 
3000 чел.</t>
  </si>
  <si>
    <t>212 и 
13575 чел.</t>
  </si>
  <si>
    <t>ув. в 2,7 раза</t>
  </si>
  <si>
    <t>Количество учащихся, принявших участие в психологическом тестировании</t>
  </si>
  <si>
    <t>2.</t>
  </si>
  <si>
    <t>"Развитие образования Лискинского муниципального района Воронежской области на 2014-2020 годы"</t>
  </si>
  <si>
    <t>2.1.</t>
  </si>
  <si>
    <t>Подпрограмма №1 "Развитие дошкольного образования"</t>
  </si>
  <si>
    <t>2.1.1.</t>
  </si>
  <si>
    <t>2.2.</t>
  </si>
  <si>
    <t>Подпрограмма №2 "Развитие общего образования"</t>
  </si>
  <si>
    <t>2.2.1.</t>
  </si>
  <si>
    <t>2.2.2.</t>
  </si>
  <si>
    <t>2.2.3.</t>
  </si>
  <si>
    <t>Отношение среднего балла ЕГЭ (в расчете на 1 предмет) в 10% школ с лучшими результатами ЕГЭ к среднему баллу ЕГЭ (в расчете на 1 предмет) в 10% школ с худшими результатами ЕГЭ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</si>
  <si>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мероприятие1: </t>
    </r>
    <r>
      <rPr>
        <b/>
        <sz val="10"/>
        <color theme="1"/>
        <rFont val="Times New Roman"/>
        <family val="1"/>
        <charset val="204"/>
      </rPr>
      <t>Мероприятия по охране общественного порядка и общественной безопасности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</si>
  <si>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Установка и обслуживание камер наружного видеонаблюдения на улицах г. Лиски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</si>
  <si>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3: 
</t>
    </r>
    <r>
      <rPr>
        <b/>
        <sz val="10"/>
        <color theme="1"/>
        <rFont val="Times New Roman"/>
        <family val="1"/>
        <charset val="204"/>
      </rPr>
      <t>Профилактика преступности и правонарушений среди несовершеннолетних и молодежи</t>
    </r>
  </si>
  <si>
    <r>
      <t xml:space="preserve">Мероприятие 8:
</t>
    </r>
    <r>
      <rPr>
        <sz val="10"/>
        <color theme="1"/>
        <rFont val="Times New Roman"/>
        <family val="1"/>
        <charset val="204"/>
      </rPr>
      <t>Проводить работу по профилактике антиобщественных проявлений со стороны неформальных молодежных группировок (для контроля ситуации с болельщиками и при проведении городских футбольных матчей стюартов)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</si>
  <si>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4: 
</t>
    </r>
    <r>
      <rPr>
        <b/>
        <sz val="10"/>
        <color theme="1"/>
        <rFont val="Times New Roman"/>
        <family val="1"/>
        <charset val="204"/>
      </rPr>
      <t>Противодействие терроризму и экстремизму</t>
    </r>
  </si>
  <si>
    <r>
      <t xml:space="preserve">Мероприятие 8:
</t>
    </r>
    <r>
      <rPr>
        <sz val="10"/>
        <color theme="1"/>
        <rFont val="Times New Roman"/>
        <family val="1"/>
        <charset val="204"/>
      </rPr>
      <t>Приобретение громкоговорителя для использования при проведении культурно-массовых, спортивных мероприятий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</si>
  <si>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6: 
</t>
    </r>
    <r>
      <rPr>
        <b/>
        <sz val="10"/>
        <color theme="1"/>
        <rFont val="Times New Roman"/>
        <family val="1"/>
        <charset val="204"/>
      </rPr>
      <t>Противодействие коррупции</t>
    </r>
  </si>
  <si>
    <r>
      <t xml:space="preserve">Мероприятие 8:
</t>
    </r>
    <r>
      <rPr>
        <sz val="10"/>
        <color theme="1"/>
        <rFont val="Times New Roman"/>
        <family val="1"/>
        <charset val="204"/>
      </rPr>
      <t>Публикация правовых актов в газете "Лискинский муниципальный вестник"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</si>
  <si>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2: </t>
    </r>
    <r>
      <rPr>
        <b/>
        <sz val="10"/>
        <color theme="1"/>
        <rFont val="Times New Roman"/>
        <family val="1"/>
        <charset val="204"/>
      </rPr>
      <t>Агитационные меры по профилактике распространения и злоупотребления наркомании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</si>
  <si>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Устройство щитов с наглядной агитацией за здоровый образ жизни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</si>
  <si>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3: </t>
    </r>
    <r>
      <rPr>
        <b/>
        <sz val="10"/>
        <color theme="1"/>
        <rFont val="Times New Roman"/>
        <family val="1"/>
        <charset val="204"/>
      </rPr>
      <t>Профилактика наркомании среди детей и подростков</t>
    </r>
  </si>
  <si>
    <r>
      <t xml:space="preserve">Мероприятие 6:
</t>
    </r>
    <r>
      <rPr>
        <sz val="10"/>
        <color theme="1"/>
        <rFont val="Times New Roman"/>
        <family val="1"/>
        <charset val="204"/>
      </rPr>
      <t>Проведение "прямых линий" и "круглых столов" с приглашением специалистов</t>
    </r>
  </si>
  <si>
    <r>
      <t xml:space="preserve">Мероприятие 8:
</t>
    </r>
    <r>
      <rPr>
        <sz val="10"/>
        <color theme="1"/>
        <rFont val="Times New Roman"/>
        <family val="1"/>
        <charset val="204"/>
      </rPr>
      <t>Подписка периодических изданий антинаркотической направленности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</si>
  <si>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мероприятие1: </t>
    </r>
    <r>
      <rPr>
        <sz val="10"/>
        <color theme="1"/>
        <rFont val="Times New Roman"/>
        <family val="1"/>
        <charset val="204"/>
      </rPr>
      <t>Развитие сети организаций дошкольного образования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</si>
  <si>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мероприятие1: </t>
    </r>
    <r>
      <rPr>
        <sz val="10"/>
        <color theme="1"/>
        <rFont val="Times New Roman"/>
        <family val="1"/>
        <charset val="204"/>
      </rPr>
      <t xml:space="preserve">Развитие сети общеобразовательных организаций </t>
    </r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</si>
  <si>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Повышение квалификации педагогических и руководящих кадров системы общего образования</t>
    </r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</si>
  <si>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Обеспечение качества предоставления услуг общего образования</t>
    </r>
  </si>
  <si>
    <t>2.3.</t>
  </si>
  <si>
    <t>2.3.1.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</si>
  <si>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Разитие инфраструктуры образовательных организаций</t>
    </r>
  </si>
  <si>
    <t>2.3.2.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</si>
  <si>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Разитие кадрового потенциала</t>
    </r>
  </si>
  <si>
    <t>2.3.3.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</si>
  <si>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Система конкурсных мерпориятий и развитие одаренности детей</t>
    </r>
  </si>
  <si>
    <t>Количество муниципальных мероприятий в сфере дополнительного образования детей</t>
  </si>
  <si>
    <t>2.4.</t>
  </si>
  <si>
    <t>Подпрограмма №4 "Организация отдыха и оздоровления детей в Лискинском муниципальном районе"</t>
  </si>
  <si>
    <t>2.5.</t>
  </si>
  <si>
    <t>Подпрограмма №5 "Другие вопросы в области образования"</t>
  </si>
  <si>
    <t>2.5.1.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</si>
  <si>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Ведение бухгалтерского и статистического учета доходов и расходов, составление требуемой отчетности и представление ее в порядке и сроки, установленные законодательными и иными правовыми актами Российской Федерации и Воронежской области</t>
    </r>
  </si>
  <si>
    <t>2.5.2.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</si>
  <si>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Выявление и поддержка лучших педагогических работников в сфере образования</t>
    </r>
  </si>
  <si>
    <t>2.6.</t>
  </si>
  <si>
    <t>Подпрограмма №6 "Строительство и реконструкция учреждений образования"</t>
  </si>
  <si>
    <t>2.6.1.</t>
  </si>
  <si>
    <r>
      <t xml:space="preserve">Основное мероприяти 1:
</t>
    </r>
    <r>
      <rPr>
        <sz val="10"/>
        <color theme="1"/>
        <rFont val="Times New Roman"/>
        <family val="1"/>
        <charset val="204"/>
      </rPr>
      <t>Строительство и реконструкция детских дошкольных учреждений</t>
    </r>
  </si>
  <si>
    <t>Создание объекта муниципальной собственности (детский сад в микрорайоне "Интернат")</t>
  </si>
  <si>
    <t>0
 (на 2015 год)</t>
  </si>
  <si>
    <t>2.6.2.</t>
  </si>
  <si>
    <r>
      <t xml:space="preserve">Основное мероприяти 2:
</t>
    </r>
    <r>
      <rPr>
        <sz val="10"/>
        <color theme="1"/>
        <rFont val="Times New Roman"/>
        <family val="1"/>
        <charset val="204"/>
      </rPr>
      <t xml:space="preserve">Реконструкция объекта муниципальной собственности </t>
    </r>
  </si>
  <si>
    <t>2.7.</t>
  </si>
  <si>
    <t>Подпрограмма №7 "Реализация молодежной политики на территории Лискинского муниципального района"</t>
  </si>
  <si>
    <t>2.7.1.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</si>
  <si>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Вовлечение молодежи в социальную практику и обеспечение поддержки научной, творческой и предпринрмательской активности молодежи</t>
    </r>
  </si>
  <si>
    <t>2.7.2.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</si>
  <si>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Формирование целостной системы поддержки молодежи и подготовки ее к службе в Вооруженных Силах Российской Федерации</t>
    </r>
  </si>
  <si>
    <t>2.8.</t>
  </si>
  <si>
    <t>Подпрограмма №8 "Социализация детей-сирот и детей, нуждающихся в особой защите государства"</t>
  </si>
  <si>
    <t>2.8.1.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</si>
  <si>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 единовременного пособия при всех формах устройства детей, лишенных родительского попечения, в семью</t>
    </r>
  </si>
  <si>
    <t>Выплата единовременного пособия при всех формах устройства детей, лишенных родительского попечения, в семью, %</t>
  </si>
  <si>
    <t>2.8.2.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</si>
  <si>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 патронатной семье на содержание подопечных детей</t>
    </r>
  </si>
  <si>
    <t>Выплата патронатной семье на содержание подопечных детей, %</t>
  </si>
  <si>
    <t>2.8.3.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</si>
  <si>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4: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 семьям опекунов на содержание подопечных детей</t>
    </r>
  </si>
  <si>
    <t>Выплата приемной семье на содержание подопечных детей, %</t>
  </si>
  <si>
    <t>2.8.4.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</si>
  <si>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5: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выплаты вознаграждения патронатному воспитателю</t>
    </r>
  </si>
  <si>
    <t>Выплата вознаграждения патронатному воспитателю, %</t>
  </si>
  <si>
    <t>2.8.5.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</si>
  <si>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6: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выплаты, причитающегося приемному родителю</t>
    </r>
  </si>
  <si>
    <t>Выплата вознаграждения, причитающегося приемному родителю, %</t>
  </si>
  <si>
    <t>2.8.6.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</si>
  <si>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7: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выплаты единовременного пособия при передаче ребенка на воспитание в семью</t>
    </r>
  </si>
  <si>
    <t>Выплата единовременного пособия при передаче ребенка на воспитание в семью, %</t>
  </si>
  <si>
    <t>2.8.7.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</si>
  <si>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8: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выплаты единовременного пособия при устройстве в семью ребенка-инвалида или ребенка, достигшего возраста 10 лет, а также при одновременной передаче на воспитание в семью ребенка вместе с его братьями (сестрами)</t>
    </r>
  </si>
  <si>
    <t>Выплата единовременного пособия при устройстве в семью ребенка-инвалида или ребенка, достигшего возраста 10 лет, а также при одновременной передаче на воспитание в семью ребенка вместе с его братьями (сестрами), %</t>
  </si>
  <si>
    <t>3.</t>
  </si>
  <si>
    <t>"Социальная поддержка граждан Лискинского муниципального района Воронежской области на 2014-2020 годы"</t>
  </si>
  <si>
    <t>3.1.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</si>
  <si>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Пенсионное обеспечение граждан</t>
    </r>
  </si>
  <si>
    <t>3.2.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</si>
  <si>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Социальная поддержка малоимущих граждан</t>
    </r>
  </si>
  <si>
    <t>3.3.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</si>
  <si>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Социальная поддержка почетных граждан</t>
    </r>
  </si>
  <si>
    <t>3.4.</t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</si>
  <si>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Социальная поддержка (льготный проезд) садоводов и огородников</t>
    </r>
  </si>
  <si>
    <t>3.5.</t>
  </si>
  <si>
    <r>
      <t xml:space="preserve">Основное мероприятие 5:
</t>
    </r>
    <r>
      <rPr>
        <sz val="10"/>
        <color theme="1"/>
        <rFont val="Times New Roman"/>
        <family val="1"/>
        <charset val="204"/>
      </rPr>
      <t>Социальная поддержка ветеранов войны и труда</t>
    </r>
  </si>
  <si>
    <t>Удельный вес граждан, получивших адресную социальную помощь в соответствии с действующими нормативными правовыми актами Лискинского муниципального района, в общей численности граждан, обратившихся за получением социальной помощи, %
Количество получателей мер социальной поддержки, отдельных категорий граждан</t>
  </si>
  <si>
    <t xml:space="preserve">
100
68</t>
  </si>
  <si>
    <t>4.</t>
  </si>
  <si>
    <t>"Управление муниципальным имуществом"</t>
  </si>
  <si>
    <t>Объем неналоговых имущественных доходов консолидированного бюджета Лискинского муниципального района, млн. руб.</t>
  </si>
  <si>
    <t>Доля объектов недвижимого имущества, на которые зарегистрировано право собственности Лискинского муниципального района, %</t>
  </si>
  <si>
    <t>Доля земельных участков, на которые зарегистрировано право собственности Лискинского муниципального района, %</t>
  </si>
  <si>
    <t>Количество муниципальных унитарных предприятий Лискинского муниципального района, ед</t>
  </si>
  <si>
    <t>Обеспечение выполнения распоряжений администрации Лискинского муниципального района по внесению вкладов в хозяйственные общества для решения социально-экономических задач района, %</t>
  </si>
  <si>
    <t>5.</t>
  </si>
  <si>
    <t>"Охрана окружающей среды, воспроизводство и использование природных ресурсов в Лискинском муниципальном районе Воронежской области на 2014-2020 годы"</t>
  </si>
  <si>
    <t>5.1.</t>
  </si>
  <si>
    <t>Подпрограмма №1 "Организация сбора, накопления и размещения бытовых отходов"</t>
  </si>
  <si>
    <t>6.</t>
  </si>
  <si>
    <t>"Развитие сельского хозяйства, производства пищевых продуктов и инфраструктуры агропродовольственного рынка Лискинского муниципального района Воронежской области на 2014-2020 годы"</t>
  </si>
  <si>
    <t>6.1.</t>
  </si>
  <si>
    <t>Подпрограмма №1 "Развитие сельского хозяйства Лискинского муниципального района на 2014-2020 годы"</t>
  </si>
  <si>
    <t>6.1.1.</t>
  </si>
  <si>
    <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>Обеспечение реализации подпрограммы</t>
    </r>
  </si>
  <si>
    <t>Мероприятие 1:
Оказание информационно-консультационных услуг сельскохозяйственным предприятиям Лискинского муниципального района</t>
  </si>
  <si>
    <t>Подпрограмма №2 "Устойчивое развитие сельских территорий Лискинского муниципального района Воронежской области на 2014-2020 годы"</t>
  </si>
  <si>
    <t>6.2.</t>
  </si>
  <si>
    <t>6.2.1.</t>
  </si>
  <si>
    <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>Улучшение жилищных условий граждан, молодых семей и молодых специалистов в сельской местности</t>
    </r>
  </si>
  <si>
    <t>Граждане, получившие жилые помещения и улучшившие жилищные условия в рамках подпрограммы, чел.</t>
  </si>
  <si>
    <t>6.2.2.</t>
  </si>
  <si>
    <t>Ввод в действие фельдшерско-акушерских пунктов и (или) офисов врачей общей практики в сельской местности, кв.м.</t>
  </si>
  <si>
    <r>
      <t xml:space="preserve">Основное мероприятие 3:
</t>
    </r>
    <r>
      <rPr>
        <b/>
        <sz val="10"/>
        <color theme="1"/>
        <rFont val="Times New Roman"/>
        <family val="1"/>
        <charset val="204"/>
      </rPr>
      <t>Развитие сети амбулаторно-поликлинических учреждений в сельской местности</t>
    </r>
  </si>
  <si>
    <t>6.2.3.</t>
  </si>
  <si>
    <r>
      <t xml:space="preserve">Основное мероприятие 6:
</t>
    </r>
    <r>
      <rPr>
        <b/>
        <sz val="10"/>
        <color theme="1"/>
        <rFont val="Times New Roman"/>
        <family val="1"/>
        <charset val="204"/>
      </rPr>
      <t>Развитие водоснабжения в сельской местности</t>
    </r>
  </si>
  <si>
    <t>Ввод в действие водопроводных сетей, км.</t>
  </si>
  <si>
    <t>Протяженность водопроводных сетей, км.</t>
  </si>
  <si>
    <t>Удельная протяженность водопроводных сетей на 1 жителя, пог.м.</t>
  </si>
  <si>
    <t>Обеспеченность сельского населения питьевой водой, %</t>
  </si>
  <si>
    <t>7.</t>
  </si>
  <si>
    <t>"Развитие и поддержка малого и среднего предпринимательства в Лискинском муниципальном районе Воронежской области на 2014-2020 годы"</t>
  </si>
  <si>
    <t>7.1.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</si>
  <si>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Оказание поддержки субъектам малого и среднего предпринимательства и организациям, образующим инфраструктуру их поддержки</t>
    </r>
  </si>
  <si>
    <t>8.</t>
  </si>
  <si>
    <t>"Развитие транспортной системы Лискинского муниципального района Воронежской области на 2014-2020 годы"</t>
  </si>
  <si>
    <t>8.1.</t>
  </si>
  <si>
    <t>Подпрограмма №1 "Развитие материально-технической базы организаций пассажирского автомобильного транспорта общего пользования, обновление транспортных средств Лискинского муниципального района на 2014-2020 годы"</t>
  </si>
  <si>
    <t>8.1.1.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</si>
  <si>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Приобретение транспортных средств в целях обновления подвижного состава</t>
    </r>
  </si>
  <si>
    <t>Количество приобретенного пассажирского транспорта общего пользования</t>
  </si>
  <si>
    <t>8.2.</t>
  </si>
  <si>
    <t>Подпрограмма №2 "Повышение безопасности дорожного движения и развитие дорожного хозяйства Лискинского муниципального района на 2014-2020 годы"</t>
  </si>
  <si>
    <t>Повышение коэффициента использования парка, %</t>
  </si>
  <si>
    <t>Сокращение эксплутационных расходов на транспортных средствах, %</t>
  </si>
  <si>
    <r>
      <rPr>
        <u/>
        <sz val="10"/>
        <color theme="1"/>
        <rFont val="Times New Roman"/>
        <family val="1"/>
        <charset val="204"/>
      </rPr>
      <t xml:space="preserve">Основное мероприяти 1:
</t>
    </r>
    <r>
      <rPr>
        <sz val="10"/>
        <color theme="1"/>
        <rFont val="Times New Roman"/>
        <family val="1"/>
        <charset val="204"/>
      </rPr>
      <t>Спиливание деревьев вдоль дорог общего пользования местного значения в целях повышения надежности и безопасности движения</t>
    </r>
  </si>
  <si>
    <t>8.2.1.</t>
  </si>
  <si>
    <t>9.</t>
  </si>
  <si>
    <t>"Развитие культуры Лискинского муниципального района"</t>
  </si>
  <si>
    <t>9.1.</t>
  </si>
  <si>
    <t>Подпрограмма №1 "Библиотечное дело"</t>
  </si>
  <si>
    <t>9.1.1.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</si>
  <si>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>Финансовое обеспечение деятельности подведомственных муниципальных учреждений культуры</t>
    </r>
  </si>
  <si>
    <t>Количество посещений муниципальных библиотек, тыс. чел.</t>
  </si>
  <si>
    <t>9.2.</t>
  </si>
  <si>
    <t>Подпрограмма №2 "Музейная деятельность"</t>
  </si>
  <si>
    <t>Количество посещений муниципального музея, тыс. чел.</t>
  </si>
  <si>
    <t>9.3.</t>
  </si>
  <si>
    <t>Подпрограмма №3 "Дополнительное образование детей в сфере культуры"</t>
  </si>
  <si>
    <t>9.2.1.</t>
  </si>
  <si>
    <t>9.3.1.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</si>
  <si>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>Развитие дополнительного образования в сфере культуры</t>
    </r>
  </si>
  <si>
    <t>Среднегодовой контингент обучающихся учреждений дополнительного образования сферы культуры и искусства, чел.</t>
  </si>
  <si>
    <t>9.4.</t>
  </si>
  <si>
    <t>Подпрограмма №4 "Обеспечение реализации муниципальной программы"</t>
  </si>
  <si>
    <t>9.4.1.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</si>
  <si>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>Финансовое обеспечение деятельности сектора районной методической службы отдела культуры Лискинского муниципального района Воронежской области</t>
    </r>
  </si>
  <si>
    <t>Количество плановых и внеплановых проверок подведомственных учреждений культуры, ед</t>
  </si>
  <si>
    <t>Наличие жалоб от потребителей, ед</t>
  </si>
  <si>
    <t>Количество спиленных деревьев</t>
  </si>
  <si>
    <t>Сокращение количества лиц, погибших в результате дорожно-транспортных происшествий, %</t>
  </si>
  <si>
    <t>10.</t>
  </si>
  <si>
    <t>"Энергоэффективность и развите энергетики  в Лискинском муниципальном районе Воронежской области на  2014 - 2020 гг."</t>
  </si>
  <si>
    <t>10.1.</t>
  </si>
  <si>
    <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 xml:space="preserve">Энергосбережение и повышение энергетической эффективности в бюджетных учреждениях
</t>
    </r>
  </si>
  <si>
    <r>
      <rPr>
        <u/>
        <sz val="10"/>
        <color theme="1"/>
        <rFont val="Times New Roman"/>
        <family val="1"/>
        <charset val="204"/>
      </rPr>
      <t>Мероприятие 1:</t>
    </r>
    <r>
      <rPr>
        <sz val="10"/>
        <color theme="1"/>
        <rFont val="Times New Roman"/>
        <family val="1"/>
        <charset val="204"/>
      </rPr>
      <t xml:space="preserve">
Строительство фельдшерско-аккушерского пункта в с. Залужное Лискинского района</t>
    </r>
  </si>
  <si>
    <r>
      <rPr>
        <u/>
        <sz val="10"/>
        <color theme="1"/>
        <rFont val="Times New Roman"/>
        <family val="1"/>
        <charset val="204"/>
      </rPr>
      <t>Мероприятие 1: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Владимировка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</si>
  <si>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2: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пос. с-за 2-я Пятилетка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</si>
  <si>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3: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Аношкино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</si>
  <si>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4: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Копанище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</si>
  <si>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5: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Лискинское Лискинского муниципального района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</si>
  <si>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Оснащение зданий, строений, сооружений приборами учета</t>
    </r>
    <r>
      <rPr>
        <u/>
        <sz val="10"/>
        <color theme="1"/>
        <rFont val="Times New Roman"/>
        <family val="1"/>
        <charset val="204"/>
      </rPr>
      <t xml:space="preserve">
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</si>
  <si>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 xml:space="preserve">Замена ламп накаливания на энергоэффективные осветительные устройства  </t>
    </r>
    <r>
      <rPr>
        <u/>
        <sz val="10"/>
        <color theme="1"/>
        <rFont val="Times New Roman"/>
        <family val="1"/>
        <charset val="204"/>
      </rPr>
      <t xml:space="preserve">
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</si>
  <si>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Повышение тепловой защиты, утепление зданий, строений и сооружений</t>
    </r>
    <r>
      <rPr>
        <u/>
        <sz val="10"/>
        <color theme="1"/>
        <rFont val="Times New Roman"/>
        <family val="1"/>
        <charset val="204"/>
      </rPr>
      <t xml:space="preserve">
</t>
    </r>
  </si>
  <si>
    <r>
      <t xml:space="preserve">Мероприятие 4:
</t>
    </r>
    <r>
      <rPr>
        <sz val="10"/>
        <color theme="1"/>
        <rFont val="Times New Roman"/>
        <family val="1"/>
        <charset val="204"/>
      </rPr>
      <t>Проведение энергетических обследований</t>
    </r>
    <r>
      <rPr>
        <u/>
        <sz val="10"/>
        <color theme="1"/>
        <rFont val="Times New Roman"/>
        <family val="1"/>
        <charset val="204"/>
      </rPr>
      <t xml:space="preserve">
</t>
    </r>
  </si>
  <si>
    <t>Удельный расход тепловой энергии бюджетными учреждениями, расчеты за которую осуществляются с использованием приборов учета ( в расчете на 1кв. метр общей площади), Гкал/м2
Удельный расход электрической энергии энергии бюджетными учреждениями, расчеты за которую осуществляются с использованием приборов учета ( в расчете на 1кв. метр общей площади), кВТчас/м2</t>
  </si>
  <si>
    <t>Обеспечение детей дошкольного возраста местами в дошкольных образовательных учреждениях,%</t>
  </si>
  <si>
    <t>Удельный вес численности руководителей муниципальных организаций дошкольного образования, прошедших в течение 3-х последних лет повышение квалификации или проф. подготовку, в общей численности руководителей дошкольных организаций,%</t>
  </si>
  <si>
    <t>Отношение среднемесячной заработной платы педагогических работников муниципальных образовательных организаций дошкольного образования к средней заработной плате в общем образовании региона,%</t>
  </si>
  <si>
    <t>Создание комфортных и безопасных условий для проведения образовательного процесса,%</t>
  </si>
  <si>
    <t>Удельный вес численности педагогических и руководящих кадров общеобразовательных организаций, прошедших повышение квалификации для работы по ФГОС, от общей численности педагогических и руководящих кадров,%</t>
  </si>
  <si>
    <t>Отношение среднемесячной заработной платы педагогических работников образовательных организаций общего образования Лискинского муниципального района  к среднемесячной заработной плате в экономике Воронежской области,%</t>
  </si>
  <si>
    <t>Доля выпускников общеобразовательных организаций, сдавших единый государственный экзамен по русскому языку и математике, в общей численности выпускников общеобразовательных организаций, сдававших ЕГЭ по данным предметам,%</t>
  </si>
  <si>
    <t>Доля обучающихся по федеральным государственным стандартам общего образования от общей численности обучающихся,%</t>
  </si>
  <si>
    <t>Доля обучающихся, получающих среднее (полное) общее образование по программам профильного обучения от общего числа обучающихся в 10-11 классах общеобразовательных организаций,%</t>
  </si>
  <si>
    <t>Доля обучающихся, участников Всероссийской олимпиады школьников от общего числа обучающихся общеобразовательных организаций,%</t>
  </si>
  <si>
    <t>Доля обучающихся, охваченных горячим питанием от общей численности школьников,%</t>
  </si>
  <si>
    <t>Охват детей услугами дополнительного образования,%</t>
  </si>
  <si>
    <t>Доля педагогических и руководящих работников образовательных организаций дополнительного образования детей, прошедших в течение 3-х последних лет курсы повышения квалификации от общей численности данной категории работников,%</t>
  </si>
  <si>
    <t>Сохранение сети образовательных организаций дополнительного боразования детей, ед.</t>
  </si>
  <si>
    <t>Сохранение сети общеобразовательных организаций, ед.</t>
  </si>
  <si>
    <t>Поддержка одаренных детей на муниципальнои уровне, чел.</t>
  </si>
  <si>
    <t>Охват детей организованным отдыхом и оздоровлением,%</t>
  </si>
  <si>
    <t>Обеспечение качественной организации и ведения бухгалтерского и налогового учета и отчетности, документального и взаимосвязанного их отражения в бухгалтерских регистрах,%</t>
  </si>
  <si>
    <t>Доля педагогических работников, участвующих в деятельности профессиональных сетевых сообществ и саморегулируемых организаций и регулярно получающих в них профессиональную помощь и поддержку, в общей численности педагогических работников,%</t>
  </si>
  <si>
    <t>Доля педагогических работников, принимающих участие в профессиональных и творческих  конкурсах, в общей численности педагогических работников,%</t>
  </si>
  <si>
    <t xml:space="preserve">Реконструкция объекта муниципальной собственности, количество </t>
  </si>
  <si>
    <t>Количество молодых людей, вовлеченных в программы и проекты, направленные на интеграцию в жизнь общества,%</t>
  </si>
  <si>
    <t>Количество молодых людей, задействованных в мероприятиях по допризывной подготовке молодежи к службе в Вооруженных Силах Российской Федерации,%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</si>
  <si>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организаций,%</t>
  </si>
  <si>
    <t>Среднемесячная заработная плата на малых и средних предприятиях Лискинского муниципального района, руб.</t>
  </si>
  <si>
    <t>Доля единого налога на вмененный доход в доходной части муниципального бюджета,%</t>
  </si>
  <si>
    <t>11.</t>
  </si>
  <si>
    <t>"Развитие физической культуры и спорта Лискинского муниципального района Воронежской области на 2014-2020 гг."</t>
  </si>
  <si>
    <t>11.1.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</si>
  <si>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>Развитие отдельных видов спорта Лискинского муниципального района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</si>
  <si>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Развитие футбола Лискинского муниципального района Воронежской области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</si>
  <si>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Развитие хоккея с шайбой Лискинского муниципального района Воронежской области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</si>
  <si>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Развитие волейбола Лискинского муниципального района Воронежской области</t>
    </r>
  </si>
  <si>
    <r>
      <t xml:space="preserve">Мероприятие 4:
</t>
    </r>
    <r>
      <rPr>
        <sz val="10"/>
        <color theme="1"/>
        <rFont val="Times New Roman"/>
        <family val="1"/>
        <charset val="204"/>
      </rPr>
      <t>Развитие баскетбола Лискинского муниципального района Воронежской области</t>
    </r>
  </si>
  <si>
    <r>
      <t xml:space="preserve">Мероприятие 5:
</t>
    </r>
    <r>
      <rPr>
        <sz val="10"/>
        <color theme="1"/>
        <rFont val="Times New Roman"/>
        <family val="1"/>
        <charset val="204"/>
      </rPr>
      <t>Развитие дзюдо, самбо и тхеквандо Лискинского муниципального района Воронежской области</t>
    </r>
  </si>
  <si>
    <r>
      <t xml:space="preserve">Мероприятие 6:
</t>
    </r>
    <r>
      <rPr>
        <sz val="10"/>
        <color theme="1"/>
        <rFont val="Times New Roman"/>
        <family val="1"/>
        <charset val="204"/>
      </rPr>
      <t>Развитие других видов спорта Лискинского муниципального района Воронежской области</t>
    </r>
  </si>
  <si>
    <t>11.2.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</si>
  <si>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2:
</t>
    </r>
    <r>
      <rPr>
        <b/>
        <sz val="10"/>
        <color theme="1"/>
        <rFont val="Times New Roman"/>
        <family val="1"/>
        <charset val="204"/>
      </rPr>
      <t>Проведение официальных физкультурных и спортивных мероприятий Лискинского муниципального района</t>
    </r>
  </si>
  <si>
    <t>11.3.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</si>
  <si>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3:
</t>
    </r>
    <r>
      <rPr>
        <b/>
        <sz val="10"/>
        <color theme="1"/>
        <rFont val="Times New Roman"/>
        <family val="1"/>
        <charset val="204"/>
      </rPr>
      <t>Строительство спортивных объектов на территории  Лискинского муниципального района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</si>
  <si>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 xml:space="preserve">Строительство спортивной площадки МКОУ "Нижнеикорецкая СОШ" Лискинского муниципального района Воронежской области 
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</si>
  <si>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 xml:space="preserve">Строительство спортивной площадки по ул. Солнечная г. Лиски
</t>
    </r>
  </si>
  <si>
    <t>11.4.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</si>
  <si>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4:
</t>
    </r>
    <r>
      <rPr>
        <b/>
        <sz val="10"/>
        <color theme="1"/>
        <rFont val="Times New Roman"/>
        <family val="1"/>
        <charset val="204"/>
      </rPr>
      <t>Приобретение инвентаря</t>
    </r>
  </si>
  <si>
    <t>11.5.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</si>
  <si>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5:
</t>
    </r>
    <r>
      <rPr>
        <b/>
        <sz val="10"/>
        <color theme="1"/>
        <rFont val="Times New Roman"/>
        <family val="1"/>
        <charset val="204"/>
      </rPr>
      <t>Расходы на обеспечение деятельности автономных учреждений Лискинского муниципального района</t>
    </r>
  </si>
  <si>
    <t>Удельный вес населения, систематически занимающегося физической культурой и спортом, %</t>
  </si>
  <si>
    <t>12.</t>
  </si>
  <si>
    <t xml:space="preserve">"Содействие развитию муниципальных образований и местного самоуправления Лискинского муниципального района Воронежской области на 2014-2020 гг." </t>
  </si>
  <si>
    <t>12.1.</t>
  </si>
  <si>
    <t>Подпрограмма №1 "Строительство и реконструкция объектов здравоохранения на 2014-2020 гг."</t>
  </si>
  <si>
    <t>12.1.1.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</si>
  <si>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Больничный комплекс по ул. Сеченова в г. Лиски Воронежской области</t>
    </r>
    <r>
      <rPr>
        <u/>
        <sz val="10"/>
        <color theme="1"/>
        <rFont val="Times New Roman"/>
        <family val="1"/>
        <charset val="204"/>
      </rPr>
      <t xml:space="preserve">
</t>
    </r>
  </si>
  <si>
    <t>в том числе по источникам финансирования</t>
  </si>
  <si>
    <t xml:space="preserve">Ввод больничного комплекса по ул. Сеченова в г. Лиски Воронежской области
коек
пос. в смену </t>
  </si>
  <si>
    <t xml:space="preserve">
400
600</t>
  </si>
  <si>
    <t xml:space="preserve">
100
100</t>
  </si>
  <si>
    <t>12.2.</t>
  </si>
  <si>
    <t>Подпрограмма №2 "Обеспечение сохранности и ремонт военно-мемориальных объектов на 2014-2020 гг."</t>
  </si>
  <si>
    <t>12.2.1.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</si>
  <si>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Ремонтно-восстановительные работы, направленные на сохранение военно-мемориальных объектов</t>
    </r>
    <r>
      <rPr>
        <u/>
        <sz val="10"/>
        <color theme="1"/>
        <rFont val="Times New Roman"/>
        <family val="1"/>
        <charset val="204"/>
      </rPr>
      <t xml:space="preserve">
</t>
    </r>
  </si>
  <si>
    <t>Количество отремонтированных и благоустроенных воинских захоронений, шт.</t>
  </si>
  <si>
    <t>12.3.</t>
  </si>
  <si>
    <t>12.3.1.</t>
  </si>
  <si>
    <t>13.</t>
  </si>
  <si>
    <t xml:space="preserve">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бюджета Лискинского муниципального района  Воронежской области" </t>
  </si>
  <si>
    <t>13.1.</t>
  </si>
  <si>
    <t>Подпрограмма №1 "Управление муниципальными финансами"</t>
  </si>
  <si>
    <t>13.1.1.</t>
  </si>
  <si>
    <r>
      <t xml:space="preserve">Основное мероприятие 4: 
</t>
    </r>
    <r>
      <rPr>
        <sz val="10"/>
        <color theme="1"/>
        <rFont val="Times New Roman"/>
        <family val="1"/>
        <charset val="204"/>
      </rPr>
      <t>Управление резервным фондом администрации Лискинского муниципального района  Воронежской области</t>
    </r>
  </si>
  <si>
    <t xml:space="preserve">Удельный вес резервного фонда администрации Лискинского муниципального района Воронежской области в общем объеме расходов районного бюджета,%
</t>
  </si>
  <si>
    <t>13.1.2.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</si>
  <si>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5:
</t>
    </r>
    <r>
      <rPr>
        <sz val="10"/>
        <color theme="1"/>
        <rFont val="Times New Roman"/>
        <family val="1"/>
        <charset val="204"/>
      </rPr>
      <t>Управление муниципальным  долгом  Лискинского муниципального района Воронежcкой области</t>
    </r>
  </si>
  <si>
    <t>Доля расходов на обслуживание муниципального 
долга в общем объеме расходов районного бюджета (за исключением расходов, которые осуществляются за счет субвенций из федерального и областного  бюджетов),%</t>
  </si>
  <si>
    <t>не более 15%</t>
  </si>
  <si>
    <t>13.2.</t>
  </si>
  <si>
    <t>Подпрограмма №2 "Cоздание условий для эффективного и ответственного управления муниципальными финансами, повышение устойчивости бюджетов поселений Лискинского муниципального района  Воронежской области"</t>
  </si>
  <si>
    <t>13.2.1.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</si>
  <si>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Совершенствование системы распределения межбюджетных трансфертов городским и сельским поселениям  Лискинского муниципального района Воронежской области</t>
    </r>
  </si>
  <si>
    <t xml:space="preserve">Своевременное внесение изменений в правовые
 акты Лискинского муниципального района Воронежской области о межбюджетных отношениях органов местного самоуправления в Лискинском муниципальном районе Воронежской области в соответствии с требованиями действующего федерального  и областного бюджетного законодательства
</t>
  </si>
  <si>
    <t xml:space="preserve">В срок, установ-ленный администрацией Лискинского муниципального района </t>
  </si>
  <si>
    <t>13.2.2.</t>
  </si>
  <si>
    <r>
      <t xml:space="preserve">Основное мероприятие 2: 
</t>
    </r>
    <r>
      <rPr>
        <sz val="10"/>
        <color theme="1"/>
        <rFont val="Times New Roman"/>
        <family val="1"/>
        <charset val="204"/>
      </rPr>
      <t xml:space="preserve">Выравнивание бюджетной обеспеченности городских и сельских поселений </t>
    </r>
  </si>
  <si>
    <t xml:space="preserve">Соотношение фактического финансирования 
расходов районного бюджета, направленных на выравнивание бюджетной обеспеченности городских и сельских поселений к их плановому назначению, предусмотренному решением Совета народных депутатов Лискинского муниципального района Воронежской области о районном  бюджете на соответствующий период и (или) сводной бюджетной росписью района, %
</t>
  </si>
  <si>
    <t>13.3.</t>
  </si>
  <si>
    <t>Подпрограмма №3 "Обеспечение реализации  муниципальной программы"</t>
  </si>
  <si>
    <t>13.3.1.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</si>
  <si>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Финансовое обеспечение деятельности Отдела по финансам и бюджетной политике</t>
    </r>
  </si>
  <si>
    <t>≤ 95%</t>
  </si>
  <si>
    <t>Уровень исполнения плановых назначений по расходам на реализацию подпрограммы, %</t>
  </si>
  <si>
    <t>13.3.2.</t>
  </si>
  <si>
    <r>
      <t xml:space="preserve">Основное мероприятие 2: 
</t>
    </r>
    <r>
      <rPr>
        <sz val="10"/>
        <color theme="1"/>
        <rFont val="Times New Roman"/>
        <family val="1"/>
        <charset val="204"/>
      </rPr>
      <t xml:space="preserve">Финансовое обеспечение выполнения других расходных обязательств Лискинского муниципального финансового отдела </t>
    </r>
  </si>
  <si>
    <t>14.</t>
  </si>
  <si>
    <t xml:space="preserve">"Муниципальное управление и гражданское общество Лискинского муниципального района Воронежской области" </t>
  </si>
  <si>
    <t>14.1.</t>
  </si>
  <si>
    <t>Подпрограмма №1 "Развитие муниципальной службы в администрации Лискинского муниципального района"</t>
  </si>
  <si>
    <t>14.1.1.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</si>
  <si>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Организация повышения квалификации муниципальных служищих</t>
    </r>
  </si>
  <si>
    <t>Процент охвата муниципальных служищих, прошедших повышение квалификации, профессиональную переподготовку, %</t>
  </si>
  <si>
    <t>14.2.</t>
  </si>
  <si>
    <t>Подпрограмма №2 "Информационное общество"</t>
  </si>
  <si>
    <t>14.2.1.</t>
  </si>
  <si>
    <r>
      <t xml:space="preserve">Основное мероприятие 2: 
</t>
    </r>
    <r>
      <rPr>
        <sz val="10"/>
        <color theme="1"/>
        <rFont val="Times New Roman"/>
        <family val="1"/>
        <charset val="204"/>
      </rPr>
      <t>Модернизация информационно-технологической инфраструктуры администрации района</t>
    </r>
  </si>
  <si>
    <t>Повышение уровня открытости информации о деятельности исполнительных органов местного самоуправления ,взаимодействия органов власти с институтами гражданского общества с использованием информационных и телекоммуникационных технологий, %</t>
  </si>
  <si>
    <t>Удовлетворенность населения деятельностью органов местного самоуправления, %</t>
  </si>
  <si>
    <t>14.3.</t>
  </si>
  <si>
    <t>Подпрограмма №3 "Обеспечение деятельности органов местного самоуправления"</t>
  </si>
  <si>
    <t>14.3.1.</t>
  </si>
  <si>
    <t>Доля исполнения расходных обязательств органов местного самоуправления Лискинского муниципального района от утвержденных,%</t>
  </si>
  <si>
    <t>14.3.2.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</si>
  <si>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 xml:space="preserve">Финансовое обеспечение деятельности органов местного самоуправления Лискинского муниципального района 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</si>
  <si>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2:
</t>
    </r>
    <r>
      <rPr>
        <sz val="10"/>
        <color theme="1"/>
        <rFont val="Times New Roman"/>
        <family val="1"/>
        <charset val="204"/>
      </rPr>
      <t xml:space="preserve">Финансовое обеспечение выполнения других расходных обязательств Лискинского муниципального района органами местного самоуправления  </t>
    </r>
  </si>
  <si>
    <t xml:space="preserve">Объем просроченной кредиторской задолженности по уплате налогов на конец отчетного года, % </t>
  </si>
  <si>
    <t>14.4.</t>
  </si>
  <si>
    <t>Подпрограмма №4 "Обеспечение деятельности муниципального казенного учреждения "Служба технического обеспечения"</t>
  </si>
  <si>
    <t>14.4.1.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</si>
  <si>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>Финасовое обеспечение деятельности МКУ "СТО"</t>
    </r>
  </si>
  <si>
    <t>Наличие жалоб  от потребителей услуг, ед</t>
  </si>
  <si>
    <t>15.</t>
  </si>
  <si>
    <t xml:space="preserve">"Обеспечение доступным и комфортным жильем и коммунальными услугами населения Лискинского муниципального района Воронежской области на 2014-2020 гг." </t>
  </si>
  <si>
    <t>15.1.</t>
  </si>
  <si>
    <t>Подпрограмма №1 "Обеспечение жильем молодых семей (2014-2020 годы)"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</si>
  <si>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Оказание государственной поддержки молодым семьям на приобретение (строительство) жилья</t>
    </r>
  </si>
  <si>
    <t>Количество молодых семей, улучшивших жилищные условия в рамках реализации подпрограммы</t>
  </si>
  <si>
    <t>Количество человек, улучшивших жилищные условия в рамках реализации подпрограммы</t>
  </si>
  <si>
    <t>15.1.1.</t>
  </si>
  <si>
    <t>15.2.</t>
  </si>
  <si>
    <t>Подпрограмма №2 "Обеспечение жильем медицинских работников на 2014-2020 годы"</t>
  </si>
  <si>
    <t>16.</t>
  </si>
  <si>
    <t xml:space="preserve">"Защита населения и территории Лискинского муниципального района Воронежской области от чрезвычайных ситуаций и безопасности людей на водных объектах" </t>
  </si>
  <si>
    <t>16.1.</t>
  </si>
  <si>
    <r>
      <rPr>
        <u/>
        <sz val="10"/>
        <color theme="1"/>
        <rFont val="Times New Roman"/>
        <family val="1"/>
        <charset val="204"/>
      </rPr>
      <t>Основное мероприятие 1:</t>
    </r>
    <r>
      <rPr>
        <sz val="10"/>
        <color theme="1"/>
        <rFont val="Times New Roman"/>
        <family val="1"/>
        <charset val="204"/>
      </rPr>
      <t xml:space="preserve">
Межбюджетные трансферты на осуществление части полномочий из бюджета муниципального района бюджетам поселений, в соответствии с заключёнными соглашениями
</t>
    </r>
  </si>
  <si>
    <t>Межбюджетные трансферты на осуществление части полномочий из бюджета муниципального района бюджетам поселений, в соответствии с заключёнными соглашениями, тыс. руб.</t>
  </si>
  <si>
    <t>Подпрограмма №3 "Развитие инженерной инфраструктуры сельских поселений"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</si>
  <si>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Устройство тротуаров в сельских поселениях</t>
    </r>
    <r>
      <rPr>
        <u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/>
    </r>
  </si>
  <si>
    <t>Протяженность построенных тротуаров, км.</t>
  </si>
  <si>
    <t>Оказание информационно-консультационных услуг сельскохозяйственным предприятиям Лискинского муниципального района, тыс. руб.</t>
  </si>
  <si>
    <t>6.1.2.</t>
  </si>
  <si>
    <r>
      <t xml:space="preserve">Основное мероприятие 2:
</t>
    </r>
    <r>
      <rPr>
        <b/>
        <sz val="10"/>
        <color theme="1"/>
        <rFont val="Times New Roman"/>
        <family val="1"/>
        <charset val="204"/>
      </rPr>
      <t>Развитие подотрасли растениеводства, переработки и реализации продукции растениеводства</t>
    </r>
  </si>
  <si>
    <t>Производство зерновых и зернобобовых, тонн</t>
  </si>
  <si>
    <t>Производство сахарной свеклы, тонн</t>
  </si>
  <si>
    <t>Производствоподсолнечника,  тонн</t>
  </si>
  <si>
    <t>Производство картофеля, тонн</t>
  </si>
  <si>
    <t>Производство масла подсолнечного нерафинированного и его фракций, тонн</t>
  </si>
  <si>
    <t>Производство сахара  белого свекловичного в твердом состоянии тонн</t>
  </si>
  <si>
    <t>Производство плодоовощных консервов, тыс. усл. банок</t>
  </si>
  <si>
    <t>Субсидии, тыс. руб.</t>
  </si>
  <si>
    <t>6.1.3.</t>
  </si>
  <si>
    <r>
      <t xml:space="preserve">Первый заместитель главы администрации 
Лискинского муниципального района  ___________________      </t>
    </r>
    <r>
      <rPr>
        <u/>
        <sz val="13"/>
        <color indexed="8"/>
        <rFont val="Times New Roman"/>
        <family val="1"/>
        <charset val="204"/>
      </rPr>
      <t>Ю.А. Образцов</t>
    </r>
  </si>
  <si>
    <r>
      <t xml:space="preserve">Основное мероприяти 3:
</t>
    </r>
    <r>
      <rPr>
        <b/>
        <sz val="10"/>
        <color theme="1"/>
        <rFont val="Times New Roman"/>
        <family val="1"/>
        <charset val="204"/>
      </rPr>
      <t>Развитие подотрасли животноводства, переработки и реализации продукции живодноводства</t>
    </r>
  </si>
  <si>
    <t>Производство скота и птицы на убой в хозяйствах всех категорий (в живом весе), тонн</t>
  </si>
  <si>
    <t>Производство молока в хозяйствах всех категорий, тонн</t>
  </si>
  <si>
    <t>Производство сыров и сырных продуктов, тонн</t>
  </si>
  <si>
    <t>Производство масла сливочного, тонн</t>
  </si>
  <si>
    <t>Маточное поголовье овец и коз в сельскохозяйственных организациях, крестьянских (фермерских) хозяйствах, включая индивидуальных предпринимателей, гол.</t>
  </si>
  <si>
    <t>ув. в 4 раза</t>
  </si>
  <si>
    <t>за  2015 г.</t>
  </si>
  <si>
    <t>2014-2015</t>
  </si>
  <si>
    <t>Количество выступлений, публикаций в средствах массовой информации</t>
  </si>
  <si>
    <t>ув. в 11 раз</t>
  </si>
  <si>
    <t>Количество разработанных буклетов, методических рекомендаций</t>
  </si>
  <si>
    <t>ув. в 48,5 раз</t>
  </si>
  <si>
    <t>Количество щитов с наглядной агитацией за здоровый образ жизни и с информацией, куда можно обратиться за помощью</t>
  </si>
  <si>
    <t>Количество опубликованных статей для населения о мерах по повышению и уничтожению дикорастущих и назаконных посевов наркотикосодержащих культур</t>
  </si>
  <si>
    <t>Количество учащихся, принявших участие в проведении мероприятий, направленных на формирование у детей и подростков представлений о здоровом образе жизни</t>
  </si>
  <si>
    <t>4 и 
720 чел.</t>
  </si>
  <si>
    <t>133,3
180</t>
  </si>
  <si>
    <t>Количество публикаций в СМИ по профилактике наркомании</t>
  </si>
  <si>
    <t>Число учащихся протестированных на предмет употребления наркотиков с использованием тестов (7-11 кл.)</t>
  </si>
  <si>
    <t>-</t>
  </si>
  <si>
    <t xml:space="preserve">
100
66</t>
  </si>
  <si>
    <t xml:space="preserve">
100
74</t>
  </si>
  <si>
    <t xml:space="preserve">
100
112,1</t>
  </si>
  <si>
    <t>Мероприятия по управлению муниципальным имуществом</t>
  </si>
  <si>
    <t>5.1.1.</t>
  </si>
  <si>
    <r>
      <rPr>
        <u/>
        <sz val="10"/>
        <color theme="1"/>
        <rFont val="Times New Roman"/>
        <family val="1"/>
        <charset val="204"/>
      </rPr>
      <t>Основное мероприятие 1:</t>
    </r>
    <r>
      <rPr>
        <sz val="10"/>
        <color theme="1"/>
        <rFont val="Times New Roman"/>
        <family val="1"/>
        <charset val="204"/>
      </rPr>
      <t xml:space="preserve"> Строительство полигона ТБО в Среднеикорецком сельском поселении</t>
    </r>
  </si>
  <si>
    <t>Ввод в эксплуатацию полигона ТБО</t>
  </si>
  <si>
    <t>19217 кв.м.</t>
  </si>
  <si>
    <t>объект перенесен</t>
  </si>
  <si>
    <t>ув. в 5,3 раза</t>
  </si>
  <si>
    <t>ув. в 376 раз</t>
  </si>
  <si>
    <r>
      <rPr>
        <u/>
        <sz val="10"/>
        <color theme="1"/>
        <rFont val="Times New Roman"/>
        <family val="1"/>
        <charset val="204"/>
      </rPr>
      <t>Мероприятие 2:</t>
    </r>
    <r>
      <rPr>
        <sz val="10"/>
        <color theme="1"/>
        <rFont val="Times New Roman"/>
        <family val="1"/>
        <charset val="204"/>
      </rPr>
      <t xml:space="preserve">
Строительство фельдшерско-аккушерского пункта в с. Пухово Лискинского района</t>
    </r>
  </si>
  <si>
    <t>Ввод в действие фельдшерско-акушерских пунктов и (или) офисов врачей общей практики в сельской местности, пос. в смену</t>
  </si>
  <si>
    <t xml:space="preserve">Обеспеченность сельского населения фельдшерско-акушерскими пунктами и (или) офисами врачей общей практики </t>
  </si>
  <si>
    <t>9,2 ед. на 10 тыс. человек</t>
  </si>
  <si>
    <r>
      <t xml:space="preserve">Основное мероприятие 2:
</t>
    </r>
    <r>
      <rPr>
        <b/>
        <sz val="10"/>
        <color theme="1"/>
        <rFont val="Times New Roman"/>
        <family val="1"/>
        <charset val="204"/>
      </rPr>
      <t>Развитие сети амбулаторно-поликлинических учреждений в сельской местности</t>
    </r>
  </si>
  <si>
    <r>
      <rPr>
        <u/>
        <sz val="10"/>
        <color theme="1"/>
        <rFont val="Times New Roman"/>
        <family val="1"/>
        <charset val="204"/>
      </rPr>
      <t>Мероприятие 2.1:</t>
    </r>
    <r>
      <rPr>
        <sz val="10"/>
        <color theme="1"/>
        <rFont val="Times New Roman"/>
        <family val="1"/>
        <charset val="204"/>
      </rPr>
      <t xml:space="preserve">
Строительство средней школы на 198 учащихся в с. Селявное-1 Лискинского муниципального района</t>
    </r>
  </si>
  <si>
    <t>6.2.4.</t>
  </si>
  <si>
    <r>
      <t xml:space="preserve">Основное мероприятие 4:
</t>
    </r>
    <r>
      <rPr>
        <b/>
        <sz val="10"/>
        <color theme="1"/>
        <rFont val="Times New Roman"/>
        <family val="1"/>
        <charset val="204"/>
      </rPr>
      <t>Развитие сети плоскостных сооружений в сельской местности</t>
    </r>
  </si>
  <si>
    <r>
      <rPr>
        <u/>
        <sz val="10"/>
        <color theme="1"/>
        <rFont val="Times New Roman"/>
        <family val="1"/>
        <charset val="204"/>
      </rPr>
      <t>Мероприятие 4.1:</t>
    </r>
    <r>
      <rPr>
        <b/>
        <u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Спортивная площадка МКОУ "Щучинская СОШ" Лискинского муниципального района</t>
    </r>
  </si>
  <si>
    <t>Наличие плоскостных спортивных сооружений в сельской местности, тыс. кв.м.</t>
  </si>
  <si>
    <t>Ввод в действие плоскостных спортивных сооружений в сельской местности, тыс. кв.м.</t>
  </si>
  <si>
    <t>Обеспеченность сельского населения плоскостными спортивными сооружениями, тыс. кв.м. на 10 тыс. населения</t>
  </si>
  <si>
    <t>6.2.5.</t>
  </si>
  <si>
    <r>
      <rPr>
        <u/>
        <sz val="10"/>
        <color theme="1"/>
        <rFont val="Times New Roman"/>
        <family val="1"/>
        <charset val="204"/>
      </rPr>
      <t>Мероприятие 6: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Средний Икорец Лискинского муниципального района (1 очередь)</t>
    </r>
  </si>
  <si>
    <t>Ввод в 2016 г.</t>
  </si>
  <si>
    <r>
      <rPr>
        <u/>
        <sz val="10"/>
        <color theme="1"/>
        <rFont val="Times New Roman"/>
        <family val="1"/>
        <charset val="204"/>
      </rPr>
      <t>Мероприятие 7: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Старая Хворостань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</si>
  <si>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8:</t>
    </r>
    <r>
      <rPr>
        <sz val="10"/>
        <color theme="1"/>
        <rFont val="Times New Roman"/>
        <family val="1"/>
        <charset val="204"/>
      </rPr>
      <t xml:space="preserve">
Водоснабжение ул. Юбилейная с. Высокое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</si>
  <si>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9: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Селявное-1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</si>
  <si>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10: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Масловка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</si>
  <si>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11: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Троицкое Лискинского муниципального района</t>
    </r>
  </si>
  <si>
    <t>6.2.6.</t>
  </si>
  <si>
    <r>
      <t xml:space="preserve">Основное мероприятие 7:
</t>
    </r>
    <r>
      <rPr>
        <b/>
        <sz val="10"/>
        <color theme="1"/>
        <rFont val="Times New Roman"/>
        <family val="1"/>
        <charset val="204"/>
      </rPr>
      <t>Развитие газоснабжения в сельской местности</t>
    </r>
  </si>
  <si>
    <t>Протяженность газовых сетей, км.</t>
  </si>
  <si>
    <t>Удельная протяженность газовых сетей на 1 жителя, пог.м.</t>
  </si>
  <si>
    <t>Уровень газификации домов сетевым газом, %</t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</si>
  <si>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Строительство газопровода в с. Средний Икорец Лискинского района</t>
    </r>
  </si>
  <si>
    <t>Ввод в действие газовых сетей, км.</t>
  </si>
  <si>
    <r>
      <t xml:space="preserve">Основное мероприятие 8:
</t>
    </r>
    <r>
      <rPr>
        <b/>
        <sz val="10"/>
        <color theme="1"/>
        <rFont val="Times New Roman"/>
        <family val="1"/>
        <charset val="204"/>
      </rPr>
      <t>Развитие электроснабжения в сельской местности</t>
    </r>
  </si>
  <si>
    <t>6.2.7.</t>
  </si>
  <si>
    <t>Протяженность электрических сетей, км.</t>
  </si>
  <si>
    <t>Удельная протяженность электрических сетей на 1 жителя</t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</si>
  <si>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Электроснабжение ул. Юбилнйная с. Высокое Лискинского района</t>
    </r>
  </si>
  <si>
    <t>Ввод в действие электрических сетей, км.</t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</si>
  <si>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Электроснабжение ул. Яблочкина, ул. Семеновой в с. Средний Икорец Лискинского района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</si>
  <si>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Электроснабжение ул. Школьная, ул. Холмистая, пер. Степной в х. Никольский Лискинского района</t>
    </r>
  </si>
  <si>
    <t>6.2.8.</t>
  </si>
  <si>
    <r>
      <t xml:space="preserve">Основное мероприятие 10:
</t>
    </r>
    <r>
      <rPr>
        <b/>
        <sz val="10"/>
        <color theme="1"/>
        <rFont val="Times New Roman"/>
        <family val="1"/>
        <charset val="204"/>
      </rPr>
      <t>Грантовая поддержка местных инициатив сельских сообществ по улучшению условий жизнедеятельности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</si>
  <si>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Строительство детской площадки в с. Старая Хворостань Лискинского муниципального района</t>
    </r>
  </si>
  <si>
    <t>6.2.9.</t>
  </si>
  <si>
    <r>
      <t xml:space="preserve">Основное мероприятие 11:
</t>
    </r>
    <r>
      <rPr>
        <b/>
        <sz val="10"/>
        <color theme="1"/>
        <rFont val="Times New Roman"/>
        <family val="1"/>
        <charset val="204"/>
      </rPr>
      <t>Развитие сети автомобильных дорог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</si>
  <si>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Автомобильная дорога "М-4 "Дон" на 589 (лево) км. - х. Федоровский в Лискинском районе</t>
    </r>
  </si>
  <si>
    <t>Ввод в действие автомобильных дорог</t>
  </si>
  <si>
    <t>7.2.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</si>
  <si>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Предоставление субсидий на компенсацию части затрат субъектам малого и среднего предпринимательства, связанных с уплатой первого взноса (аванса) при заключении договора (договоров) лизинга оборудования с российскими лизинговыми организациями в целях создания и (или) развития либо модернизации производства товаров (работ, услуг)</t>
    </r>
  </si>
  <si>
    <t>ув.в. 10раз</t>
  </si>
  <si>
    <t>ув. в 8 раз</t>
  </si>
  <si>
    <t>ув. в 5,7 раз</t>
  </si>
  <si>
    <t>Сокращение дорожно-транспортных происшествий, %</t>
  </si>
  <si>
    <t>ув.в5,4 раза</t>
  </si>
  <si>
    <t>ув. в9,8 раз</t>
  </si>
  <si>
    <t>Динамика примерных (индикативных ) значений соотношения средней заработной платы работников,повышение оплаты труда которых предусмотрено Указом президента РФ от 7 мая 2012 г.№597" О мероприятиях по реализации государственной социальной политики" , и средней заработной платы ,установленной в Воронежской области</t>
  </si>
  <si>
    <t>100
100</t>
  </si>
  <si>
    <t>0,047
14,5</t>
  </si>
  <si>
    <t>0,017
17,6</t>
  </si>
  <si>
    <t>11.6.</t>
  </si>
  <si>
    <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>Массовая физическая культура и спорт</t>
    </r>
  </si>
  <si>
    <t>ув.в155раз</t>
  </si>
  <si>
    <t>Совершенствование системы распределения межбюджетных трансфертов городским и сельским поселениям Лискинского муниципального района Воронежской области</t>
  </si>
  <si>
    <t>96487 тыс. руб.</t>
  </si>
  <si>
    <t>13.2.3.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</si>
  <si>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 xml:space="preserve"> Поддержка мер по обеспечению сбалансированности городских и сельских поселений Лискинского муниципального района</t>
    </r>
  </si>
  <si>
    <t>Соблюдение порядка и требований, установленных правовым актом Лискинского муниципального района</t>
  </si>
  <si>
    <t>да</t>
  </si>
  <si>
    <t>Увеличение численности муниципальных служащих, прошедших аттестацию и сдавших квалификационный экзамен</t>
  </si>
  <si>
    <t>Увеличение количества муниципальных служащих, включенных в кадровый резерв</t>
  </si>
  <si>
    <t>Количнство молодых семей, получивших свидетельство о праве на получение социальной выплаты на приобретение (строительство) жилого помещения</t>
  </si>
  <si>
    <t>Доля молодых семей, получивших свидетельство о праве на получение социальной выплаты на приобретение (строительство) жилого помещения, в общем количестве молодых семей, нуждающихся в улучшении жилищных условий по состоянию на 1 января</t>
  </si>
  <si>
    <t>15.2.1.</t>
  </si>
  <si>
    <r>
      <rPr>
        <u/>
        <sz val="10"/>
        <color theme="1"/>
        <rFont val="Times New Roman"/>
        <family val="1"/>
        <charset val="204"/>
      </rPr>
      <t>Основное мероприятие 1:</t>
    </r>
    <r>
      <rPr>
        <sz val="10"/>
        <color theme="1"/>
        <rFont val="Times New Roman"/>
        <family val="1"/>
        <charset val="204"/>
      </rPr>
      <t xml:space="preserve">
Обеспечение жильем медицинских работников</t>
    </r>
  </si>
  <si>
    <t>Приобретение квартир для медицинских работников</t>
  </si>
  <si>
    <t>ув. в 6 раз</t>
  </si>
  <si>
    <t>Отношение численности детей в возрасте от 3 до 7 лет, которым предоставлена возможность поучать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</t>
  </si>
  <si>
    <t>Подпрограмма №3 "Развитие дополнительного образования"</t>
  </si>
  <si>
    <t>2.4.1.</t>
  </si>
  <si>
    <t>Организация отдыха, оздоровления и занятости детей и молодежи</t>
  </si>
  <si>
    <t xml:space="preserve">Удельный вес детей, находящихся в трудной жизненной ситуации, охваченных организованными формами отдыха и оздоровления в лагерях дневного пребывания, загородных детских оздоровительных и профильных лагерях  </t>
  </si>
  <si>
    <t>Количество мероприятий, проведенных в лагерях дневного пребывания, загородных детских оздоровительных профильных лагерях, направленных на создание безбарьерной среды для детей-инвалидов</t>
  </si>
  <si>
    <t>ув.в 11,6 раз</t>
  </si>
  <si>
    <t>таких семей нет</t>
  </si>
  <si>
    <t>2.8.8.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</si>
  <si>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9:
</t>
    </r>
    <r>
      <rPr>
        <sz val="10"/>
        <color theme="1"/>
        <rFont val="Times New Roman"/>
        <family val="1"/>
        <charset val="204"/>
      </rPr>
      <t>Выплаты семьям опекунов на содержание подопечных детей</t>
    </r>
  </si>
  <si>
    <t>Создание объекта муниципальной собственности (детский сад в микрорайоне "Интернат", реконструкция детского сада в пгт. Давыдовка)</t>
  </si>
  <si>
    <t>2.8.9.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</si>
  <si>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10:
</t>
    </r>
    <r>
      <rPr>
        <sz val="10"/>
        <color theme="1"/>
        <rFont val="Times New Roman"/>
        <family val="1"/>
        <charset val="204"/>
      </rPr>
      <t>Компенсация за счет средств областного бюджета, выплачиваемая родителям в целях материальной поддержки воспитания и обучения детей, посещающих общеобразовательные организации дошкольного образования</t>
    </r>
  </si>
  <si>
    <t>ув. в 382 раза</t>
  </si>
  <si>
    <r>
      <t xml:space="preserve">Мероприятие 1.1.
</t>
    </r>
    <r>
      <rPr>
        <sz val="10"/>
        <color theme="1"/>
        <rFont val="Times New Roman"/>
        <family val="1"/>
        <charset val="204"/>
      </rPr>
      <t>Развитие отдельных видов спорта в Лискинском муниципальном районе</t>
    </r>
  </si>
  <si>
    <r>
      <t xml:space="preserve">Мероприятие 1.2.
</t>
    </r>
    <r>
      <rPr>
        <sz val="10"/>
        <color theme="1"/>
        <rFont val="Times New Roman"/>
        <family val="1"/>
        <charset val="204"/>
      </rPr>
      <t>Проведение официальных физкультурных и спортивных мероприятий Лискинского муниципального района</t>
    </r>
  </si>
  <si>
    <r>
      <t xml:space="preserve">Мероприятие 1.3.
</t>
    </r>
    <r>
      <rPr>
        <sz val="10"/>
        <color theme="1"/>
        <rFont val="Times New Roman"/>
        <family val="1"/>
        <charset val="204"/>
      </rPr>
      <t>Приобретение инвентаря</t>
    </r>
  </si>
  <si>
    <r>
      <t xml:space="preserve">Мероприятие 1.4.
</t>
    </r>
    <r>
      <rPr>
        <sz val="10"/>
        <color theme="1"/>
        <rFont val="Times New Roman"/>
        <family val="1"/>
        <charset val="204"/>
      </rPr>
      <t>Расходы на обеспечение деятельности автономных учреждений Лискинского муниципального района</t>
    </r>
  </si>
  <si>
    <r>
      <t xml:space="preserve">Мероприятие 1.5.
</t>
    </r>
    <r>
      <rPr>
        <sz val="10"/>
        <color theme="1"/>
        <rFont val="Times New Roman"/>
        <family val="1"/>
        <charset val="204"/>
      </rPr>
      <t>Строительство спортивных объектов на территории 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</si>
  <si>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 xml:space="preserve">Мероприятие 1.6.
</t>
    </r>
    <r>
      <rPr>
        <sz val="10"/>
        <color theme="1"/>
        <rFont val="Times New Roman"/>
        <family val="1"/>
        <charset val="204"/>
      </rPr>
      <t>Меры по реализации комплекса ГТО</t>
    </r>
  </si>
  <si>
    <r>
      <t xml:space="preserve">Исполнитель: старший экономист отдела по экономике
и инвестиционным программам                                                            ____________________   </t>
    </r>
    <r>
      <rPr>
        <u/>
        <sz val="11"/>
        <color indexed="8"/>
        <rFont val="Times New Roman"/>
        <family val="1"/>
        <charset val="204"/>
      </rPr>
      <t>Е.А. Герасименко</t>
    </r>
  </si>
  <si>
    <t>телефон исполнителя: 4-42-99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</si>
</sst>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3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10" fillId="0" borderId="10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4" fontId="7" fillId="2" borderId="1" xfId="0" applyNumberFormat="1" applyFont="1" applyFill="1" applyBorder="1" applyAlignment="1">
      <alignment vertical="center" wrapText="1"/>
    </xf>
    <xf numFmtId="0" fontId="13" fillId="0" borderId="0" xfId="0" applyFont="1" applyBorder="1"/>
    <xf numFmtId="0" fontId="0" fillId="0" borderId="0" xfId="0" applyBorder="1"/>
    <xf numFmtId="0" fontId="14" fillId="0" borderId="0" xfId="0" applyFont="1" applyBorder="1"/>
    <xf numFmtId="0" fontId="16" fillId="0" borderId="0" xfId="0" applyFont="1" applyBorder="1"/>
    <xf numFmtId="0" fontId="14" fillId="0" borderId="0" xfId="0" applyFont="1"/>
    <xf numFmtId="0" fontId="16" fillId="0" borderId="0" xfId="0" applyFont="1"/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righ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top" wrapText="1"/>
    </xf>
    <xf numFmtId="10" fontId="6" fillId="5" borderId="1" xfId="0" applyNumberFormat="1" applyFont="1" applyFill="1" applyBorder="1" applyAlignment="1">
      <alignment horizontal="center" vertical="top" wrapText="1"/>
    </xf>
    <xf numFmtId="0" fontId="18" fillId="5" borderId="1" xfId="0" applyFont="1" applyFill="1" applyBorder="1" applyAlignment="1">
      <alignment horizontal="center" vertical="top" wrapText="1"/>
    </xf>
    <xf numFmtId="9" fontId="18" fillId="5" borderId="1" xfId="0" applyNumberFormat="1" applyFont="1" applyFill="1" applyBorder="1" applyAlignment="1">
      <alignment horizontal="center" vertical="top" wrapText="1"/>
    </xf>
    <xf numFmtId="4" fontId="7" fillId="4" borderId="2" xfId="0" applyNumberFormat="1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left" vertical="center" wrapText="1"/>
    </xf>
    <xf numFmtId="4" fontId="6" fillId="5" borderId="2" xfId="0" applyNumberFormat="1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lef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4" fontId="7" fillId="5" borderId="1" xfId="0" applyNumberFormat="1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4" fontId="6" fillId="5" borderId="1" xfId="0" applyNumberFormat="1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top" wrapText="1"/>
    </xf>
    <xf numFmtId="4" fontId="7" fillId="0" borderId="2" xfId="0" applyNumberFormat="1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7" fillId="3" borderId="2" xfId="0" applyFont="1" applyFill="1" applyBorder="1" applyAlignment="1">
      <alignment horizontal="left" vertical="center" wrapText="1"/>
    </xf>
    <xf numFmtId="4" fontId="7" fillId="3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top" wrapText="1"/>
    </xf>
    <xf numFmtId="49" fontId="12" fillId="0" borderId="1" xfId="0" applyNumberFormat="1" applyFont="1" applyFill="1" applyBorder="1" applyAlignment="1">
      <alignment vertical="center" wrapText="1"/>
    </xf>
    <xf numFmtId="9" fontId="6" fillId="0" borderId="1" xfId="0" applyNumberFormat="1" applyFont="1" applyBorder="1" applyAlignment="1">
      <alignment horizontal="center" vertical="top" wrapText="1"/>
    </xf>
    <xf numFmtId="9" fontId="6" fillId="5" borderId="1" xfId="0" applyNumberFormat="1" applyFont="1" applyFill="1" applyBorder="1" applyAlignment="1">
      <alignment horizontal="center" vertical="top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top" wrapText="1"/>
    </xf>
    <xf numFmtId="0" fontId="6" fillId="5" borderId="1" xfId="0" applyFont="1" applyFill="1" applyBorder="1" applyAlignment="1">
      <alignment horizontal="left" vertical="top" wrapText="1"/>
    </xf>
    <xf numFmtId="4" fontId="6" fillId="5" borderId="1" xfId="0" applyNumberFormat="1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2" fontId="7" fillId="2" borderId="1" xfId="0" applyNumberFormat="1" applyFont="1" applyFill="1" applyBorder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4" fontId="6" fillId="5" borderId="2" xfId="0" applyNumberFormat="1" applyFont="1" applyFill="1" applyBorder="1" applyAlignment="1">
      <alignment horizontal="right" vertical="top" wrapText="1"/>
    </xf>
    <xf numFmtId="4" fontId="6" fillId="5" borderId="3" xfId="0" applyNumberFormat="1" applyFont="1" applyFill="1" applyBorder="1" applyAlignment="1">
      <alignment horizontal="right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top" wrapText="1"/>
    </xf>
    <xf numFmtId="4" fontId="6" fillId="0" borderId="3" xfId="0" applyNumberFormat="1" applyFont="1" applyBorder="1" applyAlignment="1">
      <alignment horizontal="right" vertical="top" wrapText="1"/>
    </xf>
    <xf numFmtId="4" fontId="6" fillId="0" borderId="4" xfId="0" applyNumberFormat="1" applyFont="1" applyBorder="1" applyAlignment="1">
      <alignment horizontal="right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3" xfId="0" applyNumberFormat="1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4" fontId="6" fillId="5" borderId="4" xfId="0" applyNumberFormat="1" applyFont="1" applyFill="1" applyBorder="1" applyAlignment="1">
      <alignment horizontal="right" vertical="top" wrapText="1"/>
    </xf>
    <xf numFmtId="4" fontId="7" fillId="0" borderId="2" xfId="0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vertical="top" wrapText="1"/>
    </xf>
    <xf numFmtId="4" fontId="6" fillId="0" borderId="3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6" fillId="0" borderId="4" xfId="0" applyNumberFormat="1" applyFont="1" applyBorder="1" applyAlignment="1">
      <alignment horizontal="center" vertical="top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left" vertical="top" wrapText="1"/>
    </xf>
    <xf numFmtId="1" fontId="6" fillId="0" borderId="4" xfId="0" applyNumberFormat="1" applyFont="1" applyBorder="1" applyAlignment="1">
      <alignment horizontal="left" vertical="top" wrapText="1"/>
    </xf>
    <xf numFmtId="1" fontId="6" fillId="0" borderId="3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8"/>
  <sheetViews>
    <sheetView tabSelected="1" topLeftCell="A276" workbookViewId="0">
      <selection activeCell="L281" sqref="L281:L283"/>
    </sheetView>
  </sheetViews>
  <sheetFormatPr defaultRowHeight="15" x14ac:dyDescent="0.25"/>
  <cols>
    <col min="1" max="1" width="6" customWidth="1"/>
    <col min="2" max="2" width="33" customWidth="1"/>
    <col min="3" max="3" width="10.85546875" customWidth="1"/>
    <col min="4" max="5" width="11.28515625" bestFit="1" customWidth="1"/>
    <col min="6" max="6" width="11.140625" customWidth="1"/>
    <col min="7" max="7" width="11.28515625" customWidth="1"/>
    <col min="8" max="11" width="11.28515625" bestFit="1" customWidth="1"/>
    <col min="16" max="16" width="27" customWidth="1"/>
    <col min="17" max="17" width="12" customWidth="1"/>
    <col min="18" max="18" width="12.42578125" customWidth="1"/>
    <col min="19" max="19" width="9.5703125" bestFit="1" customWidth="1"/>
    <col min="20" max="20" width="11.42578125" bestFit="1" customWidth="1"/>
  </cols>
  <sheetData>
    <row r="1" spans="1:20" ht="21" customHeight="1" x14ac:dyDescent="0.25">
      <c r="A1" s="214" t="s">
        <v>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</row>
    <row r="2" spans="1:20" x14ac:dyDescent="0.25">
      <c r="A2" s="2"/>
    </row>
    <row r="3" spans="1:20" ht="18.75" x14ac:dyDescent="0.25">
      <c r="A3" s="215" t="s">
        <v>1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</row>
    <row r="4" spans="1:20" ht="18.75" x14ac:dyDescent="0.25">
      <c r="A4" s="215" t="s">
        <v>2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</row>
    <row r="5" spans="1:20" ht="18.75" x14ac:dyDescent="0.25">
      <c r="A5" s="216" t="s">
        <v>20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</row>
    <row r="6" spans="1:20" ht="18.75" x14ac:dyDescent="0.25">
      <c r="A6" s="215" t="s">
        <v>399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</row>
    <row r="7" spans="1:20" ht="18.75" x14ac:dyDescent="0.25">
      <c r="A7" s="1"/>
    </row>
    <row r="8" spans="1:20" ht="24" customHeight="1" x14ac:dyDescent="0.25">
      <c r="A8" s="213" t="s">
        <v>3</v>
      </c>
      <c r="B8" s="194" t="s">
        <v>4</v>
      </c>
      <c r="C8" s="213" t="s">
        <v>5</v>
      </c>
      <c r="D8" s="213" t="s">
        <v>6</v>
      </c>
      <c r="E8" s="213"/>
      <c r="F8" s="213"/>
      <c r="G8" s="213"/>
      <c r="H8" s="213"/>
      <c r="I8" s="213"/>
      <c r="J8" s="213"/>
      <c r="K8" s="213"/>
      <c r="L8" s="213"/>
      <c r="M8" s="213"/>
      <c r="N8" s="208" t="s">
        <v>7</v>
      </c>
      <c r="O8" s="208"/>
      <c r="P8" s="208" t="s">
        <v>8</v>
      </c>
      <c r="Q8" s="208" t="s">
        <v>9</v>
      </c>
      <c r="R8" s="208" t="s">
        <v>10</v>
      </c>
      <c r="S8" s="208" t="s">
        <v>11</v>
      </c>
      <c r="T8" s="3"/>
    </row>
    <row r="9" spans="1:20" x14ac:dyDescent="0.25">
      <c r="A9" s="213"/>
      <c r="B9" s="195"/>
      <c r="C9" s="213"/>
      <c r="D9" s="208" t="s">
        <v>12</v>
      </c>
      <c r="E9" s="208"/>
      <c r="F9" s="213" t="s">
        <v>296</v>
      </c>
      <c r="G9" s="213"/>
      <c r="H9" s="213"/>
      <c r="I9" s="213"/>
      <c r="J9" s="213"/>
      <c r="K9" s="213"/>
      <c r="L9" s="213"/>
      <c r="M9" s="213"/>
      <c r="N9" s="208"/>
      <c r="O9" s="208"/>
      <c r="P9" s="208"/>
      <c r="Q9" s="208"/>
      <c r="R9" s="208"/>
      <c r="S9" s="208"/>
      <c r="T9" s="3"/>
    </row>
    <row r="10" spans="1:20" ht="15.75" customHeight="1" x14ac:dyDescent="0.25">
      <c r="A10" s="213"/>
      <c r="B10" s="195"/>
      <c r="C10" s="213"/>
      <c r="D10" s="208"/>
      <c r="E10" s="208"/>
      <c r="F10" s="208" t="s">
        <v>13</v>
      </c>
      <c r="G10" s="208"/>
      <c r="H10" s="208" t="s">
        <v>14</v>
      </c>
      <c r="I10" s="208"/>
      <c r="J10" s="208" t="s">
        <v>15</v>
      </c>
      <c r="K10" s="208"/>
      <c r="L10" s="209" t="s">
        <v>16</v>
      </c>
      <c r="M10" s="210"/>
      <c r="N10" s="208"/>
      <c r="O10" s="208"/>
      <c r="P10" s="208"/>
      <c r="Q10" s="208"/>
      <c r="R10" s="208"/>
      <c r="S10" s="208"/>
      <c r="T10" s="3"/>
    </row>
    <row r="11" spans="1:20" ht="59.25" customHeight="1" x14ac:dyDescent="0.25">
      <c r="A11" s="213"/>
      <c r="B11" s="195"/>
      <c r="C11" s="213"/>
      <c r="D11" s="208"/>
      <c r="E11" s="208"/>
      <c r="F11" s="208"/>
      <c r="G11" s="208"/>
      <c r="H11" s="208"/>
      <c r="I11" s="208"/>
      <c r="J11" s="208"/>
      <c r="K11" s="208"/>
      <c r="L11" s="211"/>
      <c r="M11" s="212"/>
      <c r="N11" s="208"/>
      <c r="O11" s="208"/>
      <c r="P11" s="208"/>
      <c r="Q11" s="208"/>
      <c r="R11" s="208"/>
      <c r="S11" s="208"/>
      <c r="T11" s="3"/>
    </row>
    <row r="12" spans="1:20" ht="33.75" customHeight="1" x14ac:dyDescent="0.25">
      <c r="A12" s="213"/>
      <c r="B12" s="196"/>
      <c r="C12" s="213"/>
      <c r="D12" s="12" t="s">
        <v>17</v>
      </c>
      <c r="E12" s="12" t="s">
        <v>18</v>
      </c>
      <c r="F12" s="12" t="s">
        <v>17</v>
      </c>
      <c r="G12" s="12" t="s">
        <v>18</v>
      </c>
      <c r="H12" s="12" t="s">
        <v>17</v>
      </c>
      <c r="I12" s="12" t="s">
        <v>18</v>
      </c>
      <c r="J12" s="12" t="s">
        <v>17</v>
      </c>
      <c r="K12" s="12" t="s">
        <v>18</v>
      </c>
      <c r="L12" s="12" t="s">
        <v>17</v>
      </c>
      <c r="M12" s="12" t="s">
        <v>18</v>
      </c>
      <c r="N12" s="12" t="s">
        <v>17</v>
      </c>
      <c r="O12" s="12" t="s">
        <v>18</v>
      </c>
      <c r="P12" s="208"/>
      <c r="Q12" s="208"/>
      <c r="R12" s="208"/>
      <c r="S12" s="208"/>
      <c r="T12" s="3"/>
    </row>
    <row r="13" spans="1:20" x14ac:dyDescent="0.2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  <c r="Q13" s="7">
        <v>17</v>
      </c>
      <c r="R13" s="7">
        <v>18</v>
      </c>
      <c r="S13" s="7">
        <v>19</v>
      </c>
      <c r="T13" s="3"/>
    </row>
    <row r="14" spans="1:20" ht="17.25" customHeight="1" x14ac:dyDescent="0.25">
      <c r="A14" s="201"/>
      <c r="B14" s="201" t="s">
        <v>19</v>
      </c>
      <c r="C14" s="67" t="s">
        <v>400</v>
      </c>
      <c r="D14" s="46">
        <f>SUM(D15:D16)</f>
        <v>5078393.0399999991</v>
      </c>
      <c r="E14" s="46">
        <f t="shared" ref="E14:M14" si="0">SUM(E15:E16)</f>
        <v>6305205.0499999989</v>
      </c>
      <c r="F14" s="46">
        <f t="shared" si="0"/>
        <v>1154531.44</v>
      </c>
      <c r="G14" s="46">
        <f t="shared" si="0"/>
        <v>2048731.1</v>
      </c>
      <c r="H14" s="46">
        <f t="shared" si="0"/>
        <v>2292060.4699999997</v>
      </c>
      <c r="I14" s="46">
        <f t="shared" si="0"/>
        <v>2561029.8699999996</v>
      </c>
      <c r="J14" s="46">
        <f t="shared" si="0"/>
        <v>1547039.51</v>
      </c>
      <c r="K14" s="46">
        <f t="shared" si="0"/>
        <v>1626394.83</v>
      </c>
      <c r="L14" s="46">
        <f t="shared" si="0"/>
        <v>84761.62</v>
      </c>
      <c r="M14" s="46">
        <f t="shared" si="0"/>
        <v>69049.25</v>
      </c>
      <c r="N14" s="137">
        <v>100</v>
      </c>
      <c r="O14" s="137">
        <v>124.16</v>
      </c>
      <c r="P14" s="201" t="s">
        <v>24</v>
      </c>
      <c r="Q14" s="201" t="s">
        <v>24</v>
      </c>
      <c r="R14" s="201" t="s">
        <v>24</v>
      </c>
      <c r="S14" s="201" t="s">
        <v>24</v>
      </c>
      <c r="T14" s="138"/>
    </row>
    <row r="15" spans="1:20" ht="17.25" customHeight="1" x14ac:dyDescent="0.25">
      <c r="A15" s="202"/>
      <c r="B15" s="202"/>
      <c r="C15" s="67">
        <v>2014</v>
      </c>
      <c r="D15" s="46">
        <f>SUM(D19+D85+D181+D194+D207+D215+D320+D333+D353+D379+D391+D414+D429+D454+D481+D495)</f>
        <v>3352980.5299999993</v>
      </c>
      <c r="E15" s="46">
        <f t="shared" ref="E15:M15" si="1">SUM(E19+E85+E181+E194+E207+E215+E320+E333+E353+E379+E391+E414+E429+E454+E481+E495)</f>
        <v>3338111.2499999995</v>
      </c>
      <c r="F15" s="46">
        <f t="shared" si="1"/>
        <v>1024286.4400000001</v>
      </c>
      <c r="G15" s="46">
        <f t="shared" si="1"/>
        <v>1024286.4400000001</v>
      </c>
      <c r="H15" s="46">
        <f t="shared" si="1"/>
        <v>1410693.9699999997</v>
      </c>
      <c r="I15" s="46">
        <f t="shared" si="1"/>
        <v>1409495.8699999999</v>
      </c>
      <c r="J15" s="46">
        <f t="shared" si="1"/>
        <v>880478.5</v>
      </c>
      <c r="K15" s="46">
        <f t="shared" si="1"/>
        <v>866807.32</v>
      </c>
      <c r="L15" s="46">
        <f t="shared" si="1"/>
        <v>37521.619999999995</v>
      </c>
      <c r="M15" s="46">
        <f t="shared" si="1"/>
        <v>37521.619999999995</v>
      </c>
      <c r="N15" s="137">
        <v>100</v>
      </c>
      <c r="O15" s="137">
        <v>99.56</v>
      </c>
      <c r="P15" s="202"/>
      <c r="Q15" s="202"/>
      <c r="R15" s="202"/>
      <c r="S15" s="202"/>
      <c r="T15" s="138"/>
    </row>
    <row r="16" spans="1:20" ht="17.25" customHeight="1" x14ac:dyDescent="0.25">
      <c r="A16" s="203"/>
      <c r="B16" s="203"/>
      <c r="C16" s="67">
        <v>2015</v>
      </c>
      <c r="D16" s="46">
        <f>SUM(D20+D86+D182+D195+D208+D216+D321+D334+D354+D380+D392+D415+D430+D455+D482+D496)</f>
        <v>1725412.51</v>
      </c>
      <c r="E16" s="46">
        <f t="shared" ref="E16:M16" si="2">SUM(E20+E86+E182+E195+E208+E216+E321+E334+E354+E380+E392+E415+E430+E455+E482+E496)</f>
        <v>2967093.8</v>
      </c>
      <c r="F16" s="46">
        <f t="shared" si="2"/>
        <v>130245</v>
      </c>
      <c r="G16" s="46">
        <f t="shared" si="2"/>
        <v>1024444.6599999999</v>
      </c>
      <c r="H16" s="46">
        <f t="shared" si="2"/>
        <v>881366.5</v>
      </c>
      <c r="I16" s="46">
        <f t="shared" si="2"/>
        <v>1151533.9999999998</v>
      </c>
      <c r="J16" s="46">
        <f t="shared" si="2"/>
        <v>666561.01</v>
      </c>
      <c r="K16" s="46">
        <f t="shared" si="2"/>
        <v>759587.51</v>
      </c>
      <c r="L16" s="46">
        <f t="shared" si="2"/>
        <v>47240</v>
      </c>
      <c r="M16" s="46">
        <f t="shared" si="2"/>
        <v>31527.629999999997</v>
      </c>
      <c r="N16" s="137">
        <v>100</v>
      </c>
      <c r="O16" s="137">
        <v>171.96</v>
      </c>
      <c r="P16" s="203"/>
      <c r="Q16" s="203"/>
      <c r="R16" s="203"/>
      <c r="S16" s="203"/>
      <c r="T16" s="3"/>
    </row>
    <row r="17" spans="1:20" x14ac:dyDescent="0.25">
      <c r="A17" s="7"/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3"/>
    </row>
    <row r="18" spans="1:20" ht="18" customHeight="1" x14ac:dyDescent="0.25">
      <c r="A18" s="167" t="s">
        <v>21</v>
      </c>
      <c r="B18" s="170" t="s">
        <v>22</v>
      </c>
      <c r="C18" s="14" t="s">
        <v>23</v>
      </c>
      <c r="D18" s="15">
        <f>SUM(D19:D20)</f>
        <v>1007.1</v>
      </c>
      <c r="E18" s="15">
        <f t="shared" ref="E18:M18" si="3">SUM(E19:E20)</f>
        <v>924.64</v>
      </c>
      <c r="F18" s="15">
        <f t="shared" si="3"/>
        <v>0</v>
      </c>
      <c r="G18" s="15">
        <f t="shared" si="3"/>
        <v>0</v>
      </c>
      <c r="H18" s="15">
        <f t="shared" si="3"/>
        <v>0</v>
      </c>
      <c r="I18" s="15">
        <f t="shared" si="3"/>
        <v>0</v>
      </c>
      <c r="J18" s="15">
        <f t="shared" si="3"/>
        <v>1007.1</v>
      </c>
      <c r="K18" s="15">
        <f t="shared" si="3"/>
        <v>924.64</v>
      </c>
      <c r="L18" s="15">
        <f t="shared" si="3"/>
        <v>0</v>
      </c>
      <c r="M18" s="15">
        <f t="shared" si="3"/>
        <v>0</v>
      </c>
      <c r="N18" s="15">
        <v>100</v>
      </c>
      <c r="O18" s="15">
        <v>91.8</v>
      </c>
      <c r="P18" s="173" t="s">
        <v>24</v>
      </c>
      <c r="Q18" s="173" t="s">
        <v>24</v>
      </c>
      <c r="R18" s="173" t="s">
        <v>24</v>
      </c>
      <c r="S18" s="173" t="s">
        <v>24</v>
      </c>
      <c r="T18" s="3"/>
    </row>
    <row r="19" spans="1:20" ht="18" customHeight="1" x14ac:dyDescent="0.25">
      <c r="A19" s="168"/>
      <c r="B19" s="171"/>
      <c r="C19" s="13">
        <v>2014</v>
      </c>
      <c r="D19" s="15">
        <f>SUM(D22+D59)</f>
        <v>518.20000000000005</v>
      </c>
      <c r="E19" s="15">
        <f t="shared" ref="E19:M19" si="4">SUM(E22+E59)</f>
        <v>517.98</v>
      </c>
      <c r="F19" s="15">
        <f t="shared" si="4"/>
        <v>0</v>
      </c>
      <c r="G19" s="15">
        <f t="shared" si="4"/>
        <v>0</v>
      </c>
      <c r="H19" s="15">
        <f t="shared" si="4"/>
        <v>0</v>
      </c>
      <c r="I19" s="15">
        <f t="shared" si="4"/>
        <v>0</v>
      </c>
      <c r="J19" s="15">
        <f t="shared" si="4"/>
        <v>518.20000000000005</v>
      </c>
      <c r="K19" s="15">
        <f t="shared" si="4"/>
        <v>517.98</v>
      </c>
      <c r="L19" s="15">
        <f t="shared" si="4"/>
        <v>0</v>
      </c>
      <c r="M19" s="15">
        <f t="shared" si="4"/>
        <v>0</v>
      </c>
      <c r="N19" s="15">
        <v>100</v>
      </c>
      <c r="O19" s="15">
        <v>99.96</v>
      </c>
      <c r="P19" s="174"/>
      <c r="Q19" s="174"/>
      <c r="R19" s="174"/>
      <c r="S19" s="174"/>
      <c r="T19" s="3"/>
    </row>
    <row r="20" spans="1:20" ht="18.75" customHeight="1" x14ac:dyDescent="0.25">
      <c r="A20" s="169"/>
      <c r="B20" s="172"/>
      <c r="C20" s="13">
        <v>2015</v>
      </c>
      <c r="D20" s="15">
        <f>SUM(D23+D60)</f>
        <v>488.9</v>
      </c>
      <c r="E20" s="15">
        <f t="shared" ref="E20:M20" si="5">SUM(E23+E60)</f>
        <v>406.65999999999997</v>
      </c>
      <c r="F20" s="15">
        <f t="shared" si="5"/>
        <v>0</v>
      </c>
      <c r="G20" s="15">
        <f t="shared" si="5"/>
        <v>0</v>
      </c>
      <c r="H20" s="15">
        <f t="shared" si="5"/>
        <v>0</v>
      </c>
      <c r="I20" s="15">
        <f t="shared" si="5"/>
        <v>0</v>
      </c>
      <c r="J20" s="15">
        <f t="shared" si="5"/>
        <v>488.9</v>
      </c>
      <c r="K20" s="15">
        <f t="shared" si="5"/>
        <v>406.65999999999997</v>
      </c>
      <c r="L20" s="15">
        <f t="shared" si="5"/>
        <v>0</v>
      </c>
      <c r="M20" s="15">
        <f t="shared" si="5"/>
        <v>0</v>
      </c>
      <c r="N20" s="15">
        <v>100</v>
      </c>
      <c r="O20" s="15">
        <v>83.18</v>
      </c>
      <c r="P20" s="175"/>
      <c r="Q20" s="175"/>
      <c r="R20" s="175"/>
      <c r="S20" s="175"/>
      <c r="T20" s="3"/>
    </row>
    <row r="21" spans="1:20" ht="21" customHeight="1" x14ac:dyDescent="0.25">
      <c r="A21" s="143" t="s">
        <v>25</v>
      </c>
      <c r="B21" s="146" t="s">
        <v>26</v>
      </c>
      <c r="C21" s="18" t="s">
        <v>23</v>
      </c>
      <c r="D21" s="19">
        <f>SUM(D22:D23)</f>
        <v>856.2</v>
      </c>
      <c r="E21" s="19">
        <f t="shared" ref="E21:M21" si="6">SUM(E22:E23)</f>
        <v>788.58999999999992</v>
      </c>
      <c r="F21" s="19">
        <f t="shared" si="6"/>
        <v>0</v>
      </c>
      <c r="G21" s="19">
        <f t="shared" si="6"/>
        <v>0</v>
      </c>
      <c r="H21" s="19">
        <f t="shared" si="6"/>
        <v>0</v>
      </c>
      <c r="I21" s="19">
        <f t="shared" si="6"/>
        <v>0</v>
      </c>
      <c r="J21" s="19">
        <f t="shared" si="6"/>
        <v>856.2</v>
      </c>
      <c r="K21" s="19">
        <f t="shared" si="6"/>
        <v>788.58999999999992</v>
      </c>
      <c r="L21" s="19">
        <f t="shared" si="6"/>
        <v>0</v>
      </c>
      <c r="M21" s="19">
        <f t="shared" si="6"/>
        <v>0</v>
      </c>
      <c r="N21" s="19">
        <v>100</v>
      </c>
      <c r="O21" s="19">
        <v>92.1</v>
      </c>
      <c r="P21" s="149" t="s">
        <v>24</v>
      </c>
      <c r="Q21" s="149" t="s">
        <v>24</v>
      </c>
      <c r="R21" s="149" t="s">
        <v>24</v>
      </c>
      <c r="S21" s="149" t="s">
        <v>24</v>
      </c>
      <c r="T21" s="3"/>
    </row>
    <row r="22" spans="1:20" ht="19.5" customHeight="1" x14ac:dyDescent="0.25">
      <c r="A22" s="144"/>
      <c r="B22" s="147"/>
      <c r="C22" s="17">
        <v>2014</v>
      </c>
      <c r="D22" s="19">
        <f>SUM(D25+D31+D47+D53)</f>
        <v>442.2</v>
      </c>
      <c r="E22" s="19">
        <f t="shared" ref="E22:M22" si="7">SUM(E25+E31+E47+E53)</f>
        <v>442.13</v>
      </c>
      <c r="F22" s="19">
        <f t="shared" si="7"/>
        <v>0</v>
      </c>
      <c r="G22" s="19">
        <f t="shared" si="7"/>
        <v>0</v>
      </c>
      <c r="H22" s="19">
        <f t="shared" si="7"/>
        <v>0</v>
      </c>
      <c r="I22" s="19">
        <f t="shared" si="7"/>
        <v>0</v>
      </c>
      <c r="J22" s="19">
        <f t="shared" si="7"/>
        <v>442.2</v>
      </c>
      <c r="K22" s="19">
        <f t="shared" si="7"/>
        <v>442.13</v>
      </c>
      <c r="L22" s="19">
        <f t="shared" si="7"/>
        <v>0</v>
      </c>
      <c r="M22" s="19">
        <f t="shared" si="7"/>
        <v>0</v>
      </c>
      <c r="N22" s="19">
        <v>100</v>
      </c>
      <c r="O22" s="19">
        <v>99.98</v>
      </c>
      <c r="P22" s="150"/>
      <c r="Q22" s="150"/>
      <c r="R22" s="150"/>
      <c r="S22" s="150"/>
      <c r="T22" s="3"/>
    </row>
    <row r="23" spans="1:20" ht="19.5" customHeight="1" x14ac:dyDescent="0.25">
      <c r="A23" s="145"/>
      <c r="B23" s="148"/>
      <c r="C23" s="17">
        <v>2015</v>
      </c>
      <c r="D23" s="19">
        <f>SUM(D26+D32+D48+D54)</f>
        <v>414</v>
      </c>
      <c r="E23" s="19">
        <f t="shared" ref="E23:M23" si="8">SUM(E26+E32+E48+E54)</f>
        <v>346.46</v>
      </c>
      <c r="F23" s="19">
        <f t="shared" si="8"/>
        <v>0</v>
      </c>
      <c r="G23" s="19">
        <f t="shared" si="8"/>
        <v>0</v>
      </c>
      <c r="H23" s="19">
        <f t="shared" si="8"/>
        <v>0</v>
      </c>
      <c r="I23" s="19">
        <f t="shared" si="8"/>
        <v>0</v>
      </c>
      <c r="J23" s="19">
        <f t="shared" si="8"/>
        <v>414</v>
      </c>
      <c r="K23" s="19">
        <f t="shared" si="8"/>
        <v>346.46</v>
      </c>
      <c r="L23" s="19">
        <f t="shared" si="8"/>
        <v>0</v>
      </c>
      <c r="M23" s="19">
        <f t="shared" si="8"/>
        <v>0</v>
      </c>
      <c r="N23" s="19">
        <v>100</v>
      </c>
      <c r="O23" s="19">
        <v>83.69</v>
      </c>
      <c r="P23" s="151"/>
      <c r="Q23" s="151"/>
      <c r="R23" s="151"/>
      <c r="S23" s="151"/>
      <c r="T23" s="3"/>
    </row>
    <row r="24" spans="1:20" ht="18.75" customHeight="1" x14ac:dyDescent="0.25">
      <c r="A24" s="181" t="s">
        <v>27</v>
      </c>
      <c r="B24" s="191" t="s">
        <v>71</v>
      </c>
      <c r="C24" s="21" t="s">
        <v>400</v>
      </c>
      <c r="D24" s="22">
        <f>SUM(D25:D26)</f>
        <v>320</v>
      </c>
      <c r="E24" s="22">
        <f t="shared" ref="E24:M24" si="9">SUM(E25:E26)</f>
        <v>319.97000000000003</v>
      </c>
      <c r="F24" s="22">
        <f t="shared" si="9"/>
        <v>0</v>
      </c>
      <c r="G24" s="22">
        <f t="shared" si="9"/>
        <v>0</v>
      </c>
      <c r="H24" s="22">
        <f t="shared" si="9"/>
        <v>0</v>
      </c>
      <c r="I24" s="22">
        <f t="shared" si="9"/>
        <v>0</v>
      </c>
      <c r="J24" s="22">
        <f t="shared" si="9"/>
        <v>320</v>
      </c>
      <c r="K24" s="22">
        <f t="shared" si="9"/>
        <v>319.97000000000003</v>
      </c>
      <c r="L24" s="22">
        <f t="shared" si="9"/>
        <v>0</v>
      </c>
      <c r="M24" s="22">
        <f t="shared" si="9"/>
        <v>0</v>
      </c>
      <c r="N24" s="22">
        <v>100</v>
      </c>
      <c r="O24" s="22">
        <v>99.99</v>
      </c>
      <c r="P24" s="197" t="s">
        <v>24</v>
      </c>
      <c r="Q24" s="197" t="s">
        <v>24</v>
      </c>
      <c r="R24" s="197" t="s">
        <v>24</v>
      </c>
      <c r="S24" s="197" t="s">
        <v>24</v>
      </c>
      <c r="T24" s="3"/>
    </row>
    <row r="25" spans="1:20" ht="18.75" customHeight="1" x14ac:dyDescent="0.25">
      <c r="A25" s="182"/>
      <c r="B25" s="192"/>
      <c r="C25" s="21">
        <v>2014</v>
      </c>
      <c r="D25" s="22">
        <v>160</v>
      </c>
      <c r="E25" s="22">
        <v>159.99</v>
      </c>
      <c r="F25" s="22">
        <v>0</v>
      </c>
      <c r="G25" s="22">
        <v>0</v>
      </c>
      <c r="H25" s="22">
        <v>0</v>
      </c>
      <c r="I25" s="22">
        <v>0</v>
      </c>
      <c r="J25" s="22">
        <v>160</v>
      </c>
      <c r="K25" s="22">
        <v>159.99</v>
      </c>
      <c r="L25" s="22">
        <v>0</v>
      </c>
      <c r="M25" s="22">
        <v>0</v>
      </c>
      <c r="N25" s="22">
        <v>100</v>
      </c>
      <c r="O25" s="22">
        <v>99.99</v>
      </c>
      <c r="P25" s="198"/>
      <c r="Q25" s="198"/>
      <c r="R25" s="198"/>
      <c r="S25" s="198"/>
      <c r="T25" s="3"/>
    </row>
    <row r="26" spans="1:20" ht="19.5" customHeight="1" x14ac:dyDescent="0.25">
      <c r="A26" s="200"/>
      <c r="B26" s="193"/>
      <c r="C26" s="21">
        <v>2015</v>
      </c>
      <c r="D26" s="22">
        <v>160</v>
      </c>
      <c r="E26" s="22">
        <v>159.97999999999999</v>
      </c>
      <c r="F26" s="22">
        <v>0</v>
      </c>
      <c r="G26" s="22">
        <v>0</v>
      </c>
      <c r="H26" s="22">
        <v>0</v>
      </c>
      <c r="I26" s="22">
        <v>0</v>
      </c>
      <c r="J26" s="22">
        <v>160</v>
      </c>
      <c r="K26" s="22">
        <v>159.97999999999999</v>
      </c>
      <c r="L26" s="22">
        <v>0</v>
      </c>
      <c r="M26" s="22">
        <v>0</v>
      </c>
      <c r="N26" s="22">
        <v>100</v>
      </c>
      <c r="O26" s="22">
        <v>99.99</v>
      </c>
      <c r="P26" s="199"/>
      <c r="Q26" s="199"/>
      <c r="R26" s="199"/>
      <c r="S26" s="199"/>
      <c r="T26" s="3"/>
    </row>
    <row r="27" spans="1:20" ht="16.5" customHeight="1" x14ac:dyDescent="0.25">
      <c r="A27" s="194"/>
      <c r="B27" s="154" t="s">
        <v>72</v>
      </c>
      <c r="C27" s="24" t="s">
        <v>400</v>
      </c>
      <c r="D27" s="25">
        <f>SUM(D28:D29)</f>
        <v>320</v>
      </c>
      <c r="E27" s="25">
        <f t="shared" ref="E27:M27" si="10">SUM(E28:E29)</f>
        <v>319.97000000000003</v>
      </c>
      <c r="F27" s="25">
        <f t="shared" si="10"/>
        <v>0</v>
      </c>
      <c r="G27" s="25">
        <f t="shared" si="10"/>
        <v>0</v>
      </c>
      <c r="H27" s="25">
        <f t="shared" si="10"/>
        <v>0</v>
      </c>
      <c r="I27" s="25">
        <f t="shared" si="10"/>
        <v>0</v>
      </c>
      <c r="J27" s="25">
        <f t="shared" si="10"/>
        <v>320</v>
      </c>
      <c r="K27" s="25">
        <f t="shared" si="10"/>
        <v>319.97000000000003</v>
      </c>
      <c r="L27" s="25">
        <f t="shared" si="10"/>
        <v>0</v>
      </c>
      <c r="M27" s="25">
        <f t="shared" si="10"/>
        <v>0</v>
      </c>
      <c r="N27" s="25">
        <v>100</v>
      </c>
      <c r="O27" s="25">
        <v>99.99</v>
      </c>
      <c r="P27" s="141" t="s">
        <v>28</v>
      </c>
      <c r="Q27" s="7" t="s">
        <v>24</v>
      </c>
      <c r="R27" s="7" t="s">
        <v>24</v>
      </c>
      <c r="S27" s="7" t="s">
        <v>24</v>
      </c>
      <c r="T27" s="3"/>
    </row>
    <row r="28" spans="1:20" ht="17.25" customHeight="1" x14ac:dyDescent="0.25">
      <c r="A28" s="195"/>
      <c r="B28" s="158"/>
      <c r="C28" s="24">
        <v>2014</v>
      </c>
      <c r="D28" s="25">
        <v>160</v>
      </c>
      <c r="E28" s="25">
        <v>159.99</v>
      </c>
      <c r="F28" s="25">
        <v>0</v>
      </c>
      <c r="G28" s="25">
        <v>0</v>
      </c>
      <c r="H28" s="25">
        <v>0</v>
      </c>
      <c r="I28" s="25">
        <v>0</v>
      </c>
      <c r="J28" s="25">
        <v>160</v>
      </c>
      <c r="K28" s="25">
        <v>159.99</v>
      </c>
      <c r="L28" s="25">
        <v>0</v>
      </c>
      <c r="M28" s="25">
        <v>0</v>
      </c>
      <c r="N28" s="25">
        <v>100</v>
      </c>
      <c r="O28" s="25">
        <v>99.99</v>
      </c>
      <c r="P28" s="152"/>
      <c r="Q28" s="57">
        <v>205</v>
      </c>
      <c r="R28" s="57">
        <v>185</v>
      </c>
      <c r="S28" s="57">
        <v>90.24</v>
      </c>
      <c r="T28" s="3"/>
    </row>
    <row r="29" spans="1:20" ht="20.25" customHeight="1" x14ac:dyDescent="0.25">
      <c r="A29" s="196"/>
      <c r="B29" s="155"/>
      <c r="C29" s="24">
        <v>2015</v>
      </c>
      <c r="D29" s="25">
        <v>160</v>
      </c>
      <c r="E29" s="25">
        <v>159.97999999999999</v>
      </c>
      <c r="F29" s="25">
        <v>0</v>
      </c>
      <c r="G29" s="25">
        <v>0</v>
      </c>
      <c r="H29" s="25">
        <v>0</v>
      </c>
      <c r="I29" s="25">
        <v>0</v>
      </c>
      <c r="J29" s="25">
        <v>160</v>
      </c>
      <c r="K29" s="25">
        <v>159.97999999999999</v>
      </c>
      <c r="L29" s="25">
        <v>0</v>
      </c>
      <c r="M29" s="25">
        <v>0</v>
      </c>
      <c r="N29" s="25">
        <v>100</v>
      </c>
      <c r="O29" s="25">
        <v>99.99</v>
      </c>
      <c r="P29" s="142"/>
      <c r="Q29" s="57">
        <v>205</v>
      </c>
      <c r="R29" s="57">
        <v>203</v>
      </c>
      <c r="S29" s="8">
        <v>99</v>
      </c>
      <c r="T29" s="3"/>
    </row>
    <row r="30" spans="1:20" ht="24" customHeight="1" x14ac:dyDescent="0.25">
      <c r="A30" s="181" t="s">
        <v>29</v>
      </c>
      <c r="B30" s="191" t="s">
        <v>73</v>
      </c>
      <c r="C30" s="21" t="s">
        <v>400</v>
      </c>
      <c r="D30" s="22">
        <f>SUM(D31:D32)</f>
        <v>190</v>
      </c>
      <c r="E30" s="22">
        <f t="shared" ref="E30:M30" si="11">SUM(E31:E32)</f>
        <v>198.09</v>
      </c>
      <c r="F30" s="22">
        <f t="shared" si="11"/>
        <v>0</v>
      </c>
      <c r="G30" s="22">
        <f t="shared" si="11"/>
        <v>0</v>
      </c>
      <c r="H30" s="22">
        <f t="shared" si="11"/>
        <v>0</v>
      </c>
      <c r="I30" s="22">
        <f t="shared" si="11"/>
        <v>0</v>
      </c>
      <c r="J30" s="22">
        <f t="shared" si="11"/>
        <v>190</v>
      </c>
      <c r="K30" s="22">
        <f t="shared" si="11"/>
        <v>198.09</v>
      </c>
      <c r="L30" s="22">
        <f t="shared" si="11"/>
        <v>0</v>
      </c>
      <c r="M30" s="22">
        <f t="shared" si="11"/>
        <v>0</v>
      </c>
      <c r="N30" s="22">
        <v>100</v>
      </c>
      <c r="O30" s="22">
        <v>104.3</v>
      </c>
      <c r="P30" s="197" t="s">
        <v>24</v>
      </c>
      <c r="Q30" s="197" t="s">
        <v>24</v>
      </c>
      <c r="R30" s="197" t="s">
        <v>24</v>
      </c>
      <c r="S30" s="197" t="s">
        <v>24</v>
      </c>
      <c r="T30" s="3"/>
    </row>
    <row r="31" spans="1:20" ht="21" customHeight="1" x14ac:dyDescent="0.25">
      <c r="A31" s="182"/>
      <c r="B31" s="192"/>
      <c r="C31" s="68">
        <v>2014</v>
      </c>
      <c r="D31" s="70">
        <f>SUM(D34)</f>
        <v>94</v>
      </c>
      <c r="E31" s="70">
        <f t="shared" ref="E31:O31" si="12">SUM(E34)</f>
        <v>93.43</v>
      </c>
      <c r="F31" s="70">
        <f t="shared" si="12"/>
        <v>0</v>
      </c>
      <c r="G31" s="70">
        <f t="shared" si="12"/>
        <v>0</v>
      </c>
      <c r="H31" s="70">
        <f t="shared" si="12"/>
        <v>0</v>
      </c>
      <c r="I31" s="70">
        <f t="shared" si="12"/>
        <v>0</v>
      </c>
      <c r="J31" s="70">
        <f t="shared" si="12"/>
        <v>94</v>
      </c>
      <c r="K31" s="70">
        <f t="shared" si="12"/>
        <v>93.43</v>
      </c>
      <c r="L31" s="70">
        <f t="shared" si="12"/>
        <v>0</v>
      </c>
      <c r="M31" s="70">
        <f t="shared" si="12"/>
        <v>0</v>
      </c>
      <c r="N31" s="70">
        <f t="shared" si="12"/>
        <v>100</v>
      </c>
      <c r="O31" s="70">
        <f t="shared" si="12"/>
        <v>99.38</v>
      </c>
      <c r="P31" s="198"/>
      <c r="Q31" s="198"/>
      <c r="R31" s="198"/>
      <c r="S31" s="198"/>
      <c r="T31" s="3"/>
    </row>
    <row r="32" spans="1:20" ht="21.75" customHeight="1" x14ac:dyDescent="0.25">
      <c r="A32" s="200"/>
      <c r="B32" s="193"/>
      <c r="C32" s="68">
        <v>2015</v>
      </c>
      <c r="D32" s="70">
        <f>SUM(D40)</f>
        <v>96</v>
      </c>
      <c r="E32" s="70">
        <f t="shared" ref="E32:O32" si="13">SUM(E40)</f>
        <v>104.66</v>
      </c>
      <c r="F32" s="70">
        <f t="shared" si="13"/>
        <v>0</v>
      </c>
      <c r="G32" s="70">
        <f t="shared" si="13"/>
        <v>0</v>
      </c>
      <c r="H32" s="70">
        <f t="shared" si="13"/>
        <v>0</v>
      </c>
      <c r="I32" s="70">
        <f t="shared" si="13"/>
        <v>0</v>
      </c>
      <c r="J32" s="70">
        <f t="shared" si="13"/>
        <v>96</v>
      </c>
      <c r="K32" s="70">
        <f t="shared" si="13"/>
        <v>104.66</v>
      </c>
      <c r="L32" s="70">
        <f t="shared" si="13"/>
        <v>0</v>
      </c>
      <c r="M32" s="70">
        <f t="shared" si="13"/>
        <v>0</v>
      </c>
      <c r="N32" s="70">
        <f t="shared" si="13"/>
        <v>100</v>
      </c>
      <c r="O32" s="70">
        <f t="shared" si="13"/>
        <v>109</v>
      </c>
      <c r="P32" s="199"/>
      <c r="Q32" s="199"/>
      <c r="R32" s="199"/>
      <c r="S32" s="199"/>
      <c r="T32" s="3"/>
    </row>
    <row r="33" spans="1:20" ht="21.75" customHeight="1" x14ac:dyDescent="0.25">
      <c r="A33" s="181"/>
      <c r="B33" s="154" t="s">
        <v>74</v>
      </c>
      <c r="C33" s="71" t="s">
        <v>400</v>
      </c>
      <c r="D33" s="72">
        <f>SUM(D34+D40)</f>
        <v>190</v>
      </c>
      <c r="E33" s="72">
        <f t="shared" ref="E33:M33" si="14">SUM(E34+E40)</f>
        <v>198.09</v>
      </c>
      <c r="F33" s="72">
        <f t="shared" si="14"/>
        <v>0</v>
      </c>
      <c r="G33" s="72">
        <f t="shared" si="14"/>
        <v>0</v>
      </c>
      <c r="H33" s="72">
        <f t="shared" si="14"/>
        <v>0</v>
      </c>
      <c r="I33" s="72">
        <f t="shared" si="14"/>
        <v>0</v>
      </c>
      <c r="J33" s="72">
        <f t="shared" si="14"/>
        <v>190</v>
      </c>
      <c r="K33" s="72">
        <f t="shared" si="14"/>
        <v>198.09</v>
      </c>
      <c r="L33" s="72">
        <f t="shared" si="14"/>
        <v>0</v>
      </c>
      <c r="M33" s="72">
        <f t="shared" si="14"/>
        <v>0</v>
      </c>
      <c r="N33" s="72">
        <v>100</v>
      </c>
      <c r="O33" s="72">
        <v>104.3</v>
      </c>
      <c r="P33" s="73" t="s">
        <v>24</v>
      </c>
      <c r="Q33" s="73" t="s">
        <v>24</v>
      </c>
      <c r="R33" s="73" t="s">
        <v>24</v>
      </c>
      <c r="S33" s="73" t="s">
        <v>24</v>
      </c>
      <c r="T33" s="3"/>
    </row>
    <row r="34" spans="1:20" ht="43.5" customHeight="1" x14ac:dyDescent="0.25">
      <c r="A34" s="182"/>
      <c r="B34" s="158"/>
      <c r="C34" s="141">
        <v>2014</v>
      </c>
      <c r="D34" s="176">
        <v>94</v>
      </c>
      <c r="E34" s="176">
        <v>93.43</v>
      </c>
      <c r="F34" s="176">
        <v>0</v>
      </c>
      <c r="G34" s="176">
        <v>0</v>
      </c>
      <c r="H34" s="176">
        <v>0</v>
      </c>
      <c r="I34" s="176">
        <v>0</v>
      </c>
      <c r="J34" s="176">
        <v>94</v>
      </c>
      <c r="K34" s="176">
        <v>93.43</v>
      </c>
      <c r="L34" s="176">
        <v>0</v>
      </c>
      <c r="M34" s="176">
        <v>0</v>
      </c>
      <c r="N34" s="176">
        <v>100</v>
      </c>
      <c r="O34" s="176">
        <v>99.38</v>
      </c>
      <c r="P34" s="6" t="s">
        <v>401</v>
      </c>
      <c r="Q34" s="7">
        <v>4</v>
      </c>
      <c r="R34" s="7">
        <v>9</v>
      </c>
      <c r="S34" s="8" t="s">
        <v>37</v>
      </c>
      <c r="T34" s="3"/>
    </row>
    <row r="35" spans="1:20" ht="56.25" customHeight="1" x14ac:dyDescent="0.25">
      <c r="A35" s="182"/>
      <c r="B35" s="158"/>
      <c r="C35" s="152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6" t="s">
        <v>30</v>
      </c>
      <c r="Q35" s="7">
        <v>7</v>
      </c>
      <c r="R35" s="7">
        <v>17</v>
      </c>
      <c r="S35" s="8" t="s">
        <v>36</v>
      </c>
      <c r="T35" s="3"/>
    </row>
    <row r="36" spans="1:20" ht="33.75" customHeight="1" x14ac:dyDescent="0.25">
      <c r="A36" s="182"/>
      <c r="B36" s="158"/>
      <c r="C36" s="152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6" t="s">
        <v>31</v>
      </c>
      <c r="Q36" s="7">
        <v>6</v>
      </c>
      <c r="R36" s="7">
        <v>18</v>
      </c>
      <c r="S36" s="8" t="s">
        <v>35</v>
      </c>
      <c r="T36" s="3"/>
    </row>
    <row r="37" spans="1:20" ht="49.5" customHeight="1" x14ac:dyDescent="0.25">
      <c r="A37" s="182"/>
      <c r="B37" s="158"/>
      <c r="C37" s="152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6" t="s">
        <v>32</v>
      </c>
      <c r="Q37" s="7">
        <v>90</v>
      </c>
      <c r="R37" s="7">
        <v>91</v>
      </c>
      <c r="S37" s="7">
        <v>101.11</v>
      </c>
      <c r="T37" s="3"/>
    </row>
    <row r="38" spans="1:20" ht="47.25" customHeight="1" x14ac:dyDescent="0.25">
      <c r="A38" s="182"/>
      <c r="B38" s="158"/>
      <c r="C38" s="152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6" t="s">
        <v>33</v>
      </c>
      <c r="Q38" s="7">
        <v>100</v>
      </c>
      <c r="R38" s="7">
        <v>832</v>
      </c>
      <c r="S38" s="7" t="s">
        <v>34</v>
      </c>
      <c r="T38" s="3"/>
    </row>
    <row r="39" spans="1:20" ht="49.5" customHeight="1" x14ac:dyDescent="0.25">
      <c r="A39" s="182"/>
      <c r="B39" s="158"/>
      <c r="C39" s="142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6" t="s">
        <v>38</v>
      </c>
      <c r="Q39" s="7" t="s">
        <v>39</v>
      </c>
      <c r="R39" s="7" t="s">
        <v>40</v>
      </c>
      <c r="S39" s="7">
        <v>102.38</v>
      </c>
      <c r="T39" s="3"/>
    </row>
    <row r="40" spans="1:20" ht="42.75" customHeight="1" x14ac:dyDescent="0.25">
      <c r="A40" s="182"/>
      <c r="B40" s="158"/>
      <c r="C40" s="141">
        <v>2015</v>
      </c>
      <c r="D40" s="176">
        <v>96</v>
      </c>
      <c r="E40" s="176">
        <v>104.66</v>
      </c>
      <c r="F40" s="176">
        <v>0</v>
      </c>
      <c r="G40" s="176">
        <v>0</v>
      </c>
      <c r="H40" s="176">
        <v>0</v>
      </c>
      <c r="I40" s="176">
        <v>0</v>
      </c>
      <c r="J40" s="176">
        <v>96</v>
      </c>
      <c r="K40" s="176">
        <v>104.66</v>
      </c>
      <c r="L40" s="176">
        <v>0</v>
      </c>
      <c r="M40" s="176">
        <v>0</v>
      </c>
      <c r="N40" s="176">
        <v>100</v>
      </c>
      <c r="O40" s="176">
        <v>109</v>
      </c>
      <c r="P40" s="6" t="s">
        <v>401</v>
      </c>
      <c r="Q40" s="57">
        <v>4</v>
      </c>
      <c r="R40" s="57">
        <v>8</v>
      </c>
      <c r="S40" s="57">
        <v>200</v>
      </c>
      <c r="T40" s="3"/>
    </row>
    <row r="41" spans="1:20" ht="49.5" customHeight="1" x14ac:dyDescent="0.25">
      <c r="A41" s="182"/>
      <c r="B41" s="158"/>
      <c r="C41" s="152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6" t="s">
        <v>30</v>
      </c>
      <c r="Q41" s="57">
        <v>7</v>
      </c>
      <c r="R41" s="57">
        <v>10</v>
      </c>
      <c r="S41" s="57">
        <v>142.9</v>
      </c>
      <c r="T41" s="3"/>
    </row>
    <row r="42" spans="1:20" ht="26.25" customHeight="1" x14ac:dyDescent="0.25">
      <c r="A42" s="182"/>
      <c r="B42" s="158"/>
      <c r="C42" s="152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6" t="s">
        <v>31</v>
      </c>
      <c r="Q42" s="57">
        <v>6</v>
      </c>
      <c r="R42" s="57">
        <v>25</v>
      </c>
      <c r="S42" s="57">
        <v>416.7</v>
      </c>
      <c r="T42" s="3"/>
    </row>
    <row r="43" spans="1:20" ht="49.5" customHeight="1" x14ac:dyDescent="0.25">
      <c r="A43" s="182"/>
      <c r="B43" s="158"/>
      <c r="C43" s="152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6" t="s">
        <v>32</v>
      </c>
      <c r="Q43" s="57">
        <v>90</v>
      </c>
      <c r="R43" s="57">
        <v>102</v>
      </c>
      <c r="S43" s="57">
        <v>113.3</v>
      </c>
      <c r="T43" s="3"/>
    </row>
    <row r="44" spans="1:20" ht="41.25" customHeight="1" x14ac:dyDescent="0.25">
      <c r="A44" s="182"/>
      <c r="B44" s="158"/>
      <c r="C44" s="152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6" t="s">
        <v>33</v>
      </c>
      <c r="Q44" s="57">
        <v>100</v>
      </c>
      <c r="R44" s="57">
        <v>1105</v>
      </c>
      <c r="S44" s="57" t="s">
        <v>402</v>
      </c>
      <c r="T44" s="3"/>
    </row>
    <row r="45" spans="1:20" ht="37.5" customHeight="1" x14ac:dyDescent="0.25">
      <c r="A45" s="200"/>
      <c r="B45" s="155"/>
      <c r="C45" s="142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6" t="s">
        <v>38</v>
      </c>
      <c r="Q45" s="57">
        <v>42</v>
      </c>
      <c r="R45" s="57">
        <v>43</v>
      </c>
      <c r="S45" s="57">
        <v>102.4</v>
      </c>
      <c r="T45" s="3"/>
    </row>
    <row r="46" spans="1:20" ht="18.75" customHeight="1" x14ac:dyDescent="0.25">
      <c r="A46" s="181" t="s">
        <v>41</v>
      </c>
      <c r="B46" s="191" t="s">
        <v>75</v>
      </c>
      <c r="C46" s="21" t="s">
        <v>400</v>
      </c>
      <c r="D46" s="22">
        <f>SUM(D47:D48)</f>
        <v>23.2</v>
      </c>
      <c r="E46" s="22">
        <f t="shared" ref="E46:M46" si="15">SUM(E47:E48)</f>
        <v>24</v>
      </c>
      <c r="F46" s="22">
        <f t="shared" si="15"/>
        <v>0</v>
      </c>
      <c r="G46" s="22">
        <f t="shared" si="15"/>
        <v>0</v>
      </c>
      <c r="H46" s="22">
        <f t="shared" si="15"/>
        <v>0</v>
      </c>
      <c r="I46" s="22">
        <f t="shared" si="15"/>
        <v>0</v>
      </c>
      <c r="J46" s="22">
        <f t="shared" si="15"/>
        <v>23.2</v>
      </c>
      <c r="K46" s="22">
        <f t="shared" si="15"/>
        <v>24</v>
      </c>
      <c r="L46" s="22">
        <f t="shared" si="15"/>
        <v>0</v>
      </c>
      <c r="M46" s="22">
        <f t="shared" si="15"/>
        <v>0</v>
      </c>
      <c r="N46" s="22">
        <v>100</v>
      </c>
      <c r="O46" s="22">
        <v>103.45</v>
      </c>
      <c r="P46" s="197" t="s">
        <v>24</v>
      </c>
      <c r="Q46" s="197" t="s">
        <v>24</v>
      </c>
      <c r="R46" s="197" t="s">
        <v>24</v>
      </c>
      <c r="S46" s="197" t="s">
        <v>24</v>
      </c>
      <c r="T46" s="3"/>
    </row>
    <row r="47" spans="1:20" ht="17.25" customHeight="1" x14ac:dyDescent="0.25">
      <c r="A47" s="182"/>
      <c r="B47" s="192"/>
      <c r="C47" s="21">
        <v>2014</v>
      </c>
      <c r="D47" s="22">
        <f>SUM(D50)</f>
        <v>23.2</v>
      </c>
      <c r="E47" s="22">
        <f t="shared" ref="E47:M47" si="16">SUM(E50)</f>
        <v>24</v>
      </c>
      <c r="F47" s="22">
        <f t="shared" si="16"/>
        <v>0</v>
      </c>
      <c r="G47" s="22">
        <f t="shared" si="16"/>
        <v>0</v>
      </c>
      <c r="H47" s="22">
        <f t="shared" si="16"/>
        <v>0</v>
      </c>
      <c r="I47" s="22">
        <f t="shared" si="16"/>
        <v>0</v>
      </c>
      <c r="J47" s="22">
        <f t="shared" si="16"/>
        <v>23.2</v>
      </c>
      <c r="K47" s="22">
        <f t="shared" si="16"/>
        <v>24</v>
      </c>
      <c r="L47" s="22">
        <f t="shared" si="16"/>
        <v>0</v>
      </c>
      <c r="M47" s="22">
        <f t="shared" si="16"/>
        <v>0</v>
      </c>
      <c r="N47" s="22">
        <v>100</v>
      </c>
      <c r="O47" s="22">
        <v>103.45</v>
      </c>
      <c r="P47" s="198"/>
      <c r="Q47" s="198"/>
      <c r="R47" s="198"/>
      <c r="S47" s="198"/>
      <c r="T47" s="3"/>
    </row>
    <row r="48" spans="1:20" ht="17.25" customHeight="1" x14ac:dyDescent="0.25">
      <c r="A48" s="200"/>
      <c r="B48" s="193"/>
      <c r="C48" s="21">
        <v>2015</v>
      </c>
      <c r="D48" s="22">
        <f>SUM(D51)</f>
        <v>0</v>
      </c>
      <c r="E48" s="22">
        <f t="shared" ref="E48:M48" si="17">SUM(E51)</f>
        <v>0</v>
      </c>
      <c r="F48" s="22">
        <f t="shared" si="17"/>
        <v>0</v>
      </c>
      <c r="G48" s="22">
        <f t="shared" si="17"/>
        <v>0</v>
      </c>
      <c r="H48" s="22">
        <f t="shared" si="17"/>
        <v>0</v>
      </c>
      <c r="I48" s="22">
        <f t="shared" si="17"/>
        <v>0</v>
      </c>
      <c r="J48" s="22">
        <f t="shared" si="17"/>
        <v>0</v>
      </c>
      <c r="K48" s="22">
        <f t="shared" si="17"/>
        <v>0</v>
      </c>
      <c r="L48" s="22">
        <f t="shared" si="17"/>
        <v>0</v>
      </c>
      <c r="M48" s="22">
        <f t="shared" si="17"/>
        <v>0</v>
      </c>
      <c r="N48" s="22">
        <v>0</v>
      </c>
      <c r="O48" s="22">
        <v>0</v>
      </c>
      <c r="P48" s="199"/>
      <c r="Q48" s="199"/>
      <c r="R48" s="199"/>
      <c r="S48" s="199"/>
      <c r="T48" s="3"/>
    </row>
    <row r="49" spans="1:20" ht="27" customHeight="1" x14ac:dyDescent="0.25">
      <c r="A49" s="194"/>
      <c r="B49" s="154" t="s">
        <v>76</v>
      </c>
      <c r="C49" s="24" t="s">
        <v>400</v>
      </c>
      <c r="D49" s="25">
        <f>SUM(D50:D51)</f>
        <v>23.2</v>
      </c>
      <c r="E49" s="25">
        <f t="shared" ref="E49:M49" si="18">SUM(E50:E51)</f>
        <v>24</v>
      </c>
      <c r="F49" s="25">
        <f t="shared" si="18"/>
        <v>0</v>
      </c>
      <c r="G49" s="25">
        <f t="shared" si="18"/>
        <v>0</v>
      </c>
      <c r="H49" s="25">
        <f t="shared" si="18"/>
        <v>0</v>
      </c>
      <c r="I49" s="25">
        <f t="shared" si="18"/>
        <v>0</v>
      </c>
      <c r="J49" s="25">
        <f t="shared" si="18"/>
        <v>23.2</v>
      </c>
      <c r="K49" s="25">
        <f t="shared" si="18"/>
        <v>24</v>
      </c>
      <c r="L49" s="25">
        <f t="shared" si="18"/>
        <v>0</v>
      </c>
      <c r="M49" s="25">
        <f t="shared" si="18"/>
        <v>0</v>
      </c>
      <c r="N49" s="25">
        <v>100</v>
      </c>
      <c r="O49" s="25">
        <v>103.45</v>
      </c>
      <c r="P49" s="57" t="s">
        <v>24</v>
      </c>
      <c r="Q49" s="57" t="s">
        <v>24</v>
      </c>
      <c r="R49" s="57" t="s">
        <v>24</v>
      </c>
      <c r="S49" s="26" t="s">
        <v>24</v>
      </c>
      <c r="T49" s="3"/>
    </row>
    <row r="50" spans="1:20" ht="29.25" customHeight="1" x14ac:dyDescent="0.25">
      <c r="A50" s="195"/>
      <c r="B50" s="158"/>
      <c r="C50" s="24">
        <v>2014</v>
      </c>
      <c r="D50" s="25">
        <v>23.2</v>
      </c>
      <c r="E50" s="25">
        <v>24</v>
      </c>
      <c r="F50" s="25">
        <v>0</v>
      </c>
      <c r="G50" s="25">
        <v>0</v>
      </c>
      <c r="H50" s="25">
        <v>0</v>
      </c>
      <c r="I50" s="25">
        <v>0</v>
      </c>
      <c r="J50" s="25">
        <v>23.2</v>
      </c>
      <c r="K50" s="25">
        <v>24</v>
      </c>
      <c r="L50" s="25">
        <v>0</v>
      </c>
      <c r="M50" s="25">
        <v>0</v>
      </c>
      <c r="N50" s="25">
        <v>100</v>
      </c>
      <c r="O50" s="25">
        <v>103.45</v>
      </c>
      <c r="P50" s="141" t="s">
        <v>42</v>
      </c>
      <c r="Q50" s="57">
        <v>6</v>
      </c>
      <c r="R50" s="57">
        <v>6</v>
      </c>
      <c r="S50" s="26">
        <v>100</v>
      </c>
      <c r="T50" s="3"/>
    </row>
    <row r="51" spans="1:20" ht="27.75" customHeight="1" x14ac:dyDescent="0.25">
      <c r="A51" s="196"/>
      <c r="B51" s="155"/>
      <c r="C51" s="24">
        <v>2015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142"/>
      <c r="Q51" s="57">
        <v>0</v>
      </c>
      <c r="R51" s="57">
        <v>0</v>
      </c>
      <c r="S51" s="26">
        <v>0</v>
      </c>
      <c r="T51" s="3"/>
    </row>
    <row r="52" spans="1:20" ht="21" customHeight="1" x14ac:dyDescent="0.25">
      <c r="A52" s="181" t="s">
        <v>43</v>
      </c>
      <c r="B52" s="191" t="s">
        <v>77</v>
      </c>
      <c r="C52" s="21" t="s">
        <v>400</v>
      </c>
      <c r="D52" s="22">
        <f>SUM(D53+D54)</f>
        <v>323</v>
      </c>
      <c r="E52" s="22">
        <f t="shared" ref="E52:M52" si="19">SUM(E53+E54)</f>
        <v>246.53</v>
      </c>
      <c r="F52" s="22">
        <f t="shared" si="19"/>
        <v>0</v>
      </c>
      <c r="G52" s="22">
        <f t="shared" si="19"/>
        <v>0</v>
      </c>
      <c r="H52" s="22">
        <f t="shared" si="19"/>
        <v>0</v>
      </c>
      <c r="I52" s="22">
        <f t="shared" si="19"/>
        <v>0</v>
      </c>
      <c r="J52" s="22">
        <f t="shared" si="19"/>
        <v>323</v>
      </c>
      <c r="K52" s="22">
        <f t="shared" si="19"/>
        <v>246.53</v>
      </c>
      <c r="L52" s="22">
        <f t="shared" si="19"/>
        <v>0</v>
      </c>
      <c r="M52" s="22">
        <f t="shared" si="19"/>
        <v>0</v>
      </c>
      <c r="N52" s="22">
        <v>100</v>
      </c>
      <c r="O52" s="22">
        <v>76.33</v>
      </c>
      <c r="P52" s="197" t="s">
        <v>24</v>
      </c>
      <c r="Q52" s="197" t="s">
        <v>24</v>
      </c>
      <c r="R52" s="197" t="s">
        <v>24</v>
      </c>
      <c r="S52" s="197" t="s">
        <v>24</v>
      </c>
      <c r="T52" s="3"/>
    </row>
    <row r="53" spans="1:20" ht="18.75" customHeight="1" x14ac:dyDescent="0.25">
      <c r="A53" s="182"/>
      <c r="B53" s="192"/>
      <c r="C53" s="21">
        <v>2014</v>
      </c>
      <c r="D53" s="22">
        <f>SUM(D56)</f>
        <v>165</v>
      </c>
      <c r="E53" s="22">
        <f t="shared" ref="E53:M53" si="20">SUM(E56)</f>
        <v>164.71</v>
      </c>
      <c r="F53" s="22">
        <f t="shared" si="20"/>
        <v>0</v>
      </c>
      <c r="G53" s="22">
        <f t="shared" si="20"/>
        <v>0</v>
      </c>
      <c r="H53" s="22">
        <f t="shared" si="20"/>
        <v>0</v>
      </c>
      <c r="I53" s="22">
        <f t="shared" si="20"/>
        <v>0</v>
      </c>
      <c r="J53" s="22">
        <f t="shared" si="20"/>
        <v>165</v>
      </c>
      <c r="K53" s="22">
        <f t="shared" si="20"/>
        <v>164.71</v>
      </c>
      <c r="L53" s="22">
        <f t="shared" si="20"/>
        <v>0</v>
      </c>
      <c r="M53" s="22">
        <f t="shared" si="20"/>
        <v>0</v>
      </c>
      <c r="N53" s="22">
        <v>100</v>
      </c>
      <c r="O53" s="22">
        <v>99.82</v>
      </c>
      <c r="P53" s="198"/>
      <c r="Q53" s="198"/>
      <c r="R53" s="198"/>
      <c r="S53" s="198"/>
      <c r="T53" s="3"/>
    </row>
    <row r="54" spans="1:20" ht="18.75" customHeight="1" x14ac:dyDescent="0.25">
      <c r="A54" s="200"/>
      <c r="B54" s="193"/>
      <c r="C54" s="21">
        <v>2015</v>
      </c>
      <c r="D54" s="22">
        <f>SUM(D57)</f>
        <v>158</v>
      </c>
      <c r="E54" s="22">
        <f t="shared" ref="E54:M54" si="21">SUM(E57)</f>
        <v>81.819999999999993</v>
      </c>
      <c r="F54" s="22">
        <f t="shared" si="21"/>
        <v>0</v>
      </c>
      <c r="G54" s="22">
        <f t="shared" si="21"/>
        <v>0</v>
      </c>
      <c r="H54" s="22">
        <f t="shared" si="21"/>
        <v>0</v>
      </c>
      <c r="I54" s="22">
        <f t="shared" si="21"/>
        <v>0</v>
      </c>
      <c r="J54" s="22">
        <f t="shared" si="21"/>
        <v>158</v>
      </c>
      <c r="K54" s="22">
        <f t="shared" si="21"/>
        <v>81.819999999999993</v>
      </c>
      <c r="L54" s="22">
        <f t="shared" si="21"/>
        <v>0</v>
      </c>
      <c r="M54" s="22">
        <f t="shared" si="21"/>
        <v>0</v>
      </c>
      <c r="N54" s="22">
        <v>100</v>
      </c>
      <c r="O54" s="22">
        <v>51.78</v>
      </c>
      <c r="P54" s="199"/>
      <c r="Q54" s="199"/>
      <c r="R54" s="199"/>
      <c r="S54" s="199"/>
      <c r="T54" s="3"/>
    </row>
    <row r="55" spans="1:20" ht="22.5" customHeight="1" x14ac:dyDescent="0.25">
      <c r="A55" s="194"/>
      <c r="B55" s="154" t="s">
        <v>78</v>
      </c>
      <c r="C55" s="24" t="s">
        <v>400</v>
      </c>
      <c r="D55" s="25">
        <f>SUM(D56:D57)</f>
        <v>323</v>
      </c>
      <c r="E55" s="25">
        <f t="shared" ref="E55:M55" si="22">SUM(E56:E57)</f>
        <v>246.53</v>
      </c>
      <c r="F55" s="25">
        <f t="shared" si="22"/>
        <v>0</v>
      </c>
      <c r="G55" s="25">
        <f t="shared" si="22"/>
        <v>0</v>
      </c>
      <c r="H55" s="25">
        <f t="shared" si="22"/>
        <v>0</v>
      </c>
      <c r="I55" s="25">
        <f t="shared" si="22"/>
        <v>0</v>
      </c>
      <c r="J55" s="25">
        <f t="shared" si="22"/>
        <v>323</v>
      </c>
      <c r="K55" s="25">
        <f t="shared" si="22"/>
        <v>246.53</v>
      </c>
      <c r="L55" s="25">
        <f t="shared" si="22"/>
        <v>0</v>
      </c>
      <c r="M55" s="25">
        <f t="shared" si="22"/>
        <v>0</v>
      </c>
      <c r="N55" s="25">
        <v>100</v>
      </c>
      <c r="O55" s="25">
        <v>76.33</v>
      </c>
      <c r="P55" s="57" t="s">
        <v>24</v>
      </c>
      <c r="Q55" s="57" t="s">
        <v>24</v>
      </c>
      <c r="R55" s="57" t="s">
        <v>24</v>
      </c>
      <c r="S55" s="26" t="s">
        <v>24</v>
      </c>
      <c r="T55" s="3"/>
    </row>
    <row r="56" spans="1:20" ht="32.25" customHeight="1" x14ac:dyDescent="0.25">
      <c r="A56" s="195"/>
      <c r="B56" s="158"/>
      <c r="C56" s="24">
        <v>2014</v>
      </c>
      <c r="D56" s="25">
        <v>165</v>
      </c>
      <c r="E56" s="25">
        <v>164.71</v>
      </c>
      <c r="F56" s="25">
        <v>0</v>
      </c>
      <c r="G56" s="25">
        <v>0</v>
      </c>
      <c r="H56" s="25">
        <v>0</v>
      </c>
      <c r="I56" s="25">
        <v>0</v>
      </c>
      <c r="J56" s="25">
        <v>165</v>
      </c>
      <c r="K56" s="25">
        <v>164.71</v>
      </c>
      <c r="L56" s="25">
        <v>0</v>
      </c>
      <c r="M56" s="25">
        <v>0</v>
      </c>
      <c r="N56" s="25">
        <v>100</v>
      </c>
      <c r="O56" s="25">
        <v>99.82</v>
      </c>
      <c r="P56" s="141" t="s">
        <v>44</v>
      </c>
      <c r="Q56" s="57">
        <v>0</v>
      </c>
      <c r="R56" s="57">
        <v>0</v>
      </c>
      <c r="S56" s="26">
        <v>100</v>
      </c>
      <c r="T56" s="3"/>
    </row>
    <row r="57" spans="1:20" ht="31.5" customHeight="1" x14ac:dyDescent="0.25">
      <c r="A57" s="196"/>
      <c r="B57" s="155"/>
      <c r="C57" s="24">
        <v>2015</v>
      </c>
      <c r="D57" s="25">
        <v>158</v>
      </c>
      <c r="E57" s="25">
        <v>81.819999999999993</v>
      </c>
      <c r="F57" s="25">
        <v>0</v>
      </c>
      <c r="G57" s="25">
        <v>0</v>
      </c>
      <c r="H57" s="25">
        <v>0</v>
      </c>
      <c r="I57" s="25">
        <v>0</v>
      </c>
      <c r="J57" s="25">
        <v>158</v>
      </c>
      <c r="K57" s="25">
        <v>81.819999999999993</v>
      </c>
      <c r="L57" s="25">
        <v>0</v>
      </c>
      <c r="M57" s="25">
        <v>0</v>
      </c>
      <c r="N57" s="25">
        <v>100</v>
      </c>
      <c r="O57" s="25">
        <v>51.78</v>
      </c>
      <c r="P57" s="142"/>
      <c r="Q57" s="57">
        <v>0</v>
      </c>
      <c r="R57" s="57">
        <v>0</v>
      </c>
      <c r="S57" s="26">
        <v>100</v>
      </c>
      <c r="T57" s="3"/>
    </row>
    <row r="58" spans="1:20" ht="30.75" customHeight="1" x14ac:dyDescent="0.25">
      <c r="A58" s="143" t="s">
        <v>45</v>
      </c>
      <c r="B58" s="146" t="s">
        <v>46</v>
      </c>
      <c r="C58" s="18" t="s">
        <v>23</v>
      </c>
      <c r="D58" s="19">
        <f>SUM(D59:D60)</f>
        <v>150.9</v>
      </c>
      <c r="E58" s="19">
        <f t="shared" ref="E58:M58" si="23">SUM(E59:E60)</f>
        <v>136.05000000000001</v>
      </c>
      <c r="F58" s="19">
        <f t="shared" si="23"/>
        <v>0</v>
      </c>
      <c r="G58" s="19">
        <f t="shared" si="23"/>
        <v>0</v>
      </c>
      <c r="H58" s="19">
        <f t="shared" si="23"/>
        <v>0</v>
      </c>
      <c r="I58" s="19">
        <f t="shared" si="23"/>
        <v>0</v>
      </c>
      <c r="J58" s="19">
        <f t="shared" si="23"/>
        <v>150.9</v>
      </c>
      <c r="K58" s="19">
        <f t="shared" si="23"/>
        <v>136.05000000000001</v>
      </c>
      <c r="L58" s="19">
        <f t="shared" si="23"/>
        <v>0</v>
      </c>
      <c r="M58" s="19">
        <f t="shared" si="23"/>
        <v>0</v>
      </c>
      <c r="N58" s="19">
        <v>100</v>
      </c>
      <c r="O58" s="19">
        <v>90.2</v>
      </c>
      <c r="P58" s="149" t="s">
        <v>24</v>
      </c>
      <c r="Q58" s="149" t="s">
        <v>24</v>
      </c>
      <c r="R58" s="149" t="s">
        <v>24</v>
      </c>
      <c r="S58" s="149" t="s">
        <v>24</v>
      </c>
      <c r="T58" s="3"/>
    </row>
    <row r="59" spans="1:20" ht="18" customHeight="1" x14ac:dyDescent="0.25">
      <c r="A59" s="144"/>
      <c r="B59" s="147"/>
      <c r="C59" s="17">
        <v>2014</v>
      </c>
      <c r="D59" s="19">
        <f>SUM(D62+D71)</f>
        <v>76</v>
      </c>
      <c r="E59" s="19">
        <f t="shared" ref="E59:M59" si="24">SUM(E62+E71)</f>
        <v>75.849999999999994</v>
      </c>
      <c r="F59" s="19">
        <f t="shared" si="24"/>
        <v>0</v>
      </c>
      <c r="G59" s="19">
        <f t="shared" si="24"/>
        <v>0</v>
      </c>
      <c r="H59" s="19">
        <f t="shared" si="24"/>
        <v>0</v>
      </c>
      <c r="I59" s="19">
        <f t="shared" si="24"/>
        <v>0</v>
      </c>
      <c r="J59" s="19">
        <f t="shared" si="24"/>
        <v>76</v>
      </c>
      <c r="K59" s="19">
        <f t="shared" si="24"/>
        <v>75.849999999999994</v>
      </c>
      <c r="L59" s="19">
        <f t="shared" si="24"/>
        <v>0</v>
      </c>
      <c r="M59" s="19">
        <f t="shared" si="24"/>
        <v>0</v>
      </c>
      <c r="N59" s="19">
        <v>100</v>
      </c>
      <c r="O59" s="19">
        <v>99.8</v>
      </c>
      <c r="P59" s="150"/>
      <c r="Q59" s="150"/>
      <c r="R59" s="150"/>
      <c r="S59" s="150"/>
      <c r="T59" s="3"/>
    </row>
    <row r="60" spans="1:20" ht="18" customHeight="1" x14ac:dyDescent="0.25">
      <c r="A60" s="145"/>
      <c r="B60" s="148"/>
      <c r="C60" s="17">
        <v>2015</v>
      </c>
      <c r="D60" s="19">
        <f>SUM(D63+D72)</f>
        <v>74.900000000000006</v>
      </c>
      <c r="E60" s="19">
        <f t="shared" ref="E60:M60" si="25">SUM(E63+E72)</f>
        <v>60.2</v>
      </c>
      <c r="F60" s="19">
        <f t="shared" si="25"/>
        <v>0</v>
      </c>
      <c r="G60" s="19">
        <f t="shared" si="25"/>
        <v>0</v>
      </c>
      <c r="H60" s="19">
        <f t="shared" si="25"/>
        <v>0</v>
      </c>
      <c r="I60" s="19">
        <f t="shared" si="25"/>
        <v>0</v>
      </c>
      <c r="J60" s="19">
        <f t="shared" si="25"/>
        <v>74.900000000000006</v>
      </c>
      <c r="K60" s="19">
        <f t="shared" si="25"/>
        <v>60.2</v>
      </c>
      <c r="L60" s="19">
        <f t="shared" si="25"/>
        <v>0</v>
      </c>
      <c r="M60" s="19">
        <f t="shared" si="25"/>
        <v>0</v>
      </c>
      <c r="N60" s="19">
        <v>100</v>
      </c>
      <c r="O60" s="19">
        <v>80.400000000000006</v>
      </c>
      <c r="P60" s="151"/>
      <c r="Q60" s="151"/>
      <c r="R60" s="151"/>
      <c r="S60" s="151"/>
      <c r="T60" s="3"/>
    </row>
    <row r="61" spans="1:20" ht="20.25" customHeight="1" x14ac:dyDescent="0.25">
      <c r="A61" s="181" t="s">
        <v>47</v>
      </c>
      <c r="B61" s="191" t="s">
        <v>79</v>
      </c>
      <c r="C61" s="21" t="s">
        <v>400</v>
      </c>
      <c r="D61" s="22">
        <f>SUM(D62:D63)</f>
        <v>40</v>
      </c>
      <c r="E61" s="22">
        <f t="shared" ref="E61:M61" si="26">SUM(E62:E63)</f>
        <v>20</v>
      </c>
      <c r="F61" s="22">
        <f t="shared" si="26"/>
        <v>0</v>
      </c>
      <c r="G61" s="22">
        <f t="shared" si="26"/>
        <v>0</v>
      </c>
      <c r="H61" s="22">
        <f t="shared" si="26"/>
        <v>0</v>
      </c>
      <c r="I61" s="22">
        <f t="shared" si="26"/>
        <v>0</v>
      </c>
      <c r="J61" s="22">
        <f t="shared" si="26"/>
        <v>40</v>
      </c>
      <c r="K61" s="22">
        <f t="shared" si="26"/>
        <v>20</v>
      </c>
      <c r="L61" s="22">
        <f t="shared" si="26"/>
        <v>0</v>
      </c>
      <c r="M61" s="22">
        <f t="shared" si="26"/>
        <v>0</v>
      </c>
      <c r="N61" s="22">
        <v>100</v>
      </c>
      <c r="O61" s="22">
        <v>50</v>
      </c>
      <c r="P61" s="197" t="s">
        <v>24</v>
      </c>
      <c r="Q61" s="197" t="s">
        <v>24</v>
      </c>
      <c r="R61" s="197" t="s">
        <v>24</v>
      </c>
      <c r="S61" s="197" t="s">
        <v>24</v>
      </c>
      <c r="T61" s="3"/>
    </row>
    <row r="62" spans="1:20" ht="19.5" customHeight="1" x14ac:dyDescent="0.25">
      <c r="A62" s="182"/>
      <c r="B62" s="192"/>
      <c r="C62" s="21">
        <v>2014</v>
      </c>
      <c r="D62" s="22">
        <f>SUM(D65)</f>
        <v>20</v>
      </c>
      <c r="E62" s="22">
        <f t="shared" ref="E62:M62" si="27">SUM(E65)</f>
        <v>20</v>
      </c>
      <c r="F62" s="22">
        <f t="shared" si="27"/>
        <v>0</v>
      </c>
      <c r="G62" s="22">
        <f t="shared" si="27"/>
        <v>0</v>
      </c>
      <c r="H62" s="22">
        <f t="shared" si="27"/>
        <v>0</v>
      </c>
      <c r="I62" s="22">
        <f t="shared" si="27"/>
        <v>0</v>
      </c>
      <c r="J62" s="22">
        <f t="shared" si="27"/>
        <v>20</v>
      </c>
      <c r="K62" s="22">
        <f t="shared" si="27"/>
        <v>20</v>
      </c>
      <c r="L62" s="22">
        <f t="shared" si="27"/>
        <v>0</v>
      </c>
      <c r="M62" s="22">
        <f t="shared" si="27"/>
        <v>0</v>
      </c>
      <c r="N62" s="22">
        <v>100</v>
      </c>
      <c r="O62" s="22">
        <v>100</v>
      </c>
      <c r="P62" s="198"/>
      <c r="Q62" s="198"/>
      <c r="R62" s="198"/>
      <c r="S62" s="198"/>
      <c r="T62" s="3"/>
    </row>
    <row r="63" spans="1:20" ht="20.25" customHeight="1" x14ac:dyDescent="0.25">
      <c r="A63" s="200"/>
      <c r="B63" s="193"/>
      <c r="C63" s="21">
        <v>2015</v>
      </c>
      <c r="D63" s="22">
        <f>SUM(D66)</f>
        <v>20</v>
      </c>
      <c r="E63" s="22">
        <f t="shared" ref="E63:M63" si="28">SUM(E66)</f>
        <v>0</v>
      </c>
      <c r="F63" s="22">
        <f t="shared" si="28"/>
        <v>0</v>
      </c>
      <c r="G63" s="22">
        <f t="shared" si="28"/>
        <v>0</v>
      </c>
      <c r="H63" s="22">
        <f t="shared" si="28"/>
        <v>0</v>
      </c>
      <c r="I63" s="22">
        <f t="shared" si="28"/>
        <v>0</v>
      </c>
      <c r="J63" s="22">
        <f t="shared" si="28"/>
        <v>20</v>
      </c>
      <c r="K63" s="22">
        <f t="shared" si="28"/>
        <v>0</v>
      </c>
      <c r="L63" s="22">
        <f t="shared" si="28"/>
        <v>0</v>
      </c>
      <c r="M63" s="22">
        <f t="shared" si="28"/>
        <v>0</v>
      </c>
      <c r="N63" s="22">
        <v>100</v>
      </c>
      <c r="O63" s="22">
        <v>0</v>
      </c>
      <c r="P63" s="199"/>
      <c r="Q63" s="199"/>
      <c r="R63" s="199"/>
      <c r="S63" s="199"/>
      <c r="T63" s="3"/>
    </row>
    <row r="64" spans="1:20" ht="21" customHeight="1" x14ac:dyDescent="0.25">
      <c r="A64" s="194"/>
      <c r="B64" s="154" t="s">
        <v>80</v>
      </c>
      <c r="C64" s="24" t="s">
        <v>400</v>
      </c>
      <c r="D64" s="25">
        <f>SUM(D65+D66)</f>
        <v>40</v>
      </c>
      <c r="E64" s="25">
        <f t="shared" ref="E64:M64" si="29">SUM(E65+E66)</f>
        <v>20</v>
      </c>
      <c r="F64" s="25">
        <f t="shared" si="29"/>
        <v>0</v>
      </c>
      <c r="G64" s="25">
        <f t="shared" si="29"/>
        <v>0</v>
      </c>
      <c r="H64" s="25">
        <f t="shared" si="29"/>
        <v>0</v>
      </c>
      <c r="I64" s="25">
        <f t="shared" si="29"/>
        <v>0</v>
      </c>
      <c r="J64" s="25">
        <f t="shared" si="29"/>
        <v>40</v>
      </c>
      <c r="K64" s="25">
        <f t="shared" si="29"/>
        <v>20</v>
      </c>
      <c r="L64" s="25">
        <f t="shared" si="29"/>
        <v>0</v>
      </c>
      <c r="M64" s="25">
        <f t="shared" si="29"/>
        <v>0</v>
      </c>
      <c r="N64" s="25">
        <v>100</v>
      </c>
      <c r="O64" s="25">
        <v>50</v>
      </c>
      <c r="P64" s="57" t="s">
        <v>24</v>
      </c>
      <c r="Q64" s="7" t="s">
        <v>24</v>
      </c>
      <c r="R64" s="7" t="s">
        <v>24</v>
      </c>
      <c r="S64" s="8" t="s">
        <v>24</v>
      </c>
      <c r="T64" s="3"/>
    </row>
    <row r="65" spans="1:20" ht="43.5" customHeight="1" x14ac:dyDescent="0.25">
      <c r="A65" s="195"/>
      <c r="B65" s="158"/>
      <c r="C65" s="24">
        <v>2014</v>
      </c>
      <c r="D65" s="25">
        <v>20</v>
      </c>
      <c r="E65" s="25">
        <v>20</v>
      </c>
      <c r="F65" s="25">
        <v>0</v>
      </c>
      <c r="G65" s="25">
        <v>0</v>
      </c>
      <c r="H65" s="25">
        <v>0</v>
      </c>
      <c r="I65" s="25">
        <v>0</v>
      </c>
      <c r="J65" s="25">
        <v>20</v>
      </c>
      <c r="K65" s="25">
        <v>20</v>
      </c>
      <c r="L65" s="25">
        <v>0</v>
      </c>
      <c r="M65" s="25">
        <v>0</v>
      </c>
      <c r="N65" s="25">
        <v>100</v>
      </c>
      <c r="O65" s="25">
        <v>100</v>
      </c>
      <c r="P65" s="6" t="s">
        <v>48</v>
      </c>
      <c r="Q65" s="57">
        <v>10</v>
      </c>
      <c r="R65" s="57">
        <v>8</v>
      </c>
      <c r="S65" s="8">
        <v>80</v>
      </c>
      <c r="T65" s="3"/>
    </row>
    <row r="66" spans="1:20" ht="30.75" customHeight="1" x14ac:dyDescent="0.25">
      <c r="A66" s="195"/>
      <c r="B66" s="158"/>
      <c r="C66" s="141">
        <v>2015</v>
      </c>
      <c r="D66" s="176">
        <v>20</v>
      </c>
      <c r="E66" s="176">
        <v>0</v>
      </c>
      <c r="F66" s="176">
        <v>0</v>
      </c>
      <c r="G66" s="176">
        <v>0</v>
      </c>
      <c r="H66" s="176">
        <v>0</v>
      </c>
      <c r="I66" s="176">
        <v>0</v>
      </c>
      <c r="J66" s="176">
        <v>20</v>
      </c>
      <c r="K66" s="176">
        <v>0</v>
      </c>
      <c r="L66" s="176">
        <v>0</v>
      </c>
      <c r="M66" s="176">
        <v>0</v>
      </c>
      <c r="N66" s="176">
        <v>100</v>
      </c>
      <c r="O66" s="176">
        <v>0</v>
      </c>
      <c r="P66" s="74" t="s">
        <v>403</v>
      </c>
      <c r="Q66" s="75">
        <v>2</v>
      </c>
      <c r="R66" s="75">
        <v>59</v>
      </c>
      <c r="S66" s="76" t="s">
        <v>404</v>
      </c>
      <c r="T66" s="3"/>
    </row>
    <row r="67" spans="1:20" ht="46.5" customHeight="1" x14ac:dyDescent="0.25">
      <c r="A67" s="195"/>
      <c r="B67" s="158"/>
      <c r="C67" s="152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74" t="s">
        <v>405</v>
      </c>
      <c r="Q67" s="75">
        <v>10</v>
      </c>
      <c r="R67" s="75">
        <v>12</v>
      </c>
      <c r="S67" s="76">
        <v>1.2</v>
      </c>
      <c r="T67" s="3"/>
    </row>
    <row r="68" spans="1:20" ht="57.75" customHeight="1" x14ac:dyDescent="0.25">
      <c r="A68" s="195"/>
      <c r="B68" s="158"/>
      <c r="C68" s="152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74" t="s">
        <v>406</v>
      </c>
      <c r="Q68" s="75">
        <v>2</v>
      </c>
      <c r="R68" s="75">
        <v>2</v>
      </c>
      <c r="S68" s="76">
        <v>1</v>
      </c>
      <c r="T68" s="3"/>
    </row>
    <row r="69" spans="1:20" ht="59.25" customHeight="1" x14ac:dyDescent="0.25">
      <c r="A69" s="196"/>
      <c r="B69" s="155"/>
      <c r="C69" s="142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74" t="s">
        <v>407</v>
      </c>
      <c r="Q69" s="75">
        <v>8550</v>
      </c>
      <c r="R69" s="75">
        <v>15450</v>
      </c>
      <c r="S69" s="76">
        <v>1.8069999999999999</v>
      </c>
      <c r="T69" s="3"/>
    </row>
    <row r="70" spans="1:20" ht="19.5" customHeight="1" x14ac:dyDescent="0.25">
      <c r="A70" s="181" t="s">
        <v>49</v>
      </c>
      <c r="B70" s="191" t="s">
        <v>81</v>
      </c>
      <c r="C70" s="21" t="s">
        <v>400</v>
      </c>
      <c r="D70" s="22">
        <f>SUM(D71:D72)</f>
        <v>110.9</v>
      </c>
      <c r="E70" s="22">
        <f t="shared" ref="E70:M70" si="30">SUM(E71:E72)</f>
        <v>116.05000000000001</v>
      </c>
      <c r="F70" s="22">
        <f t="shared" si="30"/>
        <v>0</v>
      </c>
      <c r="G70" s="22">
        <f t="shared" si="30"/>
        <v>0</v>
      </c>
      <c r="H70" s="22">
        <f t="shared" si="30"/>
        <v>0</v>
      </c>
      <c r="I70" s="22">
        <f t="shared" si="30"/>
        <v>0</v>
      </c>
      <c r="J70" s="22">
        <f t="shared" si="30"/>
        <v>110.9</v>
      </c>
      <c r="K70" s="22">
        <f t="shared" si="30"/>
        <v>116.05000000000001</v>
      </c>
      <c r="L70" s="22">
        <f t="shared" si="30"/>
        <v>0</v>
      </c>
      <c r="M70" s="22">
        <f t="shared" si="30"/>
        <v>0</v>
      </c>
      <c r="N70" s="22">
        <v>100</v>
      </c>
      <c r="O70" s="22">
        <v>104.6</v>
      </c>
      <c r="P70" s="197" t="s">
        <v>24</v>
      </c>
      <c r="Q70" s="197" t="s">
        <v>24</v>
      </c>
      <c r="R70" s="197" t="s">
        <v>24</v>
      </c>
      <c r="S70" s="197" t="s">
        <v>24</v>
      </c>
      <c r="T70" s="3"/>
    </row>
    <row r="71" spans="1:20" ht="19.5" customHeight="1" x14ac:dyDescent="0.25">
      <c r="A71" s="182"/>
      <c r="B71" s="192"/>
      <c r="C71" s="68">
        <v>2014</v>
      </c>
      <c r="D71" s="70">
        <f>SUM(D74+D79)</f>
        <v>56</v>
      </c>
      <c r="E71" s="70">
        <f t="shared" ref="E71:M71" si="31">SUM(E74+E79)</f>
        <v>55.85</v>
      </c>
      <c r="F71" s="70">
        <f t="shared" si="31"/>
        <v>0</v>
      </c>
      <c r="G71" s="70">
        <f t="shared" si="31"/>
        <v>0</v>
      </c>
      <c r="H71" s="70">
        <f t="shared" si="31"/>
        <v>0</v>
      </c>
      <c r="I71" s="70">
        <f t="shared" si="31"/>
        <v>0</v>
      </c>
      <c r="J71" s="70">
        <f t="shared" si="31"/>
        <v>56</v>
      </c>
      <c r="K71" s="70">
        <f t="shared" si="31"/>
        <v>55.85</v>
      </c>
      <c r="L71" s="70">
        <f t="shared" si="31"/>
        <v>0</v>
      </c>
      <c r="M71" s="70">
        <f t="shared" si="31"/>
        <v>0</v>
      </c>
      <c r="N71" s="70">
        <v>100</v>
      </c>
      <c r="O71" s="70">
        <v>99.73</v>
      </c>
      <c r="P71" s="198"/>
      <c r="Q71" s="198"/>
      <c r="R71" s="198"/>
      <c r="S71" s="198"/>
      <c r="T71" s="3"/>
    </row>
    <row r="72" spans="1:20" ht="18.75" customHeight="1" x14ac:dyDescent="0.25">
      <c r="A72" s="200"/>
      <c r="B72" s="193"/>
      <c r="C72" s="68">
        <v>2015</v>
      </c>
      <c r="D72" s="70">
        <f>SUM(D76+D81)</f>
        <v>54.9</v>
      </c>
      <c r="E72" s="70">
        <f t="shared" ref="E72:M72" si="32">SUM(E76+E81)</f>
        <v>60.2</v>
      </c>
      <c r="F72" s="70">
        <f t="shared" si="32"/>
        <v>0</v>
      </c>
      <c r="G72" s="70">
        <f t="shared" si="32"/>
        <v>0</v>
      </c>
      <c r="H72" s="70">
        <f t="shared" si="32"/>
        <v>0</v>
      </c>
      <c r="I72" s="70">
        <f t="shared" si="32"/>
        <v>0</v>
      </c>
      <c r="J72" s="70">
        <f t="shared" si="32"/>
        <v>54.9</v>
      </c>
      <c r="K72" s="70">
        <f t="shared" si="32"/>
        <v>60.2</v>
      </c>
      <c r="L72" s="70">
        <f t="shared" si="32"/>
        <v>0</v>
      </c>
      <c r="M72" s="70">
        <f t="shared" si="32"/>
        <v>0</v>
      </c>
      <c r="N72" s="70">
        <v>100</v>
      </c>
      <c r="O72" s="70">
        <v>109.7</v>
      </c>
      <c r="P72" s="199"/>
      <c r="Q72" s="199"/>
      <c r="R72" s="199"/>
      <c r="S72" s="199"/>
      <c r="T72" s="3"/>
    </row>
    <row r="73" spans="1:20" ht="20.25" customHeight="1" x14ac:dyDescent="0.25">
      <c r="A73" s="194"/>
      <c r="B73" s="154" t="s">
        <v>82</v>
      </c>
      <c r="C73" s="56" t="s">
        <v>400</v>
      </c>
      <c r="D73" s="55">
        <f>SUM(D74+D76)</f>
        <v>100</v>
      </c>
      <c r="E73" s="55">
        <f t="shared" ref="E73:M73" si="33">SUM(E74+E76)</f>
        <v>105</v>
      </c>
      <c r="F73" s="55">
        <f t="shared" si="33"/>
        <v>0</v>
      </c>
      <c r="G73" s="55">
        <f t="shared" si="33"/>
        <v>0</v>
      </c>
      <c r="H73" s="55">
        <f t="shared" si="33"/>
        <v>0</v>
      </c>
      <c r="I73" s="55">
        <f t="shared" si="33"/>
        <v>0</v>
      </c>
      <c r="J73" s="55">
        <f t="shared" si="33"/>
        <v>100</v>
      </c>
      <c r="K73" s="55">
        <f t="shared" si="33"/>
        <v>105</v>
      </c>
      <c r="L73" s="55">
        <f t="shared" si="33"/>
        <v>0</v>
      </c>
      <c r="M73" s="55">
        <f t="shared" si="33"/>
        <v>0</v>
      </c>
      <c r="N73" s="55">
        <v>100</v>
      </c>
      <c r="O73" s="55">
        <v>105</v>
      </c>
      <c r="P73" s="57" t="s">
        <v>24</v>
      </c>
      <c r="Q73" s="7" t="s">
        <v>24</v>
      </c>
      <c r="R73" s="7" t="s">
        <v>24</v>
      </c>
      <c r="S73" s="26" t="s">
        <v>24</v>
      </c>
      <c r="T73" s="3"/>
    </row>
    <row r="74" spans="1:20" ht="54.75" customHeight="1" x14ac:dyDescent="0.25">
      <c r="A74" s="195"/>
      <c r="B74" s="158"/>
      <c r="C74" s="141">
        <v>2014</v>
      </c>
      <c r="D74" s="176">
        <v>50</v>
      </c>
      <c r="E74" s="176">
        <v>50</v>
      </c>
      <c r="F74" s="176">
        <v>0</v>
      </c>
      <c r="G74" s="176">
        <v>0</v>
      </c>
      <c r="H74" s="176">
        <v>0</v>
      </c>
      <c r="I74" s="176">
        <v>0</v>
      </c>
      <c r="J74" s="176">
        <v>50</v>
      </c>
      <c r="K74" s="176">
        <v>50</v>
      </c>
      <c r="L74" s="176">
        <v>0</v>
      </c>
      <c r="M74" s="176">
        <v>0</v>
      </c>
      <c r="N74" s="176">
        <v>100</v>
      </c>
      <c r="O74" s="176">
        <v>100</v>
      </c>
      <c r="P74" s="6" t="s">
        <v>50</v>
      </c>
      <c r="Q74" s="57" t="s">
        <v>51</v>
      </c>
      <c r="R74" s="57" t="s">
        <v>52</v>
      </c>
      <c r="S74" s="26">
        <v>100</v>
      </c>
      <c r="T74" s="3"/>
    </row>
    <row r="75" spans="1:20" ht="66.75" customHeight="1" x14ac:dyDescent="0.25">
      <c r="A75" s="195"/>
      <c r="B75" s="158"/>
      <c r="C75" s="142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6" t="s">
        <v>53</v>
      </c>
      <c r="Q75" s="57">
        <v>8550</v>
      </c>
      <c r="R75" s="57">
        <v>38841</v>
      </c>
      <c r="S75" s="8" t="s">
        <v>54</v>
      </c>
      <c r="T75" s="3"/>
    </row>
    <row r="76" spans="1:20" ht="51" customHeight="1" x14ac:dyDescent="0.25">
      <c r="A76" s="195"/>
      <c r="B76" s="158"/>
      <c r="C76" s="141">
        <v>2015</v>
      </c>
      <c r="D76" s="176">
        <v>50</v>
      </c>
      <c r="E76" s="176">
        <v>55</v>
      </c>
      <c r="F76" s="176">
        <v>0</v>
      </c>
      <c r="G76" s="176">
        <v>0</v>
      </c>
      <c r="H76" s="176">
        <v>0</v>
      </c>
      <c r="I76" s="176">
        <v>0</v>
      </c>
      <c r="J76" s="176">
        <v>50</v>
      </c>
      <c r="K76" s="176">
        <v>55</v>
      </c>
      <c r="L76" s="176">
        <v>0</v>
      </c>
      <c r="M76" s="176">
        <v>0</v>
      </c>
      <c r="N76" s="176">
        <v>100</v>
      </c>
      <c r="O76" s="176">
        <v>110</v>
      </c>
      <c r="P76" s="6" t="s">
        <v>50</v>
      </c>
      <c r="Q76" s="57" t="s">
        <v>51</v>
      </c>
      <c r="R76" s="57" t="s">
        <v>408</v>
      </c>
      <c r="S76" s="26" t="s">
        <v>409</v>
      </c>
      <c r="T76" s="3"/>
    </row>
    <row r="77" spans="1:20" ht="71.25" customHeight="1" x14ac:dyDescent="0.25">
      <c r="A77" s="196"/>
      <c r="B77" s="155"/>
      <c r="C77" s="142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6" t="s">
        <v>53</v>
      </c>
      <c r="Q77" s="57">
        <v>8550</v>
      </c>
      <c r="R77" s="57">
        <v>38841</v>
      </c>
      <c r="S77" s="8" t="s">
        <v>54</v>
      </c>
      <c r="T77" s="3"/>
    </row>
    <row r="78" spans="1:20" ht="17.25" customHeight="1" x14ac:dyDescent="0.25">
      <c r="A78" s="194"/>
      <c r="B78" s="154" t="s">
        <v>83</v>
      </c>
      <c r="C78" s="56" t="s">
        <v>400</v>
      </c>
      <c r="D78" s="55">
        <f>SUM(D79:D83)</f>
        <v>10.9</v>
      </c>
      <c r="E78" s="55">
        <f t="shared" ref="E78:M78" si="34">SUM(E79:E83)</f>
        <v>11.05</v>
      </c>
      <c r="F78" s="55">
        <f t="shared" si="34"/>
        <v>0</v>
      </c>
      <c r="G78" s="55">
        <f t="shared" si="34"/>
        <v>0</v>
      </c>
      <c r="H78" s="55">
        <f t="shared" si="34"/>
        <v>0</v>
      </c>
      <c r="I78" s="55">
        <f t="shared" si="34"/>
        <v>0</v>
      </c>
      <c r="J78" s="55">
        <f t="shared" si="34"/>
        <v>10.9</v>
      </c>
      <c r="K78" s="55">
        <f t="shared" si="34"/>
        <v>11.05</v>
      </c>
      <c r="L78" s="55">
        <f t="shared" si="34"/>
        <v>0</v>
      </c>
      <c r="M78" s="55">
        <f t="shared" si="34"/>
        <v>0</v>
      </c>
      <c r="N78" s="55">
        <v>100</v>
      </c>
      <c r="O78" s="55">
        <v>101.4</v>
      </c>
      <c r="P78" s="57" t="s">
        <v>24</v>
      </c>
      <c r="Q78" s="7" t="s">
        <v>24</v>
      </c>
      <c r="R78" s="7" t="s">
        <v>24</v>
      </c>
      <c r="S78" s="8" t="s">
        <v>24</v>
      </c>
      <c r="T78" s="3"/>
    </row>
    <row r="79" spans="1:20" ht="43.5" customHeight="1" x14ac:dyDescent="0.25">
      <c r="A79" s="195"/>
      <c r="B79" s="158"/>
      <c r="C79" s="141">
        <v>2014</v>
      </c>
      <c r="D79" s="176">
        <v>6</v>
      </c>
      <c r="E79" s="176">
        <v>5.85</v>
      </c>
      <c r="F79" s="176">
        <v>0</v>
      </c>
      <c r="G79" s="176">
        <v>0</v>
      </c>
      <c r="H79" s="176">
        <v>0</v>
      </c>
      <c r="I79" s="176">
        <v>0</v>
      </c>
      <c r="J79" s="176">
        <v>6</v>
      </c>
      <c r="K79" s="176">
        <v>5.85</v>
      </c>
      <c r="L79" s="176">
        <v>0</v>
      </c>
      <c r="M79" s="176">
        <v>0</v>
      </c>
      <c r="N79" s="176">
        <v>100</v>
      </c>
      <c r="O79" s="176">
        <v>97.5</v>
      </c>
      <c r="P79" s="6" t="s">
        <v>55</v>
      </c>
      <c r="Q79" s="57" t="s">
        <v>56</v>
      </c>
      <c r="R79" s="57" t="s">
        <v>57</v>
      </c>
      <c r="S79" s="8" t="s">
        <v>58</v>
      </c>
      <c r="T79" s="3"/>
    </row>
    <row r="80" spans="1:20" ht="39.75" customHeight="1" x14ac:dyDescent="0.25">
      <c r="A80" s="195"/>
      <c r="B80" s="158"/>
      <c r="C80" s="142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6" t="s">
        <v>59</v>
      </c>
      <c r="Q80" s="57">
        <v>2000</v>
      </c>
      <c r="R80" s="57">
        <v>2073</v>
      </c>
      <c r="S80" s="8">
        <v>103.65</v>
      </c>
      <c r="T80" s="3"/>
    </row>
    <row r="81" spans="1:20" ht="27" customHeight="1" x14ac:dyDescent="0.25">
      <c r="A81" s="195"/>
      <c r="B81" s="158"/>
      <c r="C81" s="141">
        <v>2015</v>
      </c>
      <c r="D81" s="176">
        <v>4.9000000000000004</v>
      </c>
      <c r="E81" s="176">
        <v>5.2</v>
      </c>
      <c r="F81" s="176">
        <v>0</v>
      </c>
      <c r="G81" s="176">
        <v>0</v>
      </c>
      <c r="H81" s="176">
        <v>0</v>
      </c>
      <c r="I81" s="176">
        <v>0</v>
      </c>
      <c r="J81" s="176">
        <v>4.9000000000000004</v>
      </c>
      <c r="K81" s="176">
        <v>5.2</v>
      </c>
      <c r="L81" s="176">
        <v>0</v>
      </c>
      <c r="M81" s="176">
        <v>0</v>
      </c>
      <c r="N81" s="176">
        <v>100</v>
      </c>
      <c r="O81" s="176">
        <v>106.1</v>
      </c>
      <c r="P81" s="74" t="s">
        <v>410</v>
      </c>
      <c r="Q81" s="75">
        <v>11</v>
      </c>
      <c r="R81" s="75">
        <v>12</v>
      </c>
      <c r="S81" s="76">
        <v>1.091</v>
      </c>
      <c r="T81" s="3"/>
    </row>
    <row r="82" spans="1:20" ht="37.5" customHeight="1" x14ac:dyDescent="0.25">
      <c r="A82" s="195"/>
      <c r="B82" s="158"/>
      <c r="C82" s="152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74" t="s">
        <v>59</v>
      </c>
      <c r="Q82" s="77">
        <v>2000</v>
      </c>
      <c r="R82" s="77">
        <v>2740</v>
      </c>
      <c r="S82" s="78">
        <v>1.37</v>
      </c>
      <c r="T82" s="3"/>
    </row>
    <row r="83" spans="1:20" ht="34.5" customHeight="1" x14ac:dyDescent="0.25">
      <c r="A83" s="196"/>
      <c r="B83" s="155"/>
      <c r="C83" s="142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74" t="s">
        <v>411</v>
      </c>
      <c r="Q83" s="77">
        <v>2500</v>
      </c>
      <c r="R83" s="77">
        <v>0</v>
      </c>
      <c r="S83" s="77" t="s">
        <v>412</v>
      </c>
      <c r="T83" s="3"/>
    </row>
    <row r="84" spans="1:20" ht="21" customHeight="1" x14ac:dyDescent="0.25">
      <c r="A84" s="167" t="s">
        <v>60</v>
      </c>
      <c r="B84" s="170" t="s">
        <v>61</v>
      </c>
      <c r="C84" s="14" t="s">
        <v>23</v>
      </c>
      <c r="D84" s="15">
        <f>SUM(D85:D86)</f>
        <v>2074753.3</v>
      </c>
      <c r="E84" s="15">
        <f t="shared" ref="E84:M84" si="35">SUM(E85:E86)</f>
        <v>2073549.7000000002</v>
      </c>
      <c r="F84" s="15">
        <f t="shared" si="35"/>
        <v>66378.3</v>
      </c>
      <c r="G84" s="15">
        <f t="shared" si="35"/>
        <v>66378.3</v>
      </c>
      <c r="H84" s="15">
        <f t="shared" si="35"/>
        <v>1397253.4</v>
      </c>
      <c r="I84" s="15">
        <f t="shared" si="35"/>
        <v>1396054.9</v>
      </c>
      <c r="J84" s="15">
        <f t="shared" si="35"/>
        <v>611121.60000000009</v>
      </c>
      <c r="K84" s="15">
        <f t="shared" si="35"/>
        <v>611116.5</v>
      </c>
      <c r="L84" s="15">
        <f t="shared" si="35"/>
        <v>0</v>
      </c>
      <c r="M84" s="15">
        <f t="shared" si="35"/>
        <v>0</v>
      </c>
      <c r="N84" s="15">
        <v>100</v>
      </c>
      <c r="O84" s="15">
        <v>99.94</v>
      </c>
      <c r="P84" s="173" t="s">
        <v>24</v>
      </c>
      <c r="Q84" s="173" t="s">
        <v>24</v>
      </c>
      <c r="R84" s="173" t="s">
        <v>24</v>
      </c>
      <c r="S84" s="173" t="s">
        <v>24</v>
      </c>
      <c r="T84" s="3"/>
    </row>
    <row r="85" spans="1:20" ht="16.5" customHeight="1" x14ac:dyDescent="0.25">
      <c r="A85" s="168"/>
      <c r="B85" s="171"/>
      <c r="C85" s="13">
        <v>2014</v>
      </c>
      <c r="D85" s="15">
        <f t="shared" ref="D85:M85" si="36">SUM(D88+D97+D120+D133+D139+D149+D155+D162)</f>
        <v>1022281</v>
      </c>
      <c r="E85" s="15">
        <f t="shared" si="36"/>
        <v>1021079.2000000001</v>
      </c>
      <c r="F85" s="15">
        <f t="shared" si="36"/>
        <v>34804.300000000003</v>
      </c>
      <c r="G85" s="15">
        <f t="shared" si="36"/>
        <v>34804.300000000003</v>
      </c>
      <c r="H85" s="15">
        <f t="shared" si="36"/>
        <v>708181.2</v>
      </c>
      <c r="I85" s="15">
        <f t="shared" si="36"/>
        <v>706983.2</v>
      </c>
      <c r="J85" s="15">
        <f t="shared" si="36"/>
        <v>279295.5</v>
      </c>
      <c r="K85" s="15">
        <f t="shared" si="36"/>
        <v>279291.7</v>
      </c>
      <c r="L85" s="15">
        <f t="shared" si="36"/>
        <v>0</v>
      </c>
      <c r="M85" s="15">
        <f t="shared" si="36"/>
        <v>0</v>
      </c>
      <c r="N85" s="15">
        <v>100</v>
      </c>
      <c r="O85" s="15">
        <v>99.88</v>
      </c>
      <c r="P85" s="174"/>
      <c r="Q85" s="174"/>
      <c r="R85" s="174"/>
      <c r="S85" s="174"/>
      <c r="T85" s="3"/>
    </row>
    <row r="86" spans="1:20" ht="18" customHeight="1" x14ac:dyDescent="0.25">
      <c r="A86" s="169"/>
      <c r="B86" s="172"/>
      <c r="C86" s="13">
        <v>2015</v>
      </c>
      <c r="D86" s="15">
        <f t="shared" ref="D86:M86" si="37">SUM(D89+D98+D121+D134+D140+D150+D156+D163)</f>
        <v>1052472.3</v>
      </c>
      <c r="E86" s="15">
        <f t="shared" si="37"/>
        <v>1052470.5</v>
      </c>
      <c r="F86" s="15">
        <f t="shared" si="37"/>
        <v>31574</v>
      </c>
      <c r="G86" s="15">
        <f t="shared" si="37"/>
        <v>31574</v>
      </c>
      <c r="H86" s="15">
        <f t="shared" si="37"/>
        <v>689072.2</v>
      </c>
      <c r="I86" s="15">
        <f t="shared" si="37"/>
        <v>689071.7</v>
      </c>
      <c r="J86" s="15">
        <f t="shared" si="37"/>
        <v>331826.10000000003</v>
      </c>
      <c r="K86" s="15">
        <f t="shared" si="37"/>
        <v>331824.8</v>
      </c>
      <c r="L86" s="15">
        <f t="shared" si="37"/>
        <v>0</v>
      </c>
      <c r="M86" s="15">
        <f t="shared" si="37"/>
        <v>0</v>
      </c>
      <c r="N86" s="15">
        <v>100</v>
      </c>
      <c r="O86" s="15">
        <v>100</v>
      </c>
      <c r="P86" s="175"/>
      <c r="Q86" s="175"/>
      <c r="R86" s="175"/>
      <c r="S86" s="175"/>
      <c r="T86" s="3"/>
    </row>
    <row r="87" spans="1:20" ht="21.75" customHeight="1" x14ac:dyDescent="0.25">
      <c r="A87" s="143" t="s">
        <v>62</v>
      </c>
      <c r="B87" s="146" t="s">
        <v>63</v>
      </c>
      <c r="C87" s="18" t="s">
        <v>23</v>
      </c>
      <c r="D87" s="19">
        <f>SUM(D88:D89)</f>
        <v>454794</v>
      </c>
      <c r="E87" s="19">
        <f t="shared" ref="E87:M87" si="38">SUM(E88:E89)</f>
        <v>454792.30000000005</v>
      </c>
      <c r="F87" s="19">
        <f t="shared" si="38"/>
        <v>45078.3</v>
      </c>
      <c r="G87" s="19">
        <f t="shared" si="38"/>
        <v>45078.3</v>
      </c>
      <c r="H87" s="19">
        <f t="shared" si="38"/>
        <v>259330.7</v>
      </c>
      <c r="I87" s="19">
        <f t="shared" si="38"/>
        <v>259330.7</v>
      </c>
      <c r="J87" s="19">
        <f t="shared" si="38"/>
        <v>150385</v>
      </c>
      <c r="K87" s="19">
        <f t="shared" si="38"/>
        <v>150383.29999999999</v>
      </c>
      <c r="L87" s="19">
        <f t="shared" si="38"/>
        <v>0</v>
      </c>
      <c r="M87" s="19">
        <f t="shared" si="38"/>
        <v>0</v>
      </c>
      <c r="N87" s="19">
        <v>100</v>
      </c>
      <c r="O87" s="19">
        <v>100</v>
      </c>
      <c r="P87" s="149" t="s">
        <v>24</v>
      </c>
      <c r="Q87" s="149" t="s">
        <v>24</v>
      </c>
      <c r="R87" s="149" t="s">
        <v>24</v>
      </c>
      <c r="S87" s="149" t="s">
        <v>24</v>
      </c>
      <c r="T87" s="3"/>
    </row>
    <row r="88" spans="1:20" ht="19.5" customHeight="1" x14ac:dyDescent="0.25">
      <c r="A88" s="144"/>
      <c r="B88" s="147"/>
      <c r="C88" s="69">
        <v>2014</v>
      </c>
      <c r="D88" s="79">
        <f>SUM(D90)</f>
        <v>230510.8</v>
      </c>
      <c r="E88" s="79">
        <f t="shared" ref="E88:M88" si="39">SUM(E90)</f>
        <v>230509.1</v>
      </c>
      <c r="F88" s="79">
        <f t="shared" si="39"/>
        <v>34804.300000000003</v>
      </c>
      <c r="G88" s="79">
        <f t="shared" si="39"/>
        <v>34804.300000000003</v>
      </c>
      <c r="H88" s="79">
        <f t="shared" si="39"/>
        <v>123667.5</v>
      </c>
      <c r="I88" s="79">
        <f t="shared" si="39"/>
        <v>123667.5</v>
      </c>
      <c r="J88" s="79">
        <f t="shared" si="39"/>
        <v>72039</v>
      </c>
      <c r="K88" s="79">
        <f t="shared" si="39"/>
        <v>72037.3</v>
      </c>
      <c r="L88" s="79">
        <f t="shared" si="39"/>
        <v>0</v>
      </c>
      <c r="M88" s="79">
        <f t="shared" si="39"/>
        <v>0</v>
      </c>
      <c r="N88" s="79">
        <v>100</v>
      </c>
      <c r="O88" s="79">
        <v>100</v>
      </c>
      <c r="P88" s="150"/>
      <c r="Q88" s="150"/>
      <c r="R88" s="150"/>
      <c r="S88" s="150"/>
      <c r="T88" s="3"/>
    </row>
    <row r="89" spans="1:20" ht="21" customHeight="1" x14ac:dyDescent="0.25">
      <c r="A89" s="145"/>
      <c r="B89" s="148"/>
      <c r="C89" s="69">
        <v>2015</v>
      </c>
      <c r="D89" s="79">
        <f>SUM(D93)</f>
        <v>224283.2</v>
      </c>
      <c r="E89" s="79">
        <f t="shared" ref="E89:M89" si="40">SUM(E93)</f>
        <v>224283.2</v>
      </c>
      <c r="F89" s="79">
        <f t="shared" si="40"/>
        <v>10274</v>
      </c>
      <c r="G89" s="79">
        <f t="shared" si="40"/>
        <v>10274</v>
      </c>
      <c r="H89" s="79">
        <f t="shared" si="40"/>
        <v>135663.20000000001</v>
      </c>
      <c r="I89" s="79">
        <f t="shared" si="40"/>
        <v>135663.20000000001</v>
      </c>
      <c r="J89" s="79">
        <f t="shared" si="40"/>
        <v>78346</v>
      </c>
      <c r="K89" s="79">
        <f t="shared" si="40"/>
        <v>78346</v>
      </c>
      <c r="L89" s="79">
        <f t="shared" si="40"/>
        <v>0</v>
      </c>
      <c r="M89" s="79">
        <f t="shared" si="40"/>
        <v>0</v>
      </c>
      <c r="N89" s="79">
        <v>100</v>
      </c>
      <c r="O89" s="79">
        <v>100</v>
      </c>
      <c r="P89" s="151"/>
      <c r="Q89" s="151"/>
      <c r="R89" s="151"/>
      <c r="S89" s="151"/>
      <c r="T89" s="3"/>
    </row>
    <row r="90" spans="1:20" ht="53.25" customHeight="1" x14ac:dyDescent="0.25">
      <c r="A90" s="139" t="s">
        <v>64</v>
      </c>
      <c r="B90" s="141" t="s">
        <v>84</v>
      </c>
      <c r="C90" s="141">
        <v>2014</v>
      </c>
      <c r="D90" s="176">
        <v>230510.8</v>
      </c>
      <c r="E90" s="176">
        <v>230509.1</v>
      </c>
      <c r="F90" s="176">
        <v>34804.300000000003</v>
      </c>
      <c r="G90" s="176">
        <v>34804.300000000003</v>
      </c>
      <c r="H90" s="176">
        <v>123667.5</v>
      </c>
      <c r="I90" s="176">
        <v>123667.5</v>
      </c>
      <c r="J90" s="176">
        <v>72039</v>
      </c>
      <c r="K90" s="176">
        <v>72037.3</v>
      </c>
      <c r="L90" s="176">
        <v>0</v>
      </c>
      <c r="M90" s="176">
        <v>0</v>
      </c>
      <c r="N90" s="176">
        <v>100</v>
      </c>
      <c r="O90" s="176">
        <v>100</v>
      </c>
      <c r="P90" s="9" t="s">
        <v>243</v>
      </c>
      <c r="Q90" s="7">
        <v>78</v>
      </c>
      <c r="R90" s="7">
        <v>78</v>
      </c>
      <c r="S90" s="26">
        <v>100</v>
      </c>
      <c r="T90" s="3"/>
    </row>
    <row r="91" spans="1:20" ht="123" customHeight="1" x14ac:dyDescent="0.25">
      <c r="A91" s="153"/>
      <c r="B91" s="152"/>
      <c r="C91" s="152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6" t="s">
        <v>244</v>
      </c>
      <c r="Q91" s="7">
        <v>58</v>
      </c>
      <c r="R91" s="7">
        <v>58</v>
      </c>
      <c r="S91" s="26">
        <v>100</v>
      </c>
      <c r="T91" s="3"/>
    </row>
    <row r="92" spans="1:20" ht="113.25" customHeight="1" x14ac:dyDescent="0.25">
      <c r="A92" s="153"/>
      <c r="B92" s="152"/>
      <c r="C92" s="142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6" t="s">
        <v>245</v>
      </c>
      <c r="Q92" s="7">
        <v>100</v>
      </c>
      <c r="R92" s="7">
        <v>100</v>
      </c>
      <c r="S92" s="26">
        <v>100</v>
      </c>
      <c r="T92" s="3"/>
    </row>
    <row r="93" spans="1:20" ht="119.25" customHeight="1" x14ac:dyDescent="0.25">
      <c r="A93" s="153"/>
      <c r="B93" s="152"/>
      <c r="C93" s="141">
        <v>2015</v>
      </c>
      <c r="D93" s="176">
        <v>224283.2</v>
      </c>
      <c r="E93" s="176">
        <v>224283.2</v>
      </c>
      <c r="F93" s="176">
        <v>10274</v>
      </c>
      <c r="G93" s="176">
        <v>10274</v>
      </c>
      <c r="H93" s="176">
        <v>135663.20000000001</v>
      </c>
      <c r="I93" s="176">
        <v>135663.20000000001</v>
      </c>
      <c r="J93" s="176">
        <v>78346</v>
      </c>
      <c r="K93" s="176">
        <v>78346</v>
      </c>
      <c r="L93" s="176">
        <v>0</v>
      </c>
      <c r="M93" s="176">
        <v>0</v>
      </c>
      <c r="N93" s="176">
        <v>100</v>
      </c>
      <c r="O93" s="176">
        <v>100</v>
      </c>
      <c r="P93" s="9" t="s">
        <v>495</v>
      </c>
      <c r="Q93" s="57">
        <v>100</v>
      </c>
      <c r="R93" s="57">
        <v>100</v>
      </c>
      <c r="S93" s="26">
        <v>100</v>
      </c>
      <c r="T93" s="3"/>
    </row>
    <row r="94" spans="1:20" ht="113.25" customHeight="1" x14ac:dyDescent="0.25">
      <c r="A94" s="153"/>
      <c r="B94" s="152"/>
      <c r="C94" s="152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6" t="s">
        <v>244</v>
      </c>
      <c r="Q94" s="57">
        <v>83</v>
      </c>
      <c r="R94" s="57">
        <v>91</v>
      </c>
      <c r="S94" s="105">
        <v>109.6</v>
      </c>
      <c r="T94" s="3"/>
    </row>
    <row r="95" spans="1:20" ht="106.5" customHeight="1" x14ac:dyDescent="0.25">
      <c r="A95" s="140"/>
      <c r="B95" s="142"/>
      <c r="C95" s="142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6" t="s">
        <v>245</v>
      </c>
      <c r="Q95" s="57">
        <v>100</v>
      </c>
      <c r="R95" s="57">
        <v>100</v>
      </c>
      <c r="S95" s="26">
        <v>100</v>
      </c>
      <c r="T95" s="3"/>
    </row>
    <row r="96" spans="1:20" ht="21.75" customHeight="1" x14ac:dyDescent="0.25">
      <c r="A96" s="143" t="s">
        <v>65</v>
      </c>
      <c r="B96" s="146" t="s">
        <v>66</v>
      </c>
      <c r="C96" s="18" t="s">
        <v>23</v>
      </c>
      <c r="D96" s="19">
        <f>SUM(D97:D98)</f>
        <v>1180308.7999999998</v>
      </c>
      <c r="E96" s="19">
        <f t="shared" ref="E96:M96" si="41">SUM(E97:E98)</f>
        <v>1180048.71</v>
      </c>
      <c r="F96" s="19">
        <f t="shared" si="41"/>
        <v>0</v>
      </c>
      <c r="G96" s="19">
        <f t="shared" si="41"/>
        <v>0</v>
      </c>
      <c r="H96" s="19">
        <f t="shared" si="41"/>
        <v>964065.89999999991</v>
      </c>
      <c r="I96" s="19">
        <f t="shared" si="41"/>
        <v>963806.40999999992</v>
      </c>
      <c r="J96" s="19">
        <f t="shared" si="41"/>
        <v>216242.9</v>
      </c>
      <c r="K96" s="19">
        <f t="shared" si="41"/>
        <v>216242.3</v>
      </c>
      <c r="L96" s="19">
        <f t="shared" si="41"/>
        <v>0</v>
      </c>
      <c r="M96" s="19">
        <f t="shared" si="41"/>
        <v>0</v>
      </c>
      <c r="N96" s="19">
        <v>100</v>
      </c>
      <c r="O96" s="19">
        <v>99.98</v>
      </c>
      <c r="P96" s="149" t="s">
        <v>24</v>
      </c>
      <c r="Q96" s="149" t="s">
        <v>24</v>
      </c>
      <c r="R96" s="149" t="s">
        <v>24</v>
      </c>
      <c r="S96" s="149" t="s">
        <v>24</v>
      </c>
      <c r="T96" s="3"/>
    </row>
    <row r="97" spans="1:20" ht="20.25" customHeight="1" x14ac:dyDescent="0.25">
      <c r="A97" s="144"/>
      <c r="B97" s="147"/>
      <c r="C97" s="69">
        <v>2014</v>
      </c>
      <c r="D97" s="79">
        <f>SUM(D99+D103+D107)</f>
        <v>578750.19999999995</v>
      </c>
      <c r="E97" s="79">
        <f t="shared" ref="E97:M97" si="42">SUM(E99+E103+E107)</f>
        <v>578490.11</v>
      </c>
      <c r="F97" s="79">
        <f t="shared" si="42"/>
        <v>0</v>
      </c>
      <c r="G97" s="79">
        <f t="shared" si="42"/>
        <v>0</v>
      </c>
      <c r="H97" s="79">
        <f t="shared" si="42"/>
        <v>468273.7</v>
      </c>
      <c r="I97" s="79">
        <f t="shared" si="42"/>
        <v>468014.21</v>
      </c>
      <c r="J97" s="79">
        <f t="shared" si="42"/>
        <v>110476.5</v>
      </c>
      <c r="K97" s="79">
        <f t="shared" si="42"/>
        <v>110475.9</v>
      </c>
      <c r="L97" s="79">
        <f t="shared" si="42"/>
        <v>0</v>
      </c>
      <c r="M97" s="79">
        <f t="shared" si="42"/>
        <v>0</v>
      </c>
      <c r="N97" s="79">
        <v>100</v>
      </c>
      <c r="O97" s="79">
        <v>99.96</v>
      </c>
      <c r="P97" s="150"/>
      <c r="Q97" s="150"/>
      <c r="R97" s="150"/>
      <c r="S97" s="150"/>
      <c r="T97" s="3"/>
    </row>
    <row r="98" spans="1:20" ht="22.5" customHeight="1" x14ac:dyDescent="0.25">
      <c r="A98" s="145"/>
      <c r="B98" s="148"/>
      <c r="C98" s="69">
        <v>2015</v>
      </c>
      <c r="D98" s="79">
        <f>SUM(D101+D105+D113)</f>
        <v>601558.6</v>
      </c>
      <c r="E98" s="79">
        <f t="shared" ref="E98:M98" si="43">SUM(E101+E105+E113)</f>
        <v>601558.6</v>
      </c>
      <c r="F98" s="79">
        <f t="shared" si="43"/>
        <v>0</v>
      </c>
      <c r="G98" s="79">
        <f t="shared" si="43"/>
        <v>0</v>
      </c>
      <c r="H98" s="79">
        <f t="shared" si="43"/>
        <v>495792.19999999995</v>
      </c>
      <c r="I98" s="79">
        <f t="shared" si="43"/>
        <v>495792.19999999995</v>
      </c>
      <c r="J98" s="79">
        <f t="shared" si="43"/>
        <v>105766.39999999999</v>
      </c>
      <c r="K98" s="79">
        <f t="shared" si="43"/>
        <v>105766.39999999999</v>
      </c>
      <c r="L98" s="79">
        <f t="shared" si="43"/>
        <v>0</v>
      </c>
      <c r="M98" s="79">
        <f t="shared" si="43"/>
        <v>0</v>
      </c>
      <c r="N98" s="79">
        <v>100</v>
      </c>
      <c r="O98" s="79">
        <v>100</v>
      </c>
      <c r="P98" s="151"/>
      <c r="Q98" s="151"/>
      <c r="R98" s="151"/>
      <c r="S98" s="151"/>
      <c r="T98" s="3"/>
    </row>
    <row r="99" spans="1:20" ht="40.5" customHeight="1" x14ac:dyDescent="0.25">
      <c r="A99" s="139" t="s">
        <v>67</v>
      </c>
      <c r="B99" s="141" t="s">
        <v>85</v>
      </c>
      <c r="C99" s="141">
        <v>2014</v>
      </c>
      <c r="D99" s="176">
        <v>103932</v>
      </c>
      <c r="E99" s="176">
        <v>103931.4</v>
      </c>
      <c r="F99" s="176">
        <v>0</v>
      </c>
      <c r="G99" s="176">
        <v>0</v>
      </c>
      <c r="H99" s="176">
        <v>2327.9</v>
      </c>
      <c r="I99" s="176">
        <v>2327.9</v>
      </c>
      <c r="J99" s="176">
        <v>101604.1</v>
      </c>
      <c r="K99" s="176">
        <v>101603.5</v>
      </c>
      <c r="L99" s="176">
        <v>0</v>
      </c>
      <c r="M99" s="176">
        <v>0</v>
      </c>
      <c r="N99" s="176">
        <v>100</v>
      </c>
      <c r="O99" s="176">
        <v>100</v>
      </c>
      <c r="P99" s="6" t="s">
        <v>257</v>
      </c>
      <c r="Q99" s="7">
        <v>39</v>
      </c>
      <c r="R99" s="7">
        <v>39</v>
      </c>
      <c r="S99" s="7">
        <v>100</v>
      </c>
      <c r="T99" s="3"/>
    </row>
    <row r="100" spans="1:20" ht="66.75" customHeight="1" x14ac:dyDescent="0.25">
      <c r="A100" s="153"/>
      <c r="B100" s="152"/>
      <c r="C100" s="142"/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6" t="s">
        <v>246</v>
      </c>
      <c r="Q100" s="7">
        <v>100</v>
      </c>
      <c r="R100" s="7">
        <v>100</v>
      </c>
      <c r="S100" s="7">
        <v>100</v>
      </c>
      <c r="T100" s="3"/>
    </row>
    <row r="101" spans="1:20" ht="43.5" customHeight="1" x14ac:dyDescent="0.25">
      <c r="A101" s="153"/>
      <c r="B101" s="152"/>
      <c r="C101" s="141">
        <v>2015</v>
      </c>
      <c r="D101" s="176">
        <v>67348.899999999994</v>
      </c>
      <c r="E101" s="176">
        <v>67348.899999999994</v>
      </c>
      <c r="F101" s="176">
        <v>0</v>
      </c>
      <c r="G101" s="176">
        <v>0</v>
      </c>
      <c r="H101" s="176">
        <v>2124.3000000000002</v>
      </c>
      <c r="I101" s="176">
        <v>2124.3000000000002</v>
      </c>
      <c r="J101" s="176">
        <v>65224.6</v>
      </c>
      <c r="K101" s="176">
        <v>65224.6</v>
      </c>
      <c r="L101" s="176">
        <v>0</v>
      </c>
      <c r="M101" s="176">
        <v>0</v>
      </c>
      <c r="N101" s="176">
        <v>100</v>
      </c>
      <c r="O101" s="176">
        <v>100</v>
      </c>
      <c r="P101" s="6" t="s">
        <v>257</v>
      </c>
      <c r="Q101" s="114">
        <v>39</v>
      </c>
      <c r="R101" s="114">
        <v>39</v>
      </c>
      <c r="S101" s="114">
        <v>100</v>
      </c>
      <c r="T101" s="3"/>
    </row>
    <row r="102" spans="1:20" ht="66.75" customHeight="1" x14ac:dyDescent="0.25">
      <c r="A102" s="140"/>
      <c r="B102" s="142"/>
      <c r="C102" s="142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6" t="s">
        <v>246</v>
      </c>
      <c r="Q102" s="114">
        <v>100</v>
      </c>
      <c r="R102" s="114">
        <v>100</v>
      </c>
      <c r="S102" s="114">
        <v>100</v>
      </c>
      <c r="T102" s="3"/>
    </row>
    <row r="103" spans="1:20" ht="99" customHeight="1" x14ac:dyDescent="0.25">
      <c r="A103" s="139" t="s">
        <v>68</v>
      </c>
      <c r="B103" s="154" t="s">
        <v>86</v>
      </c>
      <c r="C103" s="141">
        <v>2014</v>
      </c>
      <c r="D103" s="176">
        <v>2635</v>
      </c>
      <c r="E103" s="176">
        <v>2635</v>
      </c>
      <c r="F103" s="176">
        <v>0</v>
      </c>
      <c r="G103" s="176">
        <v>0</v>
      </c>
      <c r="H103" s="176">
        <v>2635</v>
      </c>
      <c r="I103" s="176">
        <v>2635</v>
      </c>
      <c r="J103" s="176">
        <v>0</v>
      </c>
      <c r="K103" s="176">
        <v>0</v>
      </c>
      <c r="L103" s="176">
        <v>0</v>
      </c>
      <c r="M103" s="176">
        <v>0</v>
      </c>
      <c r="N103" s="176">
        <v>100</v>
      </c>
      <c r="O103" s="176">
        <v>100</v>
      </c>
      <c r="P103" s="10" t="s">
        <v>247</v>
      </c>
      <c r="Q103" s="7">
        <v>60</v>
      </c>
      <c r="R103" s="7">
        <v>60</v>
      </c>
      <c r="S103" s="7">
        <v>100</v>
      </c>
      <c r="T103" s="3"/>
    </row>
    <row r="104" spans="1:20" ht="99" customHeight="1" x14ac:dyDescent="0.25">
      <c r="A104" s="153"/>
      <c r="B104" s="158"/>
      <c r="C104" s="142"/>
      <c r="D104" s="177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  <c r="P104" s="10" t="s">
        <v>248</v>
      </c>
      <c r="Q104" s="7">
        <v>100</v>
      </c>
      <c r="R104" s="7">
        <v>100</v>
      </c>
      <c r="S104" s="7">
        <v>100</v>
      </c>
      <c r="T104" s="3"/>
    </row>
    <row r="105" spans="1:20" ht="99" customHeight="1" x14ac:dyDescent="0.25">
      <c r="A105" s="153"/>
      <c r="B105" s="158"/>
      <c r="C105" s="141">
        <v>2015</v>
      </c>
      <c r="D105" s="176">
        <v>4190.8</v>
      </c>
      <c r="E105" s="176">
        <v>4190.8</v>
      </c>
      <c r="F105" s="176">
        <v>0</v>
      </c>
      <c r="G105" s="176">
        <v>0</v>
      </c>
      <c r="H105" s="176">
        <v>4190.8</v>
      </c>
      <c r="I105" s="176">
        <v>4190.8</v>
      </c>
      <c r="J105" s="176">
        <v>0</v>
      </c>
      <c r="K105" s="176">
        <v>0</v>
      </c>
      <c r="L105" s="176">
        <v>0</v>
      </c>
      <c r="M105" s="176">
        <v>0</v>
      </c>
      <c r="N105" s="176">
        <v>100</v>
      </c>
      <c r="O105" s="176">
        <v>100</v>
      </c>
      <c r="P105" s="10" t="s">
        <v>247</v>
      </c>
      <c r="Q105" s="114">
        <v>63</v>
      </c>
      <c r="R105" s="114">
        <v>65</v>
      </c>
      <c r="S105" s="114">
        <v>103</v>
      </c>
      <c r="T105" s="3"/>
    </row>
    <row r="106" spans="1:20" ht="99" customHeight="1" x14ac:dyDescent="0.25">
      <c r="A106" s="140"/>
      <c r="B106" s="155"/>
      <c r="C106" s="142"/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0" t="s">
        <v>248</v>
      </c>
      <c r="Q106" s="114">
        <v>100</v>
      </c>
      <c r="R106" s="114">
        <v>100</v>
      </c>
      <c r="S106" s="114">
        <v>100</v>
      </c>
      <c r="T106" s="3"/>
    </row>
    <row r="107" spans="1:20" ht="99.75" customHeight="1" x14ac:dyDescent="0.25">
      <c r="A107" s="139" t="s">
        <v>69</v>
      </c>
      <c r="B107" s="154" t="s">
        <v>87</v>
      </c>
      <c r="C107" s="141">
        <v>2014</v>
      </c>
      <c r="D107" s="176">
        <v>472183.2</v>
      </c>
      <c r="E107" s="176">
        <v>471923.71</v>
      </c>
      <c r="F107" s="176">
        <v>0</v>
      </c>
      <c r="G107" s="176">
        <v>0</v>
      </c>
      <c r="H107" s="176">
        <v>463310.8</v>
      </c>
      <c r="I107" s="176">
        <v>463051.31</v>
      </c>
      <c r="J107" s="176">
        <v>8872.4</v>
      </c>
      <c r="K107" s="176">
        <v>8872.4</v>
      </c>
      <c r="L107" s="176">
        <v>0</v>
      </c>
      <c r="M107" s="176">
        <v>0</v>
      </c>
      <c r="N107" s="176">
        <v>100</v>
      </c>
      <c r="O107" s="176">
        <v>99.95</v>
      </c>
      <c r="P107" s="10" t="s">
        <v>249</v>
      </c>
      <c r="Q107" s="7">
        <v>95</v>
      </c>
      <c r="R107" s="7">
        <v>100</v>
      </c>
      <c r="S107" s="7">
        <v>105.26</v>
      </c>
      <c r="T107" s="3"/>
    </row>
    <row r="108" spans="1:20" ht="82.5" customHeight="1" x14ac:dyDescent="0.25">
      <c r="A108" s="153"/>
      <c r="B108" s="158"/>
      <c r="C108" s="152"/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  <c r="P108" s="10" t="s">
        <v>70</v>
      </c>
      <c r="Q108" s="7">
        <v>1.7</v>
      </c>
      <c r="R108" s="7">
        <v>1.6</v>
      </c>
      <c r="S108" s="7">
        <v>94.12</v>
      </c>
      <c r="T108" s="3"/>
    </row>
    <row r="109" spans="1:20" ht="60.75" customHeight="1" x14ac:dyDescent="0.25">
      <c r="A109" s="153"/>
      <c r="B109" s="158"/>
      <c r="C109" s="152"/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  <c r="N109" s="178"/>
      <c r="O109" s="178"/>
      <c r="P109" s="10" t="s">
        <v>250</v>
      </c>
      <c r="Q109" s="7">
        <v>35</v>
      </c>
      <c r="R109" s="7">
        <v>35</v>
      </c>
      <c r="S109" s="7">
        <v>100</v>
      </c>
      <c r="T109" s="3"/>
    </row>
    <row r="110" spans="1:20" ht="87" customHeight="1" x14ac:dyDescent="0.25">
      <c r="A110" s="153"/>
      <c r="B110" s="158"/>
      <c r="C110" s="152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0" t="s">
        <v>251</v>
      </c>
      <c r="Q110" s="7">
        <v>80</v>
      </c>
      <c r="R110" s="7">
        <v>80</v>
      </c>
      <c r="S110" s="7">
        <v>100</v>
      </c>
      <c r="T110" s="3"/>
    </row>
    <row r="111" spans="1:20" ht="74.25" customHeight="1" x14ac:dyDescent="0.25">
      <c r="A111" s="153"/>
      <c r="B111" s="158"/>
      <c r="C111" s="152"/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0" t="s">
        <v>252</v>
      </c>
      <c r="Q111" s="7">
        <v>10</v>
      </c>
      <c r="R111" s="7">
        <v>10</v>
      </c>
      <c r="S111" s="7">
        <v>100</v>
      </c>
      <c r="T111" s="3"/>
    </row>
    <row r="112" spans="1:20" ht="39" customHeight="1" x14ac:dyDescent="0.25">
      <c r="A112" s="153"/>
      <c r="B112" s="158"/>
      <c r="C112" s="142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0" t="s">
        <v>253</v>
      </c>
      <c r="Q112" s="7">
        <v>96</v>
      </c>
      <c r="R112" s="7">
        <v>100</v>
      </c>
      <c r="S112" s="7">
        <v>104.17</v>
      </c>
      <c r="T112" s="3"/>
    </row>
    <row r="113" spans="1:20" ht="98.25" customHeight="1" x14ac:dyDescent="0.25">
      <c r="A113" s="153"/>
      <c r="B113" s="158"/>
      <c r="C113" s="141">
        <v>2015</v>
      </c>
      <c r="D113" s="176">
        <v>530018.9</v>
      </c>
      <c r="E113" s="176">
        <v>530018.9</v>
      </c>
      <c r="F113" s="176">
        <v>0</v>
      </c>
      <c r="G113" s="176">
        <v>0</v>
      </c>
      <c r="H113" s="176">
        <v>489477.1</v>
      </c>
      <c r="I113" s="176">
        <v>489477.1</v>
      </c>
      <c r="J113" s="176">
        <v>40541.800000000003</v>
      </c>
      <c r="K113" s="176">
        <v>40541.800000000003</v>
      </c>
      <c r="L113" s="176">
        <v>0</v>
      </c>
      <c r="M113" s="176">
        <v>0</v>
      </c>
      <c r="N113" s="176">
        <v>100</v>
      </c>
      <c r="O113" s="176">
        <v>100</v>
      </c>
      <c r="P113" s="10" t="s">
        <v>249</v>
      </c>
      <c r="Q113" s="114">
        <v>98</v>
      </c>
      <c r="R113" s="114">
        <v>98</v>
      </c>
      <c r="S113" s="114">
        <v>103.2</v>
      </c>
      <c r="T113" s="3"/>
    </row>
    <row r="114" spans="1:20" ht="78" customHeight="1" x14ac:dyDescent="0.25">
      <c r="A114" s="153"/>
      <c r="B114" s="158"/>
      <c r="C114" s="152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0" t="s">
        <v>70</v>
      </c>
      <c r="Q114" s="114">
        <v>1.7</v>
      </c>
      <c r="R114" s="114">
        <v>1.7</v>
      </c>
      <c r="S114" s="114">
        <v>100</v>
      </c>
      <c r="T114" s="3"/>
    </row>
    <row r="115" spans="1:20" ht="56.25" customHeight="1" x14ac:dyDescent="0.25">
      <c r="A115" s="153"/>
      <c r="B115" s="158"/>
      <c r="C115" s="152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0" t="s">
        <v>250</v>
      </c>
      <c r="Q115" s="114">
        <v>58.2</v>
      </c>
      <c r="R115" s="114">
        <v>58.2</v>
      </c>
      <c r="S115" s="114">
        <v>100</v>
      </c>
      <c r="T115" s="3"/>
    </row>
    <row r="116" spans="1:20" ht="84.75" customHeight="1" x14ac:dyDescent="0.25">
      <c r="A116" s="153"/>
      <c r="B116" s="158"/>
      <c r="C116" s="152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0" t="s">
        <v>251</v>
      </c>
      <c r="Q116" s="114">
        <v>82</v>
      </c>
      <c r="R116" s="114">
        <v>92.1</v>
      </c>
      <c r="S116" s="114">
        <v>112.3</v>
      </c>
      <c r="T116" s="3"/>
    </row>
    <row r="117" spans="1:20" ht="74.25" customHeight="1" x14ac:dyDescent="0.25">
      <c r="A117" s="153"/>
      <c r="B117" s="158"/>
      <c r="C117" s="152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0" t="s">
        <v>252</v>
      </c>
      <c r="Q117" s="114">
        <v>12</v>
      </c>
      <c r="R117" s="114">
        <v>12.4</v>
      </c>
      <c r="S117" s="114">
        <v>103.3</v>
      </c>
      <c r="T117" s="3"/>
    </row>
    <row r="118" spans="1:20" ht="43.5" customHeight="1" x14ac:dyDescent="0.25">
      <c r="A118" s="140"/>
      <c r="B118" s="155"/>
      <c r="C118" s="142"/>
      <c r="D118" s="177"/>
      <c r="E118" s="177"/>
      <c r="F118" s="177"/>
      <c r="G118" s="177"/>
      <c r="H118" s="177"/>
      <c r="I118" s="177"/>
      <c r="J118" s="177"/>
      <c r="K118" s="177"/>
      <c r="L118" s="177"/>
      <c r="M118" s="177"/>
      <c r="N118" s="177"/>
      <c r="O118" s="177"/>
      <c r="P118" s="10" t="s">
        <v>253</v>
      </c>
      <c r="Q118" s="114">
        <v>96</v>
      </c>
      <c r="R118" s="114">
        <v>100</v>
      </c>
      <c r="S118" s="114">
        <v>104.2</v>
      </c>
      <c r="T118" s="3"/>
    </row>
    <row r="119" spans="1:20" ht="21.75" customHeight="1" x14ac:dyDescent="0.25">
      <c r="A119" s="143" t="s">
        <v>88</v>
      </c>
      <c r="B119" s="146" t="s">
        <v>496</v>
      </c>
      <c r="C119" s="18" t="s">
        <v>23</v>
      </c>
      <c r="D119" s="19">
        <f>SUM(D120:D121)</f>
        <v>106876</v>
      </c>
      <c r="E119" s="19">
        <f t="shared" ref="E119:M119" si="44">SUM(E120:E121)</f>
        <v>106874.6</v>
      </c>
      <c r="F119" s="19">
        <f t="shared" si="44"/>
        <v>0</v>
      </c>
      <c r="G119" s="19">
        <f t="shared" si="44"/>
        <v>0</v>
      </c>
      <c r="H119" s="19">
        <f t="shared" si="44"/>
        <v>877</v>
      </c>
      <c r="I119" s="19">
        <f t="shared" si="44"/>
        <v>877</v>
      </c>
      <c r="J119" s="19">
        <f t="shared" si="44"/>
        <v>105999</v>
      </c>
      <c r="K119" s="19">
        <f t="shared" si="44"/>
        <v>105997.6</v>
      </c>
      <c r="L119" s="19">
        <f t="shared" si="44"/>
        <v>0</v>
      </c>
      <c r="M119" s="19">
        <f t="shared" si="44"/>
        <v>0</v>
      </c>
      <c r="N119" s="19">
        <v>100</v>
      </c>
      <c r="O119" s="19">
        <v>100</v>
      </c>
      <c r="P119" s="149" t="s">
        <v>24</v>
      </c>
      <c r="Q119" s="149" t="s">
        <v>24</v>
      </c>
      <c r="R119" s="149" t="s">
        <v>24</v>
      </c>
      <c r="S119" s="149" t="s">
        <v>24</v>
      </c>
      <c r="T119" s="3"/>
    </row>
    <row r="120" spans="1:20" ht="22.5" customHeight="1" x14ac:dyDescent="0.25">
      <c r="A120" s="144"/>
      <c r="B120" s="147"/>
      <c r="C120" s="69">
        <v>2014</v>
      </c>
      <c r="D120" s="79">
        <f>SUM(D122+D126+D128)</f>
        <v>50581</v>
      </c>
      <c r="E120" s="79">
        <f t="shared" ref="E120:M120" si="45">SUM(E122+E126+E128)</f>
        <v>50580.3</v>
      </c>
      <c r="F120" s="79">
        <f t="shared" si="45"/>
        <v>0</v>
      </c>
      <c r="G120" s="79">
        <f t="shared" si="45"/>
        <v>0</v>
      </c>
      <c r="H120" s="79">
        <f t="shared" si="45"/>
        <v>877</v>
      </c>
      <c r="I120" s="79">
        <f t="shared" si="45"/>
        <v>877</v>
      </c>
      <c r="J120" s="79">
        <f t="shared" si="45"/>
        <v>49704</v>
      </c>
      <c r="K120" s="79">
        <f t="shared" si="45"/>
        <v>49703.3</v>
      </c>
      <c r="L120" s="79">
        <f t="shared" si="45"/>
        <v>0</v>
      </c>
      <c r="M120" s="79">
        <f t="shared" si="45"/>
        <v>0</v>
      </c>
      <c r="N120" s="79">
        <v>100</v>
      </c>
      <c r="O120" s="79">
        <v>100</v>
      </c>
      <c r="P120" s="150"/>
      <c r="Q120" s="150"/>
      <c r="R120" s="150"/>
      <c r="S120" s="150"/>
      <c r="T120" s="3"/>
    </row>
    <row r="121" spans="1:20" ht="22.5" customHeight="1" x14ac:dyDescent="0.25">
      <c r="A121" s="145"/>
      <c r="B121" s="148"/>
      <c r="C121" s="69">
        <v>2015</v>
      </c>
      <c r="D121" s="79">
        <f>SUM(D124+D127+D130)</f>
        <v>56295</v>
      </c>
      <c r="E121" s="79">
        <f t="shared" ref="E121:M121" si="46">SUM(E124+E127+E130)</f>
        <v>56294.3</v>
      </c>
      <c r="F121" s="79">
        <f t="shared" si="46"/>
        <v>0</v>
      </c>
      <c r="G121" s="79">
        <f t="shared" si="46"/>
        <v>0</v>
      </c>
      <c r="H121" s="79">
        <f t="shared" si="46"/>
        <v>0</v>
      </c>
      <c r="I121" s="79">
        <f t="shared" si="46"/>
        <v>0</v>
      </c>
      <c r="J121" s="79">
        <f t="shared" si="46"/>
        <v>56295</v>
      </c>
      <c r="K121" s="79">
        <f t="shared" si="46"/>
        <v>56294.3</v>
      </c>
      <c r="L121" s="79">
        <f t="shared" si="46"/>
        <v>0</v>
      </c>
      <c r="M121" s="79">
        <f t="shared" si="46"/>
        <v>0</v>
      </c>
      <c r="N121" s="79">
        <v>100</v>
      </c>
      <c r="O121" s="79">
        <v>100</v>
      </c>
      <c r="P121" s="151"/>
      <c r="Q121" s="151"/>
      <c r="R121" s="151"/>
      <c r="S121" s="151"/>
      <c r="T121" s="3"/>
    </row>
    <row r="122" spans="1:20" ht="56.25" customHeight="1" x14ac:dyDescent="0.25">
      <c r="A122" s="139" t="s">
        <v>89</v>
      </c>
      <c r="B122" s="154" t="s">
        <v>90</v>
      </c>
      <c r="C122" s="141">
        <v>2014</v>
      </c>
      <c r="D122" s="176">
        <v>13533.18</v>
      </c>
      <c r="E122" s="176">
        <v>13532.94</v>
      </c>
      <c r="F122" s="176">
        <v>0</v>
      </c>
      <c r="G122" s="176">
        <v>0</v>
      </c>
      <c r="H122" s="176">
        <v>877</v>
      </c>
      <c r="I122" s="176">
        <v>877</v>
      </c>
      <c r="J122" s="176">
        <v>12656.18</v>
      </c>
      <c r="K122" s="176">
        <v>12655.94</v>
      </c>
      <c r="L122" s="176">
        <v>0</v>
      </c>
      <c r="M122" s="176">
        <v>0</v>
      </c>
      <c r="N122" s="176">
        <v>100</v>
      </c>
      <c r="O122" s="176">
        <v>100</v>
      </c>
      <c r="P122" s="6" t="s">
        <v>256</v>
      </c>
      <c r="Q122" s="7">
        <v>6</v>
      </c>
      <c r="R122" s="7">
        <v>6</v>
      </c>
      <c r="S122" s="7">
        <v>100</v>
      </c>
      <c r="T122" s="3"/>
    </row>
    <row r="123" spans="1:20" ht="29.25" customHeight="1" x14ac:dyDescent="0.25">
      <c r="A123" s="153"/>
      <c r="B123" s="158"/>
      <c r="C123" s="142"/>
      <c r="D123" s="177"/>
      <c r="E123" s="177"/>
      <c r="F123" s="177"/>
      <c r="G123" s="177"/>
      <c r="H123" s="177"/>
      <c r="I123" s="177"/>
      <c r="J123" s="177"/>
      <c r="K123" s="177"/>
      <c r="L123" s="177"/>
      <c r="M123" s="177"/>
      <c r="N123" s="177"/>
      <c r="O123" s="177"/>
      <c r="P123" s="6" t="s">
        <v>254</v>
      </c>
      <c r="Q123" s="7">
        <v>65</v>
      </c>
      <c r="R123" s="7">
        <v>65</v>
      </c>
      <c r="S123" s="7">
        <v>100</v>
      </c>
      <c r="T123" s="3"/>
    </row>
    <row r="124" spans="1:20" ht="54.75" customHeight="1" x14ac:dyDescent="0.25">
      <c r="A124" s="153"/>
      <c r="B124" s="158"/>
      <c r="C124" s="141">
        <v>2015</v>
      </c>
      <c r="D124" s="176">
        <v>16642.099999999999</v>
      </c>
      <c r="E124" s="176">
        <v>16641.900000000001</v>
      </c>
      <c r="F124" s="176">
        <v>0</v>
      </c>
      <c r="G124" s="176">
        <v>0</v>
      </c>
      <c r="H124" s="176">
        <v>0</v>
      </c>
      <c r="I124" s="176">
        <v>0</v>
      </c>
      <c r="J124" s="176">
        <v>16642.099999999999</v>
      </c>
      <c r="K124" s="176">
        <v>16641.900000000001</v>
      </c>
      <c r="L124" s="176">
        <v>0</v>
      </c>
      <c r="M124" s="176">
        <v>0</v>
      </c>
      <c r="N124" s="176">
        <v>100</v>
      </c>
      <c r="O124" s="176">
        <v>100</v>
      </c>
      <c r="P124" s="6" t="s">
        <v>256</v>
      </c>
      <c r="Q124" s="114">
        <v>6</v>
      </c>
      <c r="R124" s="114">
        <v>6</v>
      </c>
      <c r="S124" s="114">
        <v>100</v>
      </c>
      <c r="T124" s="3"/>
    </row>
    <row r="125" spans="1:20" ht="37.5" customHeight="1" x14ac:dyDescent="0.25">
      <c r="A125" s="140"/>
      <c r="B125" s="155"/>
      <c r="C125" s="142"/>
      <c r="D125" s="177"/>
      <c r="E125" s="177"/>
      <c r="F125" s="177"/>
      <c r="G125" s="177"/>
      <c r="H125" s="177"/>
      <c r="I125" s="177"/>
      <c r="J125" s="177"/>
      <c r="K125" s="177"/>
      <c r="L125" s="177"/>
      <c r="M125" s="177"/>
      <c r="N125" s="177"/>
      <c r="O125" s="177"/>
      <c r="P125" s="6" t="s">
        <v>254</v>
      </c>
      <c r="Q125" s="114">
        <v>70</v>
      </c>
      <c r="R125" s="114">
        <v>79.2</v>
      </c>
      <c r="S125" s="114">
        <v>113.1</v>
      </c>
      <c r="T125" s="3"/>
    </row>
    <row r="126" spans="1:20" ht="114" customHeight="1" x14ac:dyDescent="0.25">
      <c r="A126" s="139" t="s">
        <v>91</v>
      </c>
      <c r="B126" s="154" t="s">
        <v>92</v>
      </c>
      <c r="C126" s="9">
        <v>2014</v>
      </c>
      <c r="D126" s="99">
        <v>36413</v>
      </c>
      <c r="E126" s="99">
        <v>36412.54</v>
      </c>
      <c r="F126" s="99">
        <v>0</v>
      </c>
      <c r="G126" s="99">
        <v>0</v>
      </c>
      <c r="H126" s="99">
        <v>0</v>
      </c>
      <c r="I126" s="99">
        <v>0</v>
      </c>
      <c r="J126" s="99">
        <v>36413</v>
      </c>
      <c r="K126" s="99">
        <v>36412.54</v>
      </c>
      <c r="L126" s="99">
        <v>0</v>
      </c>
      <c r="M126" s="99">
        <v>0</v>
      </c>
      <c r="N126" s="99">
        <v>100</v>
      </c>
      <c r="O126" s="99">
        <v>100</v>
      </c>
      <c r="P126" s="10" t="s">
        <v>255</v>
      </c>
      <c r="Q126" s="7">
        <v>15</v>
      </c>
      <c r="R126" s="7">
        <v>15</v>
      </c>
      <c r="S126" s="7">
        <v>100</v>
      </c>
      <c r="T126" s="3"/>
    </row>
    <row r="127" spans="1:20" ht="114" customHeight="1" x14ac:dyDescent="0.25">
      <c r="A127" s="140"/>
      <c r="B127" s="155"/>
      <c r="C127" s="112">
        <v>2015</v>
      </c>
      <c r="D127" s="113">
        <v>38863</v>
      </c>
      <c r="E127" s="113">
        <v>38862.800000000003</v>
      </c>
      <c r="F127" s="113">
        <v>0</v>
      </c>
      <c r="G127" s="113">
        <v>0</v>
      </c>
      <c r="H127" s="113">
        <v>0</v>
      </c>
      <c r="I127" s="113">
        <v>0</v>
      </c>
      <c r="J127" s="132">
        <v>38863</v>
      </c>
      <c r="K127" s="113">
        <v>38862.800000000003</v>
      </c>
      <c r="L127" s="113">
        <v>0</v>
      </c>
      <c r="M127" s="113">
        <v>0</v>
      </c>
      <c r="N127" s="113">
        <v>100</v>
      </c>
      <c r="O127" s="113">
        <v>100</v>
      </c>
      <c r="P127" s="10" t="s">
        <v>255</v>
      </c>
      <c r="Q127" s="114">
        <v>20</v>
      </c>
      <c r="R127" s="114">
        <v>25</v>
      </c>
      <c r="S127" s="114">
        <v>125</v>
      </c>
      <c r="T127" s="3"/>
    </row>
    <row r="128" spans="1:20" ht="54.75" customHeight="1" x14ac:dyDescent="0.25">
      <c r="A128" s="139" t="s">
        <v>93</v>
      </c>
      <c r="B128" s="154" t="s">
        <v>94</v>
      </c>
      <c r="C128" s="141">
        <v>2014</v>
      </c>
      <c r="D128" s="206">
        <v>634.82000000000005</v>
      </c>
      <c r="E128" s="176">
        <v>634.82000000000005</v>
      </c>
      <c r="F128" s="176">
        <v>0</v>
      </c>
      <c r="G128" s="176">
        <v>0</v>
      </c>
      <c r="H128" s="176">
        <v>0</v>
      </c>
      <c r="I128" s="176">
        <v>0</v>
      </c>
      <c r="J128" s="176">
        <v>634.82000000000005</v>
      </c>
      <c r="K128" s="176">
        <v>634.82000000000005</v>
      </c>
      <c r="L128" s="176">
        <v>0</v>
      </c>
      <c r="M128" s="176">
        <v>0</v>
      </c>
      <c r="N128" s="176">
        <v>100</v>
      </c>
      <c r="O128" s="176">
        <v>100</v>
      </c>
      <c r="P128" s="6" t="s">
        <v>95</v>
      </c>
      <c r="Q128" s="7">
        <v>30</v>
      </c>
      <c r="R128" s="7">
        <v>30</v>
      </c>
      <c r="S128" s="7">
        <v>100</v>
      </c>
      <c r="T128" s="3"/>
    </row>
    <row r="129" spans="1:20" ht="35.25" customHeight="1" x14ac:dyDescent="0.25">
      <c r="A129" s="153"/>
      <c r="B129" s="158"/>
      <c r="C129" s="142"/>
      <c r="D129" s="207"/>
      <c r="E129" s="177"/>
      <c r="F129" s="177"/>
      <c r="G129" s="177"/>
      <c r="H129" s="177"/>
      <c r="I129" s="177"/>
      <c r="J129" s="177"/>
      <c r="K129" s="177"/>
      <c r="L129" s="177"/>
      <c r="M129" s="177"/>
      <c r="N129" s="177"/>
      <c r="O129" s="177"/>
      <c r="P129" s="6" t="s">
        <v>258</v>
      </c>
      <c r="Q129" s="7">
        <v>25</v>
      </c>
      <c r="R129" s="7">
        <v>25</v>
      </c>
      <c r="S129" s="7">
        <v>100</v>
      </c>
      <c r="T129" s="3"/>
    </row>
    <row r="130" spans="1:20" ht="51.75" customHeight="1" x14ac:dyDescent="0.25">
      <c r="A130" s="153"/>
      <c r="B130" s="158"/>
      <c r="C130" s="141">
        <v>2015</v>
      </c>
      <c r="D130" s="156">
        <v>789.9</v>
      </c>
      <c r="E130" s="156">
        <v>789.6</v>
      </c>
      <c r="F130" s="156">
        <v>0</v>
      </c>
      <c r="G130" s="156">
        <v>0</v>
      </c>
      <c r="H130" s="156">
        <v>0</v>
      </c>
      <c r="I130" s="156">
        <v>0</v>
      </c>
      <c r="J130" s="156">
        <v>789.9</v>
      </c>
      <c r="K130" s="156">
        <v>789.6</v>
      </c>
      <c r="L130" s="156">
        <v>0</v>
      </c>
      <c r="M130" s="156">
        <v>0</v>
      </c>
      <c r="N130" s="156">
        <v>100</v>
      </c>
      <c r="O130" s="156">
        <v>100</v>
      </c>
      <c r="P130" s="6" t="s">
        <v>95</v>
      </c>
      <c r="Q130" s="114">
        <v>45</v>
      </c>
      <c r="R130" s="114">
        <v>57</v>
      </c>
      <c r="S130" s="114">
        <v>126.7</v>
      </c>
      <c r="T130" s="3"/>
    </row>
    <row r="131" spans="1:20" ht="36.75" customHeight="1" x14ac:dyDescent="0.25">
      <c r="A131" s="140"/>
      <c r="B131" s="155"/>
      <c r="C131" s="142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6" t="s">
        <v>258</v>
      </c>
      <c r="Q131" s="114">
        <v>30</v>
      </c>
      <c r="R131" s="114">
        <v>87</v>
      </c>
      <c r="S131" s="114">
        <v>290</v>
      </c>
      <c r="T131" s="3"/>
    </row>
    <row r="132" spans="1:20" ht="25.5" customHeight="1" x14ac:dyDescent="0.25">
      <c r="A132" s="143" t="s">
        <v>96</v>
      </c>
      <c r="B132" s="146" t="s">
        <v>97</v>
      </c>
      <c r="C132" s="17" t="s">
        <v>23</v>
      </c>
      <c r="D132" s="19">
        <f>SUM(D133:D134)</f>
        <v>18296.900000000001</v>
      </c>
      <c r="E132" s="19">
        <f t="shared" ref="E132:M132" si="47">SUM(E133:E134)</f>
        <v>18296.699999999997</v>
      </c>
      <c r="F132" s="19">
        <f t="shared" si="47"/>
        <v>0</v>
      </c>
      <c r="G132" s="19">
        <f t="shared" si="47"/>
        <v>0</v>
      </c>
      <c r="H132" s="19">
        <f t="shared" si="47"/>
        <v>17987.3</v>
      </c>
      <c r="I132" s="19">
        <f t="shared" si="47"/>
        <v>17986.900000000001</v>
      </c>
      <c r="J132" s="19">
        <f t="shared" si="47"/>
        <v>309.60000000000002</v>
      </c>
      <c r="K132" s="19">
        <f t="shared" si="47"/>
        <v>309.8</v>
      </c>
      <c r="L132" s="19">
        <f t="shared" si="47"/>
        <v>0</v>
      </c>
      <c r="M132" s="19">
        <f t="shared" si="47"/>
        <v>0</v>
      </c>
      <c r="N132" s="19">
        <v>100</v>
      </c>
      <c r="O132" s="19">
        <v>100</v>
      </c>
      <c r="P132" s="149" t="s">
        <v>24</v>
      </c>
      <c r="Q132" s="149" t="s">
        <v>24</v>
      </c>
      <c r="R132" s="149" t="s">
        <v>24</v>
      </c>
      <c r="S132" s="149" t="s">
        <v>24</v>
      </c>
      <c r="T132" s="3"/>
    </row>
    <row r="133" spans="1:20" ht="24" customHeight="1" x14ac:dyDescent="0.25">
      <c r="A133" s="144"/>
      <c r="B133" s="147"/>
      <c r="C133" s="17">
        <v>2014</v>
      </c>
      <c r="D133" s="19">
        <f>SUM(D135)</f>
        <v>9152.7999999999993</v>
      </c>
      <c r="E133" s="19">
        <f t="shared" ref="E133:M133" si="48">SUM(E135)</f>
        <v>9152.7999999999993</v>
      </c>
      <c r="F133" s="19">
        <f t="shared" si="48"/>
        <v>0</v>
      </c>
      <c r="G133" s="19">
        <f t="shared" si="48"/>
        <v>0</v>
      </c>
      <c r="H133" s="19">
        <f t="shared" si="48"/>
        <v>8971.7999999999993</v>
      </c>
      <c r="I133" s="19">
        <f t="shared" si="48"/>
        <v>8971.5</v>
      </c>
      <c r="J133" s="19">
        <f t="shared" si="48"/>
        <v>181</v>
      </c>
      <c r="K133" s="19">
        <f t="shared" si="48"/>
        <v>181.3</v>
      </c>
      <c r="L133" s="19">
        <f t="shared" si="48"/>
        <v>0</v>
      </c>
      <c r="M133" s="19">
        <f t="shared" si="48"/>
        <v>0</v>
      </c>
      <c r="N133" s="19">
        <v>100</v>
      </c>
      <c r="O133" s="19">
        <v>100</v>
      </c>
      <c r="P133" s="150"/>
      <c r="Q133" s="150"/>
      <c r="R133" s="150"/>
      <c r="S133" s="150"/>
      <c r="T133" s="3"/>
    </row>
    <row r="134" spans="1:20" ht="22.5" customHeight="1" x14ac:dyDescent="0.25">
      <c r="A134" s="145"/>
      <c r="B134" s="148"/>
      <c r="C134" s="17">
        <v>2015</v>
      </c>
      <c r="D134" s="19">
        <f>SUM(D136)</f>
        <v>9144.1</v>
      </c>
      <c r="E134" s="19">
        <f t="shared" ref="E134:M134" si="49">SUM(E136)</f>
        <v>9143.9</v>
      </c>
      <c r="F134" s="19">
        <f t="shared" si="49"/>
        <v>0</v>
      </c>
      <c r="G134" s="19">
        <f t="shared" si="49"/>
        <v>0</v>
      </c>
      <c r="H134" s="19">
        <f t="shared" si="49"/>
        <v>9015.5</v>
      </c>
      <c r="I134" s="19">
        <f t="shared" si="49"/>
        <v>9015.4</v>
      </c>
      <c r="J134" s="19">
        <f t="shared" si="49"/>
        <v>128.6</v>
      </c>
      <c r="K134" s="19">
        <f t="shared" si="49"/>
        <v>128.5</v>
      </c>
      <c r="L134" s="19">
        <f t="shared" si="49"/>
        <v>0</v>
      </c>
      <c r="M134" s="19">
        <f t="shared" si="49"/>
        <v>0</v>
      </c>
      <c r="N134" s="19">
        <v>100</v>
      </c>
      <c r="O134" s="19">
        <v>100</v>
      </c>
      <c r="P134" s="151"/>
      <c r="Q134" s="151"/>
      <c r="R134" s="151"/>
      <c r="S134" s="151"/>
      <c r="T134" s="3"/>
    </row>
    <row r="135" spans="1:20" ht="29.25" customHeight="1" x14ac:dyDescent="0.25">
      <c r="A135" s="159" t="s">
        <v>497</v>
      </c>
      <c r="B135" s="162" t="s">
        <v>498</v>
      </c>
      <c r="C135" s="134">
        <v>2014</v>
      </c>
      <c r="D135" s="135">
        <v>9152.7999999999993</v>
      </c>
      <c r="E135" s="135">
        <v>9152.7999999999993</v>
      </c>
      <c r="F135" s="135">
        <v>0</v>
      </c>
      <c r="G135" s="135">
        <v>0</v>
      </c>
      <c r="H135" s="135">
        <v>8971.7999999999993</v>
      </c>
      <c r="I135" s="135">
        <v>8971.5</v>
      </c>
      <c r="J135" s="135">
        <v>181</v>
      </c>
      <c r="K135" s="135">
        <v>181.3</v>
      </c>
      <c r="L135" s="135">
        <f t="shared" ref="L135:M135" si="50">SUM(L144+L148+L151)</f>
        <v>0</v>
      </c>
      <c r="M135" s="135">
        <f t="shared" si="50"/>
        <v>0</v>
      </c>
      <c r="N135" s="135">
        <v>100</v>
      </c>
      <c r="O135" s="135">
        <v>100</v>
      </c>
      <c r="P135" s="96" t="s">
        <v>259</v>
      </c>
      <c r="Q135" s="84">
        <v>100</v>
      </c>
      <c r="R135" s="84">
        <v>100</v>
      </c>
      <c r="S135" s="84">
        <v>100</v>
      </c>
      <c r="T135" s="3"/>
    </row>
    <row r="136" spans="1:20" ht="116.25" customHeight="1" x14ac:dyDescent="0.25">
      <c r="A136" s="160"/>
      <c r="B136" s="163"/>
      <c r="C136" s="162">
        <v>2015</v>
      </c>
      <c r="D136" s="165">
        <v>9144.1</v>
      </c>
      <c r="E136" s="165">
        <v>9143.9</v>
      </c>
      <c r="F136" s="165">
        <v>0</v>
      </c>
      <c r="G136" s="165">
        <v>0</v>
      </c>
      <c r="H136" s="165">
        <v>9015.5</v>
      </c>
      <c r="I136" s="165">
        <v>9015.4</v>
      </c>
      <c r="J136" s="165">
        <v>128.6</v>
      </c>
      <c r="K136" s="165">
        <v>128.5</v>
      </c>
      <c r="L136" s="165">
        <v>0</v>
      </c>
      <c r="M136" s="165">
        <v>0</v>
      </c>
      <c r="N136" s="165">
        <v>100</v>
      </c>
      <c r="O136" s="165">
        <v>100</v>
      </c>
      <c r="P136" s="136" t="s">
        <v>499</v>
      </c>
      <c r="Q136" s="84">
        <v>100</v>
      </c>
      <c r="R136" s="84">
        <v>100</v>
      </c>
      <c r="S136" s="84">
        <v>100</v>
      </c>
      <c r="T136" s="3"/>
    </row>
    <row r="137" spans="1:20" ht="94.5" customHeight="1" x14ac:dyDescent="0.25">
      <c r="A137" s="161"/>
      <c r="B137" s="164"/>
      <c r="C137" s="164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36" t="s">
        <v>500</v>
      </c>
      <c r="Q137" s="84">
        <v>27</v>
      </c>
      <c r="R137" s="84">
        <v>29</v>
      </c>
      <c r="S137" s="84">
        <v>107.4</v>
      </c>
      <c r="T137" s="3"/>
    </row>
    <row r="138" spans="1:20" ht="21" customHeight="1" x14ac:dyDescent="0.25">
      <c r="A138" s="143" t="s">
        <v>98</v>
      </c>
      <c r="B138" s="146" t="s">
        <v>99</v>
      </c>
      <c r="C138" s="18" t="s">
        <v>23</v>
      </c>
      <c r="D138" s="19">
        <f>SUM(D139:D140)</f>
        <v>28606.2</v>
      </c>
      <c r="E138" s="19">
        <f t="shared" ref="E138:M138" si="51">SUM(E139:E140)</f>
        <v>28605.43</v>
      </c>
      <c r="F138" s="19">
        <f t="shared" si="51"/>
        <v>0</v>
      </c>
      <c r="G138" s="19">
        <f t="shared" si="51"/>
        <v>0</v>
      </c>
      <c r="H138" s="19">
        <f t="shared" si="51"/>
        <v>0</v>
      </c>
      <c r="I138" s="19">
        <f t="shared" si="51"/>
        <v>0</v>
      </c>
      <c r="J138" s="19">
        <f t="shared" si="51"/>
        <v>28606.2</v>
      </c>
      <c r="K138" s="19">
        <f t="shared" si="51"/>
        <v>28605.43</v>
      </c>
      <c r="L138" s="19">
        <f t="shared" si="51"/>
        <v>0</v>
      </c>
      <c r="M138" s="19">
        <f t="shared" si="51"/>
        <v>0</v>
      </c>
      <c r="N138" s="19">
        <v>100</v>
      </c>
      <c r="O138" s="19">
        <v>100</v>
      </c>
      <c r="P138" s="149" t="s">
        <v>24</v>
      </c>
      <c r="Q138" s="149" t="s">
        <v>24</v>
      </c>
      <c r="R138" s="149" t="s">
        <v>24</v>
      </c>
      <c r="S138" s="149" t="s">
        <v>24</v>
      </c>
      <c r="T138" s="3"/>
    </row>
    <row r="139" spans="1:20" ht="19.5" customHeight="1" x14ac:dyDescent="0.25">
      <c r="A139" s="144"/>
      <c r="B139" s="147"/>
      <c r="C139" s="69">
        <v>2014</v>
      </c>
      <c r="D139" s="79">
        <f>SUM(D141+D144)</f>
        <v>13626</v>
      </c>
      <c r="E139" s="79">
        <f t="shared" ref="E139:M139" si="52">SUM(E141+E144)</f>
        <v>13625.730000000001</v>
      </c>
      <c r="F139" s="79">
        <f t="shared" si="52"/>
        <v>0</v>
      </c>
      <c r="G139" s="79">
        <f t="shared" si="52"/>
        <v>0</v>
      </c>
      <c r="H139" s="79">
        <f t="shared" si="52"/>
        <v>0</v>
      </c>
      <c r="I139" s="79">
        <f t="shared" si="52"/>
        <v>0</v>
      </c>
      <c r="J139" s="79">
        <f t="shared" si="52"/>
        <v>13626</v>
      </c>
      <c r="K139" s="79">
        <f t="shared" si="52"/>
        <v>13625.730000000001</v>
      </c>
      <c r="L139" s="79">
        <f t="shared" si="52"/>
        <v>0</v>
      </c>
      <c r="M139" s="79">
        <f t="shared" si="52"/>
        <v>0</v>
      </c>
      <c r="N139" s="79">
        <v>100</v>
      </c>
      <c r="O139" s="79">
        <v>100</v>
      </c>
      <c r="P139" s="150"/>
      <c r="Q139" s="150"/>
      <c r="R139" s="150"/>
      <c r="S139" s="150"/>
      <c r="T139" s="3"/>
    </row>
    <row r="140" spans="1:20" ht="20.25" customHeight="1" x14ac:dyDescent="0.25">
      <c r="A140" s="145"/>
      <c r="B140" s="148"/>
      <c r="C140" s="69">
        <v>2015</v>
      </c>
      <c r="D140" s="79">
        <f>SUM(D143+D146)</f>
        <v>14980.2</v>
      </c>
      <c r="E140" s="79">
        <f t="shared" ref="E140:M140" si="53">SUM(E143+E146)</f>
        <v>14979.7</v>
      </c>
      <c r="F140" s="79">
        <f t="shared" si="53"/>
        <v>0</v>
      </c>
      <c r="G140" s="79">
        <f t="shared" si="53"/>
        <v>0</v>
      </c>
      <c r="H140" s="79">
        <f t="shared" si="53"/>
        <v>0</v>
      </c>
      <c r="I140" s="79">
        <f t="shared" si="53"/>
        <v>0</v>
      </c>
      <c r="J140" s="79">
        <f t="shared" si="53"/>
        <v>14980.2</v>
      </c>
      <c r="K140" s="79">
        <f t="shared" si="53"/>
        <v>14979.7</v>
      </c>
      <c r="L140" s="79">
        <f t="shared" si="53"/>
        <v>0</v>
      </c>
      <c r="M140" s="79">
        <f t="shared" si="53"/>
        <v>0</v>
      </c>
      <c r="N140" s="79">
        <v>10</v>
      </c>
      <c r="O140" s="79">
        <v>100</v>
      </c>
      <c r="P140" s="151"/>
      <c r="Q140" s="151"/>
      <c r="R140" s="151"/>
      <c r="S140" s="151"/>
      <c r="T140" s="3"/>
    </row>
    <row r="141" spans="1:20" ht="84.75" customHeight="1" x14ac:dyDescent="0.25">
      <c r="A141" s="139" t="s">
        <v>100</v>
      </c>
      <c r="B141" s="154" t="s">
        <v>101</v>
      </c>
      <c r="C141" s="141">
        <v>2014</v>
      </c>
      <c r="D141" s="176">
        <v>10413</v>
      </c>
      <c r="E141" s="176">
        <v>10412.450000000001</v>
      </c>
      <c r="F141" s="176">
        <v>0</v>
      </c>
      <c r="G141" s="176">
        <v>0</v>
      </c>
      <c r="H141" s="176">
        <v>0</v>
      </c>
      <c r="I141" s="176">
        <v>0</v>
      </c>
      <c r="J141" s="176">
        <v>10413</v>
      </c>
      <c r="K141" s="176">
        <v>10412.450000000001</v>
      </c>
      <c r="L141" s="176">
        <v>0</v>
      </c>
      <c r="M141" s="176">
        <v>0</v>
      </c>
      <c r="N141" s="176">
        <v>100</v>
      </c>
      <c r="O141" s="176">
        <v>100</v>
      </c>
      <c r="P141" s="10" t="s">
        <v>260</v>
      </c>
      <c r="Q141" s="7">
        <v>100</v>
      </c>
      <c r="R141" s="7">
        <v>100</v>
      </c>
      <c r="S141" s="7">
        <v>100</v>
      </c>
      <c r="T141" s="3"/>
    </row>
    <row r="142" spans="1:20" ht="112.5" customHeight="1" x14ac:dyDescent="0.25">
      <c r="A142" s="153"/>
      <c r="B142" s="158"/>
      <c r="C142" s="142"/>
      <c r="D142" s="177"/>
      <c r="E142" s="177"/>
      <c r="F142" s="177"/>
      <c r="G142" s="177"/>
      <c r="H142" s="177"/>
      <c r="I142" s="177"/>
      <c r="J142" s="177"/>
      <c r="K142" s="177"/>
      <c r="L142" s="177"/>
      <c r="M142" s="177"/>
      <c r="N142" s="177"/>
      <c r="O142" s="177"/>
      <c r="P142" s="10" t="s">
        <v>261</v>
      </c>
      <c r="Q142" s="7">
        <v>35</v>
      </c>
      <c r="R142" s="7">
        <v>35</v>
      </c>
      <c r="S142" s="7">
        <v>100</v>
      </c>
      <c r="T142" s="3"/>
    </row>
    <row r="143" spans="1:20" ht="78" customHeight="1" x14ac:dyDescent="0.25">
      <c r="A143" s="153"/>
      <c r="B143" s="158"/>
      <c r="C143" s="122">
        <v>2015</v>
      </c>
      <c r="D143" s="123">
        <v>11490.7</v>
      </c>
      <c r="E143" s="123">
        <v>11490.7</v>
      </c>
      <c r="F143" s="123">
        <v>0</v>
      </c>
      <c r="G143" s="123">
        <v>0</v>
      </c>
      <c r="H143" s="123">
        <v>0</v>
      </c>
      <c r="I143" s="123">
        <v>0</v>
      </c>
      <c r="J143" s="123">
        <v>11490.7</v>
      </c>
      <c r="K143" s="123">
        <v>11490.7</v>
      </c>
      <c r="L143" s="123">
        <v>0</v>
      </c>
      <c r="M143" s="123">
        <v>0</v>
      </c>
      <c r="N143" s="123">
        <v>100</v>
      </c>
      <c r="O143" s="123">
        <v>100</v>
      </c>
      <c r="P143" s="31" t="s">
        <v>260</v>
      </c>
      <c r="Q143" s="126">
        <v>100</v>
      </c>
      <c r="R143" s="126">
        <v>100</v>
      </c>
      <c r="S143" s="126">
        <v>100</v>
      </c>
      <c r="T143" s="3"/>
    </row>
    <row r="144" spans="1:20" ht="116.25" customHeight="1" x14ac:dyDescent="0.25">
      <c r="A144" s="139" t="s">
        <v>102</v>
      </c>
      <c r="B144" s="154" t="s">
        <v>103</v>
      </c>
      <c r="C144" s="141">
        <v>2014</v>
      </c>
      <c r="D144" s="176">
        <v>3213</v>
      </c>
      <c r="E144" s="176">
        <v>3213.28</v>
      </c>
      <c r="F144" s="176">
        <v>0</v>
      </c>
      <c r="G144" s="176">
        <v>0</v>
      </c>
      <c r="H144" s="176">
        <v>0</v>
      </c>
      <c r="I144" s="176">
        <v>0</v>
      </c>
      <c r="J144" s="176">
        <v>3213</v>
      </c>
      <c r="K144" s="176">
        <v>3213.28</v>
      </c>
      <c r="L144" s="176">
        <v>0</v>
      </c>
      <c r="M144" s="176">
        <v>0</v>
      </c>
      <c r="N144" s="176">
        <v>100</v>
      </c>
      <c r="O144" s="176">
        <v>100</v>
      </c>
      <c r="P144" s="10" t="s">
        <v>261</v>
      </c>
      <c r="Q144" s="7">
        <v>35</v>
      </c>
      <c r="R144" s="7">
        <v>35</v>
      </c>
      <c r="S144" s="7">
        <v>100</v>
      </c>
      <c r="T144" s="3"/>
    </row>
    <row r="145" spans="1:20" ht="63" customHeight="1" x14ac:dyDescent="0.25">
      <c r="A145" s="153"/>
      <c r="B145" s="158"/>
      <c r="C145" s="142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0" t="s">
        <v>262</v>
      </c>
      <c r="Q145" s="7">
        <v>30</v>
      </c>
      <c r="R145" s="7">
        <v>30</v>
      </c>
      <c r="S145" s="7">
        <v>100</v>
      </c>
      <c r="T145" s="3"/>
    </row>
    <row r="146" spans="1:20" ht="112.5" customHeight="1" x14ac:dyDescent="0.25">
      <c r="A146" s="153"/>
      <c r="B146" s="158"/>
      <c r="C146" s="141">
        <v>2015</v>
      </c>
      <c r="D146" s="156">
        <v>3489.5</v>
      </c>
      <c r="E146" s="156">
        <v>3489</v>
      </c>
      <c r="F146" s="156">
        <v>0</v>
      </c>
      <c r="G146" s="156">
        <v>0</v>
      </c>
      <c r="H146" s="156">
        <v>0</v>
      </c>
      <c r="I146" s="156">
        <v>0</v>
      </c>
      <c r="J146" s="156">
        <v>3489.5</v>
      </c>
      <c r="K146" s="156">
        <v>3489</v>
      </c>
      <c r="L146" s="156">
        <v>0</v>
      </c>
      <c r="M146" s="156">
        <v>0</v>
      </c>
      <c r="N146" s="156">
        <v>100</v>
      </c>
      <c r="O146" s="156">
        <v>100</v>
      </c>
      <c r="P146" s="31" t="s">
        <v>261</v>
      </c>
      <c r="Q146" s="126">
        <v>40</v>
      </c>
      <c r="R146" s="126">
        <v>40</v>
      </c>
      <c r="S146" s="126">
        <v>100</v>
      </c>
      <c r="T146" s="3"/>
    </row>
    <row r="147" spans="1:20" ht="63" customHeight="1" x14ac:dyDescent="0.25">
      <c r="A147" s="140"/>
      <c r="B147" s="155"/>
      <c r="C147" s="142"/>
      <c r="D147" s="157"/>
      <c r="E147" s="157"/>
      <c r="F147" s="157"/>
      <c r="G147" s="157"/>
      <c r="H147" s="157"/>
      <c r="I147" s="157"/>
      <c r="J147" s="157"/>
      <c r="K147" s="157"/>
      <c r="L147" s="157"/>
      <c r="M147" s="157"/>
      <c r="N147" s="157"/>
      <c r="O147" s="157"/>
      <c r="P147" s="10" t="s">
        <v>262</v>
      </c>
      <c r="Q147" s="126">
        <v>33</v>
      </c>
      <c r="R147" s="126">
        <v>33</v>
      </c>
      <c r="S147" s="126">
        <v>100</v>
      </c>
      <c r="T147" s="3"/>
    </row>
    <row r="148" spans="1:20" ht="23.25" customHeight="1" x14ac:dyDescent="0.25">
      <c r="A148" s="143" t="s">
        <v>104</v>
      </c>
      <c r="B148" s="146" t="s">
        <v>105</v>
      </c>
      <c r="C148" s="18" t="s">
        <v>23</v>
      </c>
      <c r="D148" s="19">
        <f>SUM(D149:D150)</f>
        <v>193798.8</v>
      </c>
      <c r="E148" s="19">
        <f t="shared" ref="E148:M148" si="54">SUM(E149:E150)</f>
        <v>193797.9</v>
      </c>
      <c r="F148" s="19">
        <f t="shared" si="54"/>
        <v>21300</v>
      </c>
      <c r="G148" s="19">
        <f t="shared" si="54"/>
        <v>21300</v>
      </c>
      <c r="H148" s="19">
        <f t="shared" si="54"/>
        <v>62935.7</v>
      </c>
      <c r="I148" s="19">
        <f t="shared" si="54"/>
        <v>62935.63</v>
      </c>
      <c r="J148" s="19">
        <f t="shared" si="54"/>
        <v>109563.1</v>
      </c>
      <c r="K148" s="19">
        <f t="shared" si="54"/>
        <v>109562.27</v>
      </c>
      <c r="L148" s="19">
        <f t="shared" si="54"/>
        <v>0</v>
      </c>
      <c r="M148" s="19">
        <f t="shared" si="54"/>
        <v>0</v>
      </c>
      <c r="N148" s="19">
        <v>100</v>
      </c>
      <c r="O148" s="19">
        <v>100</v>
      </c>
      <c r="P148" s="149" t="s">
        <v>24</v>
      </c>
      <c r="Q148" s="149" t="s">
        <v>24</v>
      </c>
      <c r="R148" s="149" t="s">
        <v>24</v>
      </c>
      <c r="S148" s="149" t="s">
        <v>24</v>
      </c>
      <c r="T148" s="3"/>
    </row>
    <row r="149" spans="1:20" ht="21" customHeight="1" x14ac:dyDescent="0.25">
      <c r="A149" s="144"/>
      <c r="B149" s="147"/>
      <c r="C149" s="17">
        <v>2014</v>
      </c>
      <c r="D149" s="19">
        <f>SUM(D151+D153)</f>
        <v>96204.7</v>
      </c>
      <c r="E149" s="19">
        <f t="shared" ref="E149:M149" si="55">SUM(E151+E153)</f>
        <v>96203.799999999988</v>
      </c>
      <c r="F149" s="19">
        <f t="shared" si="55"/>
        <v>0</v>
      </c>
      <c r="G149" s="19">
        <f t="shared" si="55"/>
        <v>0</v>
      </c>
      <c r="H149" s="19">
        <f t="shared" si="55"/>
        <v>62935.7</v>
      </c>
      <c r="I149" s="19">
        <f t="shared" si="55"/>
        <v>62935.63</v>
      </c>
      <c r="J149" s="19">
        <f t="shared" si="55"/>
        <v>33269</v>
      </c>
      <c r="K149" s="19">
        <f t="shared" si="55"/>
        <v>33268.17</v>
      </c>
      <c r="L149" s="19">
        <f t="shared" si="55"/>
        <v>0</v>
      </c>
      <c r="M149" s="19">
        <f t="shared" si="55"/>
        <v>0</v>
      </c>
      <c r="N149" s="19">
        <v>100</v>
      </c>
      <c r="O149" s="19">
        <v>100</v>
      </c>
      <c r="P149" s="150"/>
      <c r="Q149" s="150"/>
      <c r="R149" s="150"/>
      <c r="S149" s="150"/>
      <c r="T149" s="3"/>
    </row>
    <row r="150" spans="1:20" ht="21" customHeight="1" x14ac:dyDescent="0.25">
      <c r="A150" s="145"/>
      <c r="B150" s="148"/>
      <c r="C150" s="17">
        <v>2015</v>
      </c>
      <c r="D150" s="19">
        <f>SUM(D152)</f>
        <v>97594.1</v>
      </c>
      <c r="E150" s="19">
        <f t="shared" ref="E150:M150" si="56">SUM(E152)</f>
        <v>97594.1</v>
      </c>
      <c r="F150" s="19">
        <f t="shared" si="56"/>
        <v>21300</v>
      </c>
      <c r="G150" s="19">
        <f t="shared" si="56"/>
        <v>21300</v>
      </c>
      <c r="H150" s="19">
        <f t="shared" si="56"/>
        <v>0</v>
      </c>
      <c r="I150" s="19">
        <f t="shared" si="56"/>
        <v>0</v>
      </c>
      <c r="J150" s="19">
        <f t="shared" si="56"/>
        <v>76294.100000000006</v>
      </c>
      <c r="K150" s="19">
        <f t="shared" si="56"/>
        <v>76294.100000000006</v>
      </c>
      <c r="L150" s="19">
        <f t="shared" si="56"/>
        <v>0</v>
      </c>
      <c r="M150" s="19">
        <f t="shared" si="56"/>
        <v>0</v>
      </c>
      <c r="N150" s="19">
        <v>100</v>
      </c>
      <c r="O150" s="19">
        <v>100</v>
      </c>
      <c r="P150" s="151"/>
      <c r="Q150" s="151"/>
      <c r="R150" s="151"/>
      <c r="S150" s="151"/>
      <c r="T150" s="3"/>
    </row>
    <row r="151" spans="1:20" ht="49.5" customHeight="1" x14ac:dyDescent="0.25">
      <c r="A151" s="139" t="s">
        <v>106</v>
      </c>
      <c r="B151" s="154" t="s">
        <v>107</v>
      </c>
      <c r="C151" s="24">
        <v>2014</v>
      </c>
      <c r="D151" s="25">
        <v>90720.3</v>
      </c>
      <c r="E151" s="25">
        <v>90719.43</v>
      </c>
      <c r="F151" s="25">
        <v>0</v>
      </c>
      <c r="G151" s="25">
        <v>0</v>
      </c>
      <c r="H151" s="25">
        <v>62935.7</v>
      </c>
      <c r="I151" s="25">
        <v>62935.63</v>
      </c>
      <c r="J151" s="25">
        <v>27784.6</v>
      </c>
      <c r="K151" s="25">
        <v>27783.8</v>
      </c>
      <c r="L151" s="25">
        <v>0</v>
      </c>
      <c r="M151" s="25">
        <v>0</v>
      </c>
      <c r="N151" s="25">
        <v>100</v>
      </c>
      <c r="O151" s="25">
        <v>100</v>
      </c>
      <c r="P151" s="28" t="s">
        <v>108</v>
      </c>
      <c r="Q151" s="7" t="s">
        <v>109</v>
      </c>
      <c r="R151" s="7" t="s">
        <v>109</v>
      </c>
      <c r="S151" s="7">
        <v>100</v>
      </c>
      <c r="T151" s="3"/>
    </row>
    <row r="152" spans="1:20" ht="66.75" customHeight="1" x14ac:dyDescent="0.25">
      <c r="A152" s="140"/>
      <c r="B152" s="155"/>
      <c r="C152" s="24">
        <v>2015</v>
      </c>
      <c r="D152" s="25">
        <v>97594.1</v>
      </c>
      <c r="E152" s="25">
        <v>97594.1</v>
      </c>
      <c r="F152" s="25">
        <v>21300</v>
      </c>
      <c r="G152" s="25">
        <v>21300</v>
      </c>
      <c r="H152" s="25">
        <v>0</v>
      </c>
      <c r="I152" s="25">
        <v>0</v>
      </c>
      <c r="J152" s="25">
        <v>76294.100000000006</v>
      </c>
      <c r="K152" s="25">
        <v>76294.100000000006</v>
      </c>
      <c r="L152" s="25">
        <v>0</v>
      </c>
      <c r="M152" s="25">
        <v>0</v>
      </c>
      <c r="N152" s="25">
        <v>100</v>
      </c>
      <c r="O152" s="25">
        <v>100</v>
      </c>
      <c r="P152" s="28" t="s">
        <v>505</v>
      </c>
      <c r="Q152" s="126">
        <v>1</v>
      </c>
      <c r="R152" s="126">
        <v>1</v>
      </c>
      <c r="S152" s="126">
        <v>100</v>
      </c>
      <c r="T152" s="3"/>
    </row>
    <row r="153" spans="1:20" ht="39" customHeight="1" x14ac:dyDescent="0.25">
      <c r="A153" s="7" t="s">
        <v>110</v>
      </c>
      <c r="B153" s="23" t="s">
        <v>111</v>
      </c>
      <c r="C153" s="24">
        <v>2014</v>
      </c>
      <c r="D153" s="25">
        <v>5484.4</v>
      </c>
      <c r="E153" s="25">
        <v>5484.37</v>
      </c>
      <c r="F153" s="25">
        <v>0</v>
      </c>
      <c r="G153" s="25">
        <v>0</v>
      </c>
      <c r="H153" s="25">
        <v>0</v>
      </c>
      <c r="I153" s="25">
        <v>0</v>
      </c>
      <c r="J153" s="25">
        <v>5484.4</v>
      </c>
      <c r="K153" s="25">
        <v>5484.37</v>
      </c>
      <c r="L153" s="25">
        <v>0</v>
      </c>
      <c r="M153" s="25">
        <v>0</v>
      </c>
      <c r="N153" s="25">
        <v>100</v>
      </c>
      <c r="O153" s="25">
        <v>100</v>
      </c>
      <c r="P153" s="28" t="s">
        <v>263</v>
      </c>
      <c r="Q153" s="7">
        <v>1</v>
      </c>
      <c r="R153" s="7">
        <v>1</v>
      </c>
      <c r="S153" s="7">
        <v>100</v>
      </c>
      <c r="T153" s="3"/>
    </row>
    <row r="154" spans="1:20" ht="20.25" customHeight="1" x14ac:dyDescent="0.25">
      <c r="A154" s="143" t="s">
        <v>112</v>
      </c>
      <c r="B154" s="146" t="s">
        <v>113</v>
      </c>
      <c r="C154" s="18" t="s">
        <v>23</v>
      </c>
      <c r="D154" s="19">
        <f>SUM(D155:D156)</f>
        <v>181.4</v>
      </c>
      <c r="E154" s="19">
        <f t="shared" ref="E154:M154" si="57">SUM(E155:E156)</f>
        <v>181.4</v>
      </c>
      <c r="F154" s="19">
        <f t="shared" si="57"/>
        <v>0</v>
      </c>
      <c r="G154" s="19">
        <f t="shared" si="57"/>
        <v>0</v>
      </c>
      <c r="H154" s="19">
        <f t="shared" si="57"/>
        <v>165.6</v>
      </c>
      <c r="I154" s="19">
        <f t="shared" si="57"/>
        <v>165.6</v>
      </c>
      <c r="J154" s="19">
        <f t="shared" si="57"/>
        <v>15.8</v>
      </c>
      <c r="K154" s="19">
        <f t="shared" si="57"/>
        <v>15.8</v>
      </c>
      <c r="L154" s="19">
        <f t="shared" si="57"/>
        <v>0</v>
      </c>
      <c r="M154" s="19">
        <f t="shared" si="57"/>
        <v>0</v>
      </c>
      <c r="N154" s="19">
        <v>100</v>
      </c>
      <c r="O154" s="19">
        <v>100</v>
      </c>
      <c r="P154" s="149" t="s">
        <v>24</v>
      </c>
      <c r="Q154" s="149" t="s">
        <v>24</v>
      </c>
      <c r="R154" s="149" t="s">
        <v>24</v>
      </c>
      <c r="S154" s="149" t="s">
        <v>24</v>
      </c>
      <c r="T154" s="3"/>
    </row>
    <row r="155" spans="1:20" ht="19.5" customHeight="1" x14ac:dyDescent="0.25">
      <c r="A155" s="144"/>
      <c r="B155" s="147"/>
      <c r="C155" s="17">
        <v>2014</v>
      </c>
      <c r="D155" s="19">
        <f>SUM(D157+D159)</f>
        <v>165.6</v>
      </c>
      <c r="E155" s="19">
        <f t="shared" ref="E155:M155" si="58">SUM(E157+E159)</f>
        <v>165.6</v>
      </c>
      <c r="F155" s="19">
        <f t="shared" si="58"/>
        <v>0</v>
      </c>
      <c r="G155" s="19">
        <f t="shared" si="58"/>
        <v>0</v>
      </c>
      <c r="H155" s="19">
        <f t="shared" si="58"/>
        <v>165.6</v>
      </c>
      <c r="I155" s="19">
        <f t="shared" si="58"/>
        <v>165.6</v>
      </c>
      <c r="J155" s="19">
        <f t="shared" si="58"/>
        <v>0</v>
      </c>
      <c r="K155" s="19">
        <f t="shared" si="58"/>
        <v>0</v>
      </c>
      <c r="L155" s="19">
        <f t="shared" si="58"/>
        <v>0</v>
      </c>
      <c r="M155" s="19">
        <f t="shared" si="58"/>
        <v>0</v>
      </c>
      <c r="N155" s="19">
        <v>100</v>
      </c>
      <c r="O155" s="19">
        <v>100</v>
      </c>
      <c r="P155" s="150"/>
      <c r="Q155" s="150"/>
      <c r="R155" s="150"/>
      <c r="S155" s="150"/>
      <c r="T155" s="3"/>
    </row>
    <row r="156" spans="1:20" ht="18.75" customHeight="1" x14ac:dyDescent="0.25">
      <c r="A156" s="145"/>
      <c r="B156" s="148"/>
      <c r="C156" s="17">
        <v>2015</v>
      </c>
      <c r="D156" s="19">
        <f>SUM(D158+D160)</f>
        <v>15.8</v>
      </c>
      <c r="E156" s="19">
        <f t="shared" ref="E156:M156" si="59">SUM(E158+E160)</f>
        <v>15.8</v>
      </c>
      <c r="F156" s="19">
        <f t="shared" si="59"/>
        <v>0</v>
      </c>
      <c r="G156" s="19">
        <f t="shared" si="59"/>
        <v>0</v>
      </c>
      <c r="H156" s="19">
        <f t="shared" si="59"/>
        <v>0</v>
      </c>
      <c r="I156" s="19">
        <f t="shared" si="59"/>
        <v>0</v>
      </c>
      <c r="J156" s="19">
        <f t="shared" si="59"/>
        <v>15.8</v>
      </c>
      <c r="K156" s="19">
        <f t="shared" si="59"/>
        <v>15.8</v>
      </c>
      <c r="L156" s="19">
        <f t="shared" si="59"/>
        <v>0</v>
      </c>
      <c r="M156" s="19">
        <f t="shared" si="59"/>
        <v>0</v>
      </c>
      <c r="N156" s="19">
        <v>100</v>
      </c>
      <c r="O156" s="19">
        <v>100</v>
      </c>
      <c r="P156" s="151"/>
      <c r="Q156" s="151"/>
      <c r="R156" s="151"/>
      <c r="S156" s="151"/>
      <c r="T156" s="3"/>
    </row>
    <row r="157" spans="1:20" ht="57" customHeight="1" x14ac:dyDescent="0.25">
      <c r="A157" s="139" t="s">
        <v>114</v>
      </c>
      <c r="B157" s="154" t="s">
        <v>115</v>
      </c>
      <c r="C157" s="9">
        <v>2014</v>
      </c>
      <c r="D157" s="99">
        <v>145</v>
      </c>
      <c r="E157" s="99">
        <v>145</v>
      </c>
      <c r="F157" s="99">
        <v>0</v>
      </c>
      <c r="G157" s="99">
        <v>0</v>
      </c>
      <c r="H157" s="99">
        <v>145</v>
      </c>
      <c r="I157" s="99">
        <v>145</v>
      </c>
      <c r="J157" s="99">
        <v>0</v>
      </c>
      <c r="K157" s="99">
        <v>0</v>
      </c>
      <c r="L157" s="99">
        <v>0</v>
      </c>
      <c r="M157" s="99">
        <v>0</v>
      </c>
      <c r="N157" s="99">
        <v>100</v>
      </c>
      <c r="O157" s="99">
        <v>100</v>
      </c>
      <c r="P157" s="28" t="s">
        <v>264</v>
      </c>
      <c r="Q157" s="7">
        <v>30</v>
      </c>
      <c r="R157" s="7">
        <v>30</v>
      </c>
      <c r="S157" s="7">
        <v>100</v>
      </c>
      <c r="T157" s="3"/>
    </row>
    <row r="158" spans="1:20" ht="51.75" customHeight="1" x14ac:dyDescent="0.25">
      <c r="A158" s="140"/>
      <c r="B158" s="155"/>
      <c r="C158" s="24">
        <v>2015</v>
      </c>
      <c r="D158" s="25">
        <v>15.8</v>
      </c>
      <c r="E158" s="25">
        <v>15.8</v>
      </c>
      <c r="F158" s="25">
        <v>0</v>
      </c>
      <c r="G158" s="25">
        <v>0</v>
      </c>
      <c r="H158" s="25">
        <v>0</v>
      </c>
      <c r="I158" s="25">
        <v>0</v>
      </c>
      <c r="J158" s="25">
        <v>15.8</v>
      </c>
      <c r="K158" s="25">
        <v>15.8</v>
      </c>
      <c r="L158" s="25">
        <v>0</v>
      </c>
      <c r="M158" s="25">
        <v>0</v>
      </c>
      <c r="N158" s="25">
        <v>100</v>
      </c>
      <c r="O158" s="25">
        <v>100</v>
      </c>
      <c r="P158" s="28" t="s">
        <v>264</v>
      </c>
      <c r="Q158" s="126">
        <v>33</v>
      </c>
      <c r="R158" s="126">
        <v>33</v>
      </c>
      <c r="S158" s="126">
        <v>100</v>
      </c>
      <c r="T158" s="3"/>
    </row>
    <row r="159" spans="1:20" ht="81" customHeight="1" x14ac:dyDescent="0.25">
      <c r="A159" s="139" t="s">
        <v>116</v>
      </c>
      <c r="B159" s="154" t="s">
        <v>117</v>
      </c>
      <c r="C159" s="9">
        <v>2014</v>
      </c>
      <c r="D159" s="99">
        <v>20.6</v>
      </c>
      <c r="E159" s="99">
        <v>20.6</v>
      </c>
      <c r="F159" s="99">
        <v>0</v>
      </c>
      <c r="G159" s="99">
        <v>0</v>
      </c>
      <c r="H159" s="99">
        <v>20.6</v>
      </c>
      <c r="I159" s="99">
        <v>20.6</v>
      </c>
      <c r="J159" s="99">
        <v>0</v>
      </c>
      <c r="K159" s="99">
        <v>0</v>
      </c>
      <c r="L159" s="99">
        <v>0</v>
      </c>
      <c r="M159" s="99">
        <v>0</v>
      </c>
      <c r="N159" s="99">
        <v>100</v>
      </c>
      <c r="O159" s="99">
        <v>100</v>
      </c>
      <c r="P159" s="28" t="s">
        <v>265</v>
      </c>
      <c r="Q159" s="7">
        <v>20</v>
      </c>
      <c r="R159" s="7">
        <v>20</v>
      </c>
      <c r="S159" s="7">
        <v>100</v>
      </c>
      <c r="T159" s="3"/>
    </row>
    <row r="160" spans="1:20" ht="81" customHeight="1" x14ac:dyDescent="0.25">
      <c r="A160" s="140"/>
      <c r="B160" s="155"/>
      <c r="C160" s="9">
        <v>2015</v>
      </c>
      <c r="D160" s="99">
        <v>0</v>
      </c>
      <c r="E160" s="99">
        <v>0</v>
      </c>
      <c r="F160" s="99">
        <v>0</v>
      </c>
      <c r="G160" s="99">
        <v>0</v>
      </c>
      <c r="H160" s="99">
        <v>0</v>
      </c>
      <c r="I160" s="99">
        <v>0</v>
      </c>
      <c r="J160" s="99">
        <v>0</v>
      </c>
      <c r="K160" s="99">
        <v>0</v>
      </c>
      <c r="L160" s="99">
        <v>0</v>
      </c>
      <c r="M160" s="99">
        <v>0</v>
      </c>
      <c r="N160" s="99">
        <v>0</v>
      </c>
      <c r="O160" s="99">
        <v>0</v>
      </c>
      <c r="P160" s="28" t="s">
        <v>265</v>
      </c>
      <c r="Q160" s="126">
        <v>20</v>
      </c>
      <c r="R160" s="126">
        <v>232</v>
      </c>
      <c r="S160" s="126" t="s">
        <v>501</v>
      </c>
      <c r="T160" s="3"/>
    </row>
    <row r="161" spans="1:20" ht="24.75" customHeight="1" x14ac:dyDescent="0.25">
      <c r="A161" s="143" t="s">
        <v>118</v>
      </c>
      <c r="B161" s="146" t="s">
        <v>119</v>
      </c>
      <c r="C161" s="18" t="s">
        <v>23</v>
      </c>
      <c r="D161" s="19">
        <f>SUM(D162:D163)</f>
        <v>91891.200000000012</v>
      </c>
      <c r="E161" s="19">
        <f t="shared" ref="E161:M161" si="60">SUM(E162:E163)</f>
        <v>90952.66</v>
      </c>
      <c r="F161" s="19">
        <f t="shared" si="60"/>
        <v>0</v>
      </c>
      <c r="G161" s="19">
        <f t="shared" si="60"/>
        <v>0</v>
      </c>
      <c r="H161" s="19">
        <f t="shared" si="60"/>
        <v>91891.200000000012</v>
      </c>
      <c r="I161" s="19">
        <f t="shared" si="60"/>
        <v>90952.66</v>
      </c>
      <c r="J161" s="19">
        <f t="shared" si="60"/>
        <v>0</v>
      </c>
      <c r="K161" s="19">
        <f t="shared" si="60"/>
        <v>0</v>
      </c>
      <c r="L161" s="19">
        <f t="shared" si="60"/>
        <v>0</v>
      </c>
      <c r="M161" s="19">
        <f t="shared" si="60"/>
        <v>0</v>
      </c>
      <c r="N161" s="19">
        <v>100</v>
      </c>
      <c r="O161" s="19">
        <v>98.98</v>
      </c>
      <c r="P161" s="149" t="s">
        <v>24</v>
      </c>
      <c r="Q161" s="149" t="s">
        <v>24</v>
      </c>
      <c r="R161" s="149" t="s">
        <v>24</v>
      </c>
      <c r="S161" s="149" t="s">
        <v>24</v>
      </c>
      <c r="T161" s="3"/>
    </row>
    <row r="162" spans="1:20" ht="18.75" customHeight="1" x14ac:dyDescent="0.25">
      <c r="A162" s="144"/>
      <c r="B162" s="147"/>
      <c r="C162" s="17">
        <v>2014</v>
      </c>
      <c r="D162" s="19">
        <f>SUM(D164+D166+D168+D170+D172+D174+D176)</f>
        <v>43289.9</v>
      </c>
      <c r="E162" s="19">
        <f t="shared" ref="E162:M162" si="61">SUM(E164+E166+E168+E170+E172+E174+E176)</f>
        <v>42351.76</v>
      </c>
      <c r="F162" s="19">
        <f t="shared" si="61"/>
        <v>0</v>
      </c>
      <c r="G162" s="19">
        <f t="shared" si="61"/>
        <v>0</v>
      </c>
      <c r="H162" s="19">
        <f t="shared" si="61"/>
        <v>43289.9</v>
      </c>
      <c r="I162" s="19">
        <f t="shared" si="61"/>
        <v>42351.76</v>
      </c>
      <c r="J162" s="19">
        <f t="shared" si="61"/>
        <v>0</v>
      </c>
      <c r="K162" s="19">
        <f t="shared" si="61"/>
        <v>0</v>
      </c>
      <c r="L162" s="19">
        <f t="shared" si="61"/>
        <v>0</v>
      </c>
      <c r="M162" s="19">
        <f t="shared" si="61"/>
        <v>0</v>
      </c>
      <c r="N162" s="19">
        <v>100</v>
      </c>
      <c r="O162" s="19">
        <v>97.83</v>
      </c>
      <c r="P162" s="150"/>
      <c r="Q162" s="150"/>
      <c r="R162" s="150"/>
      <c r="S162" s="150"/>
      <c r="T162" s="3"/>
    </row>
    <row r="163" spans="1:20" ht="19.5" customHeight="1" x14ac:dyDescent="0.25">
      <c r="A163" s="145"/>
      <c r="B163" s="148"/>
      <c r="C163" s="17">
        <v>2015</v>
      </c>
      <c r="D163" s="19">
        <f>SUM(D165+D167+D169+D171+D173+D175+D177+D178+D179)</f>
        <v>48601.3</v>
      </c>
      <c r="E163" s="19">
        <f t="shared" ref="E163:M163" si="62">SUM(E165+E167+E169+E171+E173+E175+E177+E178+E179)</f>
        <v>48600.899999999994</v>
      </c>
      <c r="F163" s="19">
        <f t="shared" si="62"/>
        <v>0</v>
      </c>
      <c r="G163" s="19">
        <f t="shared" si="62"/>
        <v>0</v>
      </c>
      <c r="H163" s="19">
        <f t="shared" si="62"/>
        <v>48601.3</v>
      </c>
      <c r="I163" s="19">
        <f t="shared" si="62"/>
        <v>48600.899999999994</v>
      </c>
      <c r="J163" s="19">
        <f t="shared" si="62"/>
        <v>0</v>
      </c>
      <c r="K163" s="19">
        <f t="shared" si="62"/>
        <v>0</v>
      </c>
      <c r="L163" s="19">
        <f t="shared" si="62"/>
        <v>0</v>
      </c>
      <c r="M163" s="19">
        <f t="shared" si="62"/>
        <v>0</v>
      </c>
      <c r="N163" s="19">
        <v>100</v>
      </c>
      <c r="O163" s="19">
        <v>100</v>
      </c>
      <c r="P163" s="151"/>
      <c r="Q163" s="151"/>
      <c r="R163" s="151"/>
      <c r="S163" s="151"/>
      <c r="T163" s="3"/>
    </row>
    <row r="164" spans="1:20" ht="67.5" customHeight="1" x14ac:dyDescent="0.25">
      <c r="A164" s="139" t="s">
        <v>120</v>
      </c>
      <c r="B164" s="154" t="s">
        <v>121</v>
      </c>
      <c r="C164" s="9">
        <v>2014</v>
      </c>
      <c r="D164" s="99">
        <v>754.6</v>
      </c>
      <c r="E164" s="99">
        <v>596.14</v>
      </c>
      <c r="F164" s="99">
        <v>0</v>
      </c>
      <c r="G164" s="99">
        <v>0</v>
      </c>
      <c r="H164" s="99">
        <v>754.6</v>
      </c>
      <c r="I164" s="99">
        <v>596.14</v>
      </c>
      <c r="J164" s="99">
        <v>0</v>
      </c>
      <c r="K164" s="99">
        <v>0</v>
      </c>
      <c r="L164" s="99">
        <v>0</v>
      </c>
      <c r="M164" s="99">
        <v>0</v>
      </c>
      <c r="N164" s="99">
        <v>100</v>
      </c>
      <c r="O164" s="99">
        <v>79</v>
      </c>
      <c r="P164" s="28" t="s">
        <v>122</v>
      </c>
      <c r="Q164" s="7">
        <v>100</v>
      </c>
      <c r="R164" s="7">
        <v>79</v>
      </c>
      <c r="S164" s="7">
        <v>79</v>
      </c>
      <c r="T164" s="3"/>
    </row>
    <row r="165" spans="1:20" ht="66" customHeight="1" x14ac:dyDescent="0.25">
      <c r="A165" s="140"/>
      <c r="B165" s="155"/>
      <c r="C165" s="9">
        <v>2015</v>
      </c>
      <c r="D165" s="99">
        <v>1057.8</v>
      </c>
      <c r="E165" s="99">
        <v>1057.8</v>
      </c>
      <c r="F165" s="99">
        <v>0</v>
      </c>
      <c r="G165" s="99">
        <v>0</v>
      </c>
      <c r="H165" s="99">
        <v>1057.8</v>
      </c>
      <c r="I165" s="99">
        <v>1057.8</v>
      </c>
      <c r="J165" s="99">
        <v>0</v>
      </c>
      <c r="K165" s="99">
        <v>0</v>
      </c>
      <c r="L165" s="99">
        <v>0</v>
      </c>
      <c r="M165" s="99">
        <v>0</v>
      </c>
      <c r="N165" s="99">
        <v>100</v>
      </c>
      <c r="O165" s="99">
        <v>100</v>
      </c>
      <c r="P165" s="28" t="s">
        <v>122</v>
      </c>
      <c r="Q165" s="126">
        <v>100</v>
      </c>
      <c r="R165" s="126">
        <v>100</v>
      </c>
      <c r="S165" s="126">
        <v>100</v>
      </c>
      <c r="T165" s="3"/>
    </row>
    <row r="166" spans="1:20" ht="38.25" customHeight="1" x14ac:dyDescent="0.25">
      <c r="A166" s="139" t="s">
        <v>123</v>
      </c>
      <c r="B166" s="154" t="s">
        <v>124</v>
      </c>
      <c r="C166" s="9">
        <v>2014</v>
      </c>
      <c r="D166" s="99">
        <v>9496.4</v>
      </c>
      <c r="E166" s="99">
        <v>9343.1</v>
      </c>
      <c r="F166" s="99">
        <v>0</v>
      </c>
      <c r="G166" s="99">
        <v>0</v>
      </c>
      <c r="H166" s="99">
        <v>9496.4</v>
      </c>
      <c r="I166" s="99">
        <v>9343.1</v>
      </c>
      <c r="J166" s="99">
        <v>0</v>
      </c>
      <c r="K166" s="99">
        <v>0</v>
      </c>
      <c r="L166" s="99">
        <v>0</v>
      </c>
      <c r="M166" s="99">
        <v>0</v>
      </c>
      <c r="N166" s="99">
        <v>100</v>
      </c>
      <c r="O166" s="99">
        <v>98.39</v>
      </c>
      <c r="P166" s="6" t="s">
        <v>125</v>
      </c>
      <c r="Q166" s="7">
        <v>100</v>
      </c>
      <c r="R166" s="7">
        <v>98.39</v>
      </c>
      <c r="S166" s="7">
        <v>98.39</v>
      </c>
      <c r="T166" s="3"/>
    </row>
    <row r="167" spans="1:20" ht="41.25" customHeight="1" x14ac:dyDescent="0.25">
      <c r="A167" s="140"/>
      <c r="B167" s="155"/>
      <c r="C167" s="9">
        <v>2015</v>
      </c>
      <c r="D167" s="99">
        <v>0</v>
      </c>
      <c r="E167" s="99">
        <v>0</v>
      </c>
      <c r="F167" s="99">
        <v>0</v>
      </c>
      <c r="G167" s="99">
        <v>0</v>
      </c>
      <c r="H167" s="99">
        <v>0</v>
      </c>
      <c r="I167" s="99">
        <v>0</v>
      </c>
      <c r="J167" s="99">
        <v>0</v>
      </c>
      <c r="K167" s="99">
        <v>0</v>
      </c>
      <c r="L167" s="99">
        <v>0</v>
      </c>
      <c r="M167" s="99">
        <v>0</v>
      </c>
      <c r="N167" s="99">
        <v>0</v>
      </c>
      <c r="O167" s="99">
        <v>0</v>
      </c>
      <c r="P167" s="28" t="s">
        <v>125</v>
      </c>
      <c r="Q167" s="126">
        <v>100</v>
      </c>
      <c r="R167" s="126">
        <v>0</v>
      </c>
      <c r="S167" s="126" t="s">
        <v>502</v>
      </c>
      <c r="T167" s="3"/>
    </row>
    <row r="168" spans="1:20" ht="42.75" customHeight="1" x14ac:dyDescent="0.25">
      <c r="A168" s="139" t="s">
        <v>126</v>
      </c>
      <c r="B168" s="141" t="s">
        <v>127</v>
      </c>
      <c r="C168" s="9">
        <v>2014</v>
      </c>
      <c r="D168" s="99">
        <v>5402.6</v>
      </c>
      <c r="E168" s="99">
        <v>5378.12</v>
      </c>
      <c r="F168" s="99">
        <v>0</v>
      </c>
      <c r="G168" s="99">
        <v>0</v>
      </c>
      <c r="H168" s="99">
        <v>5402.6</v>
      </c>
      <c r="I168" s="99">
        <v>5378.12</v>
      </c>
      <c r="J168" s="99">
        <v>0</v>
      </c>
      <c r="K168" s="99">
        <v>0</v>
      </c>
      <c r="L168" s="99">
        <v>0</v>
      </c>
      <c r="M168" s="99">
        <v>0</v>
      </c>
      <c r="N168" s="99">
        <v>100</v>
      </c>
      <c r="O168" s="99">
        <v>99.55</v>
      </c>
      <c r="P168" s="6" t="s">
        <v>128</v>
      </c>
      <c r="Q168" s="7">
        <v>100</v>
      </c>
      <c r="R168" s="7">
        <v>99.55</v>
      </c>
      <c r="S168" s="7">
        <v>99.55</v>
      </c>
      <c r="T168" s="3"/>
    </row>
    <row r="169" spans="1:20" ht="39.75" customHeight="1" x14ac:dyDescent="0.25">
      <c r="A169" s="140"/>
      <c r="B169" s="142"/>
      <c r="C169" s="9">
        <v>2015</v>
      </c>
      <c r="D169" s="99">
        <v>6066.5</v>
      </c>
      <c r="E169" s="99">
        <v>6066.5</v>
      </c>
      <c r="F169" s="99">
        <v>0</v>
      </c>
      <c r="G169" s="99">
        <v>0</v>
      </c>
      <c r="H169" s="99">
        <v>6066.5</v>
      </c>
      <c r="I169" s="99">
        <v>6066.5</v>
      </c>
      <c r="J169" s="99">
        <v>0</v>
      </c>
      <c r="K169" s="99">
        <v>0</v>
      </c>
      <c r="L169" s="99">
        <v>0</v>
      </c>
      <c r="M169" s="99">
        <v>0</v>
      </c>
      <c r="N169" s="99">
        <v>100</v>
      </c>
      <c r="O169" s="99">
        <v>100</v>
      </c>
      <c r="P169" s="28" t="s">
        <v>128</v>
      </c>
      <c r="Q169" s="126">
        <v>100</v>
      </c>
      <c r="R169" s="126">
        <v>100</v>
      </c>
      <c r="S169" s="126">
        <v>100</v>
      </c>
      <c r="T169" s="3"/>
    </row>
    <row r="170" spans="1:20" ht="38.25" customHeight="1" x14ac:dyDescent="0.25">
      <c r="A170" s="139" t="s">
        <v>129</v>
      </c>
      <c r="B170" s="141" t="s">
        <v>130</v>
      </c>
      <c r="C170" s="9">
        <v>2014</v>
      </c>
      <c r="D170" s="99">
        <v>5780.5</v>
      </c>
      <c r="E170" s="99">
        <v>5655.88</v>
      </c>
      <c r="F170" s="99">
        <v>0</v>
      </c>
      <c r="G170" s="99">
        <v>0</v>
      </c>
      <c r="H170" s="99">
        <v>5780.5</v>
      </c>
      <c r="I170" s="99">
        <v>5655.88</v>
      </c>
      <c r="J170" s="99">
        <v>0</v>
      </c>
      <c r="K170" s="99">
        <v>0</v>
      </c>
      <c r="L170" s="99">
        <v>0</v>
      </c>
      <c r="M170" s="99">
        <v>0</v>
      </c>
      <c r="N170" s="99">
        <v>100</v>
      </c>
      <c r="O170" s="99">
        <v>97.84</v>
      </c>
      <c r="P170" s="9" t="s">
        <v>131</v>
      </c>
      <c r="Q170" s="124">
        <v>100</v>
      </c>
      <c r="R170" s="124">
        <v>97.84</v>
      </c>
      <c r="S170" s="7">
        <v>97.84</v>
      </c>
      <c r="T170" s="3"/>
    </row>
    <row r="171" spans="1:20" ht="36.75" customHeight="1" x14ac:dyDescent="0.25">
      <c r="A171" s="140"/>
      <c r="B171" s="142"/>
      <c r="C171" s="9">
        <v>2015</v>
      </c>
      <c r="D171" s="99">
        <v>0</v>
      </c>
      <c r="E171" s="99">
        <v>0</v>
      </c>
      <c r="F171" s="99">
        <v>0</v>
      </c>
      <c r="G171" s="99">
        <v>0</v>
      </c>
      <c r="H171" s="99">
        <v>0</v>
      </c>
      <c r="I171" s="99">
        <v>0</v>
      </c>
      <c r="J171" s="99">
        <v>0</v>
      </c>
      <c r="K171" s="99">
        <v>0</v>
      </c>
      <c r="L171" s="99">
        <v>0</v>
      </c>
      <c r="M171" s="99">
        <v>0</v>
      </c>
      <c r="N171" s="99">
        <v>0</v>
      </c>
      <c r="O171" s="99">
        <v>0</v>
      </c>
      <c r="P171" s="9" t="s">
        <v>131</v>
      </c>
      <c r="Q171" s="124">
        <v>100</v>
      </c>
      <c r="R171" s="124">
        <v>0</v>
      </c>
      <c r="S171" s="126" t="s">
        <v>502</v>
      </c>
      <c r="T171" s="3"/>
    </row>
    <row r="172" spans="1:20" ht="42.75" customHeight="1" x14ac:dyDescent="0.25">
      <c r="A172" s="139" t="s">
        <v>132</v>
      </c>
      <c r="B172" s="141" t="s">
        <v>133</v>
      </c>
      <c r="C172" s="9">
        <v>2014</v>
      </c>
      <c r="D172" s="99">
        <v>19044</v>
      </c>
      <c r="E172" s="99">
        <v>18906.919999999998</v>
      </c>
      <c r="F172" s="99">
        <v>0</v>
      </c>
      <c r="G172" s="99">
        <v>0</v>
      </c>
      <c r="H172" s="99">
        <v>19044</v>
      </c>
      <c r="I172" s="99">
        <v>18906.919999999998</v>
      </c>
      <c r="J172" s="99">
        <v>0</v>
      </c>
      <c r="K172" s="99">
        <v>0</v>
      </c>
      <c r="L172" s="99">
        <v>0</v>
      </c>
      <c r="M172" s="99">
        <v>0</v>
      </c>
      <c r="N172" s="99">
        <v>100</v>
      </c>
      <c r="O172" s="99">
        <v>99.28</v>
      </c>
      <c r="P172" s="28" t="s">
        <v>134</v>
      </c>
      <c r="Q172" s="7">
        <v>100</v>
      </c>
      <c r="R172" s="7">
        <v>99.28</v>
      </c>
      <c r="S172" s="7">
        <v>99.28</v>
      </c>
      <c r="T172" s="3"/>
    </row>
    <row r="173" spans="1:20" ht="41.25" customHeight="1" x14ac:dyDescent="0.25">
      <c r="A173" s="140"/>
      <c r="B173" s="142"/>
      <c r="C173" s="9">
        <v>2015</v>
      </c>
      <c r="D173" s="99">
        <v>6637.3</v>
      </c>
      <c r="E173" s="99">
        <v>6637.3</v>
      </c>
      <c r="F173" s="99">
        <v>0</v>
      </c>
      <c r="G173" s="99">
        <v>0</v>
      </c>
      <c r="H173" s="99">
        <v>6637.3</v>
      </c>
      <c r="I173" s="99">
        <v>6637.3</v>
      </c>
      <c r="J173" s="99">
        <v>0</v>
      </c>
      <c r="K173" s="99">
        <v>0</v>
      </c>
      <c r="L173" s="99">
        <v>0</v>
      </c>
      <c r="M173" s="99">
        <v>0</v>
      </c>
      <c r="N173" s="99">
        <v>100</v>
      </c>
      <c r="O173" s="99">
        <v>100</v>
      </c>
      <c r="P173" s="28" t="s">
        <v>134</v>
      </c>
      <c r="Q173" s="126">
        <v>100</v>
      </c>
      <c r="R173" s="126">
        <v>100</v>
      </c>
      <c r="S173" s="126">
        <v>100</v>
      </c>
      <c r="T173" s="3"/>
    </row>
    <row r="174" spans="1:20" ht="41.25" customHeight="1" x14ac:dyDescent="0.25">
      <c r="A174" s="139" t="s">
        <v>135</v>
      </c>
      <c r="B174" s="141" t="s">
        <v>136</v>
      </c>
      <c r="C174" s="9">
        <v>2014</v>
      </c>
      <c r="D174" s="99">
        <v>116.8</v>
      </c>
      <c r="E174" s="99">
        <v>91.6</v>
      </c>
      <c r="F174" s="99">
        <v>0</v>
      </c>
      <c r="G174" s="99">
        <v>0</v>
      </c>
      <c r="H174" s="99">
        <v>116.8</v>
      </c>
      <c r="I174" s="99">
        <v>91.6</v>
      </c>
      <c r="J174" s="99">
        <v>0</v>
      </c>
      <c r="K174" s="99">
        <v>0</v>
      </c>
      <c r="L174" s="99">
        <v>0</v>
      </c>
      <c r="M174" s="99">
        <v>0</v>
      </c>
      <c r="N174" s="99">
        <v>100</v>
      </c>
      <c r="O174" s="99">
        <v>78.42</v>
      </c>
      <c r="P174" s="28" t="s">
        <v>137</v>
      </c>
      <c r="Q174" s="7">
        <v>100</v>
      </c>
      <c r="R174" s="7">
        <v>78.42</v>
      </c>
      <c r="S174" s="7">
        <v>78.42</v>
      </c>
      <c r="T174" s="3"/>
    </row>
    <row r="175" spans="1:20" ht="39.75" customHeight="1" x14ac:dyDescent="0.25">
      <c r="A175" s="140"/>
      <c r="B175" s="142"/>
      <c r="C175" s="9">
        <v>2015</v>
      </c>
      <c r="D175" s="99">
        <v>139.9</v>
      </c>
      <c r="E175" s="99">
        <v>139.9</v>
      </c>
      <c r="F175" s="99">
        <v>0</v>
      </c>
      <c r="G175" s="99">
        <v>0</v>
      </c>
      <c r="H175" s="99">
        <v>139.9</v>
      </c>
      <c r="I175" s="99">
        <v>139.9</v>
      </c>
      <c r="J175" s="99">
        <v>0</v>
      </c>
      <c r="K175" s="99">
        <v>0</v>
      </c>
      <c r="L175" s="99">
        <v>0</v>
      </c>
      <c r="M175" s="99">
        <v>0</v>
      </c>
      <c r="N175" s="99">
        <v>100</v>
      </c>
      <c r="O175" s="99">
        <v>100</v>
      </c>
      <c r="P175" s="28" t="s">
        <v>137</v>
      </c>
      <c r="Q175" s="126">
        <v>100</v>
      </c>
      <c r="R175" s="126">
        <v>100</v>
      </c>
      <c r="S175" s="126">
        <v>100</v>
      </c>
      <c r="T175" s="3"/>
    </row>
    <row r="176" spans="1:20" ht="104.25" customHeight="1" x14ac:dyDescent="0.25">
      <c r="A176" s="139" t="s">
        <v>138</v>
      </c>
      <c r="B176" s="141" t="s">
        <v>139</v>
      </c>
      <c r="C176" s="9">
        <v>2014</v>
      </c>
      <c r="D176" s="99">
        <v>2695</v>
      </c>
      <c r="E176" s="99">
        <v>2380</v>
      </c>
      <c r="F176" s="99">
        <v>0</v>
      </c>
      <c r="G176" s="99">
        <v>0</v>
      </c>
      <c r="H176" s="99">
        <v>2695</v>
      </c>
      <c r="I176" s="99">
        <v>2380</v>
      </c>
      <c r="J176" s="99">
        <v>0</v>
      </c>
      <c r="K176" s="99">
        <v>0</v>
      </c>
      <c r="L176" s="99">
        <v>0</v>
      </c>
      <c r="M176" s="99">
        <v>0</v>
      </c>
      <c r="N176" s="99">
        <v>100</v>
      </c>
      <c r="O176" s="99">
        <v>88.31</v>
      </c>
      <c r="P176" s="24" t="s">
        <v>140</v>
      </c>
      <c r="Q176" s="7">
        <v>100</v>
      </c>
      <c r="R176" s="7">
        <v>88.31</v>
      </c>
      <c r="S176" s="7">
        <v>88.31</v>
      </c>
      <c r="T176" s="3"/>
    </row>
    <row r="177" spans="1:20" ht="104.25" customHeight="1" x14ac:dyDescent="0.25">
      <c r="A177" s="140"/>
      <c r="B177" s="142"/>
      <c r="C177" s="9">
        <v>2015</v>
      </c>
      <c r="D177" s="102">
        <v>2956.3</v>
      </c>
      <c r="E177" s="102">
        <v>2956.3</v>
      </c>
      <c r="F177" s="102">
        <v>0</v>
      </c>
      <c r="G177" s="102">
        <v>0</v>
      </c>
      <c r="H177" s="102">
        <v>2956.3</v>
      </c>
      <c r="I177" s="102">
        <v>2956.3</v>
      </c>
      <c r="J177" s="102">
        <v>0</v>
      </c>
      <c r="K177" s="102">
        <v>0</v>
      </c>
      <c r="L177" s="102">
        <v>0</v>
      </c>
      <c r="M177" s="102">
        <v>0</v>
      </c>
      <c r="N177" s="102">
        <v>100</v>
      </c>
      <c r="O177" s="102">
        <v>100</v>
      </c>
      <c r="P177" s="9" t="s">
        <v>140</v>
      </c>
      <c r="Q177" s="125">
        <v>100</v>
      </c>
      <c r="R177" s="125">
        <v>100</v>
      </c>
      <c r="S177" s="125">
        <v>100</v>
      </c>
      <c r="T177" s="3"/>
    </row>
    <row r="178" spans="1:20" ht="42.75" customHeight="1" x14ac:dyDescent="0.25">
      <c r="A178" s="121" t="s">
        <v>503</v>
      </c>
      <c r="B178" s="122" t="s">
        <v>504</v>
      </c>
      <c r="C178" s="9">
        <v>2015</v>
      </c>
      <c r="D178" s="99">
        <v>20703.5</v>
      </c>
      <c r="E178" s="99">
        <v>20703.099999999999</v>
      </c>
      <c r="F178" s="99">
        <v>0</v>
      </c>
      <c r="G178" s="99">
        <v>0</v>
      </c>
      <c r="H178" s="99">
        <v>20703.5</v>
      </c>
      <c r="I178" s="99">
        <v>20703.099999999999</v>
      </c>
      <c r="J178" s="99">
        <v>0</v>
      </c>
      <c r="K178" s="99">
        <v>0</v>
      </c>
      <c r="L178" s="99">
        <v>0</v>
      </c>
      <c r="M178" s="99">
        <v>0</v>
      </c>
      <c r="N178" s="102">
        <v>100</v>
      </c>
      <c r="O178" s="102">
        <v>100</v>
      </c>
      <c r="P178" s="141" t="s">
        <v>134</v>
      </c>
      <c r="Q178" s="139">
        <v>100</v>
      </c>
      <c r="R178" s="139">
        <v>100</v>
      </c>
      <c r="S178" s="139">
        <v>100</v>
      </c>
      <c r="T178" s="3"/>
    </row>
    <row r="179" spans="1:20" ht="105" customHeight="1" x14ac:dyDescent="0.25">
      <c r="A179" s="127" t="s">
        <v>506</v>
      </c>
      <c r="B179" s="130" t="s">
        <v>507</v>
      </c>
      <c r="C179" s="9">
        <v>2015</v>
      </c>
      <c r="D179" s="99">
        <v>11040</v>
      </c>
      <c r="E179" s="99">
        <v>11040</v>
      </c>
      <c r="F179" s="99">
        <v>0</v>
      </c>
      <c r="G179" s="99">
        <v>0</v>
      </c>
      <c r="H179" s="99">
        <v>11040</v>
      </c>
      <c r="I179" s="99">
        <v>11040</v>
      </c>
      <c r="J179" s="99">
        <v>0</v>
      </c>
      <c r="K179" s="99">
        <v>0</v>
      </c>
      <c r="L179" s="99">
        <v>0</v>
      </c>
      <c r="M179" s="99">
        <v>0</v>
      </c>
      <c r="N179" s="102">
        <v>100</v>
      </c>
      <c r="O179" s="102">
        <v>100</v>
      </c>
      <c r="P179" s="142"/>
      <c r="Q179" s="140"/>
      <c r="R179" s="140"/>
      <c r="S179" s="140"/>
      <c r="T179" s="3"/>
    </row>
    <row r="180" spans="1:20" ht="20.25" customHeight="1" x14ac:dyDescent="0.25">
      <c r="A180" s="167" t="s">
        <v>141</v>
      </c>
      <c r="B180" s="170" t="s">
        <v>142</v>
      </c>
      <c r="C180" s="14" t="s">
        <v>23</v>
      </c>
      <c r="D180" s="15">
        <f>SUM(D181:D182)</f>
        <v>19507</v>
      </c>
      <c r="E180" s="15">
        <f t="shared" ref="E180:M180" si="63">SUM(E181:E182)</f>
        <v>20016.02</v>
      </c>
      <c r="F180" s="15">
        <f t="shared" si="63"/>
        <v>0</v>
      </c>
      <c r="G180" s="15">
        <f t="shared" si="63"/>
        <v>0</v>
      </c>
      <c r="H180" s="15">
        <f t="shared" si="63"/>
        <v>0</v>
      </c>
      <c r="I180" s="15">
        <f t="shared" si="63"/>
        <v>0</v>
      </c>
      <c r="J180" s="15">
        <f t="shared" si="63"/>
        <v>19507</v>
      </c>
      <c r="K180" s="15">
        <f t="shared" si="63"/>
        <v>20016.02</v>
      </c>
      <c r="L180" s="15">
        <f t="shared" si="63"/>
        <v>0</v>
      </c>
      <c r="M180" s="15">
        <f t="shared" si="63"/>
        <v>0</v>
      </c>
      <c r="N180" s="15">
        <v>100</v>
      </c>
      <c r="O180" s="15">
        <v>102.6</v>
      </c>
      <c r="P180" s="173" t="s">
        <v>24</v>
      </c>
      <c r="Q180" s="173" t="s">
        <v>24</v>
      </c>
      <c r="R180" s="173" t="s">
        <v>24</v>
      </c>
      <c r="S180" s="173" t="s">
        <v>24</v>
      </c>
      <c r="T180" s="3"/>
    </row>
    <row r="181" spans="1:20" ht="18.75" customHeight="1" x14ac:dyDescent="0.25">
      <c r="A181" s="168"/>
      <c r="B181" s="171"/>
      <c r="C181" s="13">
        <v>2014</v>
      </c>
      <c r="D181" s="15">
        <f>SUM(D183:D187)</f>
        <v>9348</v>
      </c>
      <c r="E181" s="15">
        <f t="shared" ref="E181:M181" si="64">SUM(E183:E187)</f>
        <v>9347.1</v>
      </c>
      <c r="F181" s="15">
        <f t="shared" si="64"/>
        <v>0</v>
      </c>
      <c r="G181" s="15">
        <f t="shared" si="64"/>
        <v>0</v>
      </c>
      <c r="H181" s="15">
        <f t="shared" si="64"/>
        <v>0</v>
      </c>
      <c r="I181" s="15">
        <f t="shared" si="64"/>
        <v>0</v>
      </c>
      <c r="J181" s="15">
        <f t="shared" si="64"/>
        <v>9348</v>
      </c>
      <c r="K181" s="15">
        <f t="shared" si="64"/>
        <v>9347.1</v>
      </c>
      <c r="L181" s="15">
        <f t="shared" si="64"/>
        <v>0</v>
      </c>
      <c r="M181" s="15">
        <f t="shared" si="64"/>
        <v>0</v>
      </c>
      <c r="N181" s="15">
        <v>100</v>
      </c>
      <c r="O181" s="15">
        <v>99.99</v>
      </c>
      <c r="P181" s="174"/>
      <c r="Q181" s="174"/>
      <c r="R181" s="174"/>
      <c r="S181" s="174"/>
      <c r="T181" s="3"/>
    </row>
    <row r="182" spans="1:20" ht="19.5" customHeight="1" x14ac:dyDescent="0.25">
      <c r="A182" s="169"/>
      <c r="B182" s="172"/>
      <c r="C182" s="13">
        <v>2015</v>
      </c>
      <c r="D182" s="15">
        <f>SUM(D188:D192)</f>
        <v>10159</v>
      </c>
      <c r="E182" s="15">
        <f t="shared" ref="E182:M182" si="65">SUM(E188:E192)</f>
        <v>10668.92</v>
      </c>
      <c r="F182" s="15">
        <f t="shared" si="65"/>
        <v>0</v>
      </c>
      <c r="G182" s="15">
        <f t="shared" si="65"/>
        <v>0</v>
      </c>
      <c r="H182" s="15">
        <f t="shared" si="65"/>
        <v>0</v>
      </c>
      <c r="I182" s="15">
        <f t="shared" si="65"/>
        <v>0</v>
      </c>
      <c r="J182" s="15">
        <f t="shared" si="65"/>
        <v>10159</v>
      </c>
      <c r="K182" s="15">
        <f t="shared" si="65"/>
        <v>10668.92</v>
      </c>
      <c r="L182" s="15">
        <f t="shared" si="65"/>
        <v>0</v>
      </c>
      <c r="M182" s="15">
        <f t="shared" si="65"/>
        <v>0</v>
      </c>
      <c r="N182" s="15">
        <v>100</v>
      </c>
      <c r="O182" s="15">
        <v>105.02</v>
      </c>
      <c r="P182" s="175"/>
      <c r="Q182" s="175"/>
      <c r="R182" s="175"/>
      <c r="S182" s="175"/>
      <c r="T182" s="3"/>
    </row>
    <row r="183" spans="1:20" ht="28.5" customHeight="1" x14ac:dyDescent="0.25">
      <c r="A183" s="7" t="s">
        <v>143</v>
      </c>
      <c r="B183" s="23" t="s">
        <v>144</v>
      </c>
      <c r="C183" s="24">
        <v>2014</v>
      </c>
      <c r="D183" s="25">
        <v>4751.5</v>
      </c>
      <c r="E183" s="25">
        <v>4751.08</v>
      </c>
      <c r="F183" s="25">
        <v>0</v>
      </c>
      <c r="G183" s="25">
        <v>0</v>
      </c>
      <c r="H183" s="25">
        <v>0</v>
      </c>
      <c r="I183" s="25">
        <v>0</v>
      </c>
      <c r="J183" s="25">
        <v>4751.5</v>
      </c>
      <c r="K183" s="25">
        <v>4751.08</v>
      </c>
      <c r="L183" s="25">
        <v>0</v>
      </c>
      <c r="M183" s="25">
        <v>0</v>
      </c>
      <c r="N183" s="25">
        <v>100</v>
      </c>
      <c r="O183" s="25">
        <v>99.99</v>
      </c>
      <c r="P183" s="141" t="s">
        <v>153</v>
      </c>
      <c r="Q183" s="139" t="s">
        <v>154</v>
      </c>
      <c r="R183" s="139" t="s">
        <v>154</v>
      </c>
      <c r="S183" s="139" t="s">
        <v>154</v>
      </c>
      <c r="T183" s="3"/>
    </row>
    <row r="184" spans="1:20" ht="39" customHeight="1" x14ac:dyDescent="0.25">
      <c r="A184" s="7" t="s">
        <v>145</v>
      </c>
      <c r="B184" s="23" t="s">
        <v>146</v>
      </c>
      <c r="C184" s="24">
        <v>2014</v>
      </c>
      <c r="D184" s="25">
        <v>187</v>
      </c>
      <c r="E184" s="25">
        <v>186.77</v>
      </c>
      <c r="F184" s="25">
        <v>0</v>
      </c>
      <c r="G184" s="25">
        <v>0</v>
      </c>
      <c r="H184" s="25">
        <v>0</v>
      </c>
      <c r="I184" s="25">
        <v>0</v>
      </c>
      <c r="J184" s="25">
        <v>187</v>
      </c>
      <c r="K184" s="25">
        <v>186.77</v>
      </c>
      <c r="L184" s="25">
        <v>0</v>
      </c>
      <c r="M184" s="25">
        <v>0</v>
      </c>
      <c r="N184" s="25">
        <v>100</v>
      </c>
      <c r="O184" s="25">
        <v>99.88</v>
      </c>
      <c r="P184" s="152"/>
      <c r="Q184" s="153"/>
      <c r="R184" s="153"/>
      <c r="S184" s="153"/>
      <c r="T184" s="3"/>
    </row>
    <row r="185" spans="1:20" ht="39" customHeight="1" x14ac:dyDescent="0.25">
      <c r="A185" s="7" t="s">
        <v>147</v>
      </c>
      <c r="B185" s="23" t="s">
        <v>148</v>
      </c>
      <c r="C185" s="24">
        <v>2014</v>
      </c>
      <c r="D185" s="25">
        <v>1765.5</v>
      </c>
      <c r="E185" s="25">
        <v>1765.25</v>
      </c>
      <c r="F185" s="25">
        <v>0</v>
      </c>
      <c r="G185" s="25">
        <v>0</v>
      </c>
      <c r="H185" s="25">
        <v>0</v>
      </c>
      <c r="I185" s="25">
        <v>0</v>
      </c>
      <c r="J185" s="25">
        <v>1765.5</v>
      </c>
      <c r="K185" s="25">
        <v>1765.25</v>
      </c>
      <c r="L185" s="25">
        <v>0</v>
      </c>
      <c r="M185" s="25">
        <v>0</v>
      </c>
      <c r="N185" s="25">
        <v>100</v>
      </c>
      <c r="O185" s="25">
        <v>99.99</v>
      </c>
      <c r="P185" s="152"/>
      <c r="Q185" s="153"/>
      <c r="R185" s="153"/>
      <c r="S185" s="153"/>
      <c r="T185" s="3"/>
    </row>
    <row r="186" spans="1:20" ht="39" customHeight="1" x14ac:dyDescent="0.25">
      <c r="A186" s="7" t="s">
        <v>149</v>
      </c>
      <c r="B186" s="23" t="s">
        <v>150</v>
      </c>
      <c r="C186" s="24">
        <v>2014</v>
      </c>
      <c r="D186" s="25">
        <v>2500</v>
      </c>
      <c r="E186" s="25">
        <v>2500</v>
      </c>
      <c r="F186" s="25">
        <v>0</v>
      </c>
      <c r="G186" s="25">
        <v>0</v>
      </c>
      <c r="H186" s="25">
        <v>0</v>
      </c>
      <c r="I186" s="25">
        <v>0</v>
      </c>
      <c r="J186" s="25">
        <v>2500</v>
      </c>
      <c r="K186" s="25">
        <v>2500</v>
      </c>
      <c r="L186" s="25">
        <v>0</v>
      </c>
      <c r="M186" s="25">
        <v>0</v>
      </c>
      <c r="N186" s="25">
        <v>100</v>
      </c>
      <c r="O186" s="25">
        <v>100</v>
      </c>
      <c r="P186" s="152"/>
      <c r="Q186" s="153"/>
      <c r="R186" s="153"/>
      <c r="S186" s="153"/>
      <c r="T186" s="3"/>
    </row>
    <row r="187" spans="1:20" ht="41.25" customHeight="1" x14ac:dyDescent="0.25">
      <c r="A187" s="7" t="s">
        <v>151</v>
      </c>
      <c r="B187" s="23" t="s">
        <v>152</v>
      </c>
      <c r="C187" s="24">
        <v>2014</v>
      </c>
      <c r="D187" s="25">
        <v>144</v>
      </c>
      <c r="E187" s="25">
        <v>144</v>
      </c>
      <c r="F187" s="25">
        <v>0</v>
      </c>
      <c r="G187" s="25">
        <v>0</v>
      </c>
      <c r="H187" s="25">
        <v>0</v>
      </c>
      <c r="I187" s="25">
        <v>0</v>
      </c>
      <c r="J187" s="25">
        <v>144</v>
      </c>
      <c r="K187" s="25">
        <v>144</v>
      </c>
      <c r="L187" s="25">
        <v>0</v>
      </c>
      <c r="M187" s="25">
        <v>0</v>
      </c>
      <c r="N187" s="25">
        <v>100</v>
      </c>
      <c r="O187" s="25">
        <v>100</v>
      </c>
      <c r="P187" s="142"/>
      <c r="Q187" s="140"/>
      <c r="R187" s="140"/>
      <c r="S187" s="140"/>
      <c r="T187" s="3"/>
    </row>
    <row r="188" spans="1:20" ht="30" customHeight="1" x14ac:dyDescent="0.25">
      <c r="A188" s="57" t="s">
        <v>143</v>
      </c>
      <c r="B188" s="23" t="s">
        <v>144</v>
      </c>
      <c r="C188" s="71">
        <v>2015</v>
      </c>
      <c r="D188" s="72">
        <v>4935</v>
      </c>
      <c r="E188" s="72">
        <v>5601.79</v>
      </c>
      <c r="F188" s="72">
        <v>0</v>
      </c>
      <c r="G188" s="72">
        <v>0</v>
      </c>
      <c r="H188" s="72">
        <v>0</v>
      </c>
      <c r="I188" s="72">
        <v>0</v>
      </c>
      <c r="J188" s="72">
        <v>4935</v>
      </c>
      <c r="K188" s="72">
        <v>5601.79</v>
      </c>
      <c r="L188" s="72">
        <v>0</v>
      </c>
      <c r="M188" s="72">
        <v>0</v>
      </c>
      <c r="N188" s="72">
        <v>100</v>
      </c>
      <c r="O188" s="72">
        <v>113.5</v>
      </c>
      <c r="P188" s="141" t="s">
        <v>153</v>
      </c>
      <c r="Q188" s="139" t="s">
        <v>413</v>
      </c>
      <c r="R188" s="139" t="s">
        <v>414</v>
      </c>
      <c r="S188" s="139" t="s">
        <v>415</v>
      </c>
      <c r="T188" s="3"/>
    </row>
    <row r="189" spans="1:20" ht="41.25" customHeight="1" x14ac:dyDescent="0.25">
      <c r="A189" s="57" t="s">
        <v>145</v>
      </c>
      <c r="B189" s="23" t="s">
        <v>146</v>
      </c>
      <c r="C189" s="71">
        <v>2015</v>
      </c>
      <c r="D189" s="72">
        <v>850</v>
      </c>
      <c r="E189" s="72">
        <v>240.42</v>
      </c>
      <c r="F189" s="72">
        <v>0</v>
      </c>
      <c r="G189" s="72">
        <v>0</v>
      </c>
      <c r="H189" s="72">
        <v>0</v>
      </c>
      <c r="I189" s="72">
        <v>0</v>
      </c>
      <c r="J189" s="72">
        <v>850</v>
      </c>
      <c r="K189" s="72">
        <v>240.42</v>
      </c>
      <c r="L189" s="72">
        <v>0</v>
      </c>
      <c r="M189" s="72">
        <v>0</v>
      </c>
      <c r="N189" s="72">
        <v>100</v>
      </c>
      <c r="O189" s="72">
        <v>28.3</v>
      </c>
      <c r="P189" s="152"/>
      <c r="Q189" s="153"/>
      <c r="R189" s="153"/>
      <c r="S189" s="153"/>
      <c r="T189" s="3"/>
    </row>
    <row r="190" spans="1:20" ht="41.25" customHeight="1" x14ac:dyDescent="0.25">
      <c r="A190" s="57" t="s">
        <v>147</v>
      </c>
      <c r="B190" s="23" t="s">
        <v>148</v>
      </c>
      <c r="C190" s="71">
        <v>2015</v>
      </c>
      <c r="D190" s="72">
        <v>1730</v>
      </c>
      <c r="E190" s="72">
        <v>1932.71</v>
      </c>
      <c r="F190" s="72">
        <v>0</v>
      </c>
      <c r="G190" s="72">
        <v>0</v>
      </c>
      <c r="H190" s="72">
        <v>0</v>
      </c>
      <c r="I190" s="72">
        <v>0</v>
      </c>
      <c r="J190" s="72">
        <v>1730</v>
      </c>
      <c r="K190" s="72">
        <v>1932.71</v>
      </c>
      <c r="L190" s="72">
        <v>0</v>
      </c>
      <c r="M190" s="72">
        <v>0</v>
      </c>
      <c r="N190" s="72">
        <v>100</v>
      </c>
      <c r="O190" s="72">
        <v>111.72</v>
      </c>
      <c r="P190" s="152"/>
      <c r="Q190" s="153"/>
      <c r="R190" s="153"/>
      <c r="S190" s="153"/>
      <c r="T190" s="3"/>
    </row>
    <row r="191" spans="1:20" ht="41.25" customHeight="1" x14ac:dyDescent="0.25">
      <c r="A191" s="57" t="s">
        <v>149</v>
      </c>
      <c r="B191" s="23" t="s">
        <v>150</v>
      </c>
      <c r="C191" s="71">
        <v>2015</v>
      </c>
      <c r="D191" s="72">
        <v>2500</v>
      </c>
      <c r="E191" s="72">
        <v>2750</v>
      </c>
      <c r="F191" s="72">
        <v>0</v>
      </c>
      <c r="G191" s="72">
        <v>0</v>
      </c>
      <c r="H191" s="72">
        <v>0</v>
      </c>
      <c r="I191" s="72">
        <v>0</v>
      </c>
      <c r="J191" s="72">
        <v>2500</v>
      </c>
      <c r="K191" s="72">
        <v>2750</v>
      </c>
      <c r="L191" s="72">
        <v>0</v>
      </c>
      <c r="M191" s="72">
        <v>0</v>
      </c>
      <c r="N191" s="72">
        <v>100</v>
      </c>
      <c r="O191" s="72">
        <v>110</v>
      </c>
      <c r="P191" s="152"/>
      <c r="Q191" s="153"/>
      <c r="R191" s="153"/>
      <c r="S191" s="153"/>
      <c r="T191" s="3"/>
    </row>
    <row r="192" spans="1:20" ht="41.25" customHeight="1" x14ac:dyDescent="0.25">
      <c r="A192" s="57" t="s">
        <v>151</v>
      </c>
      <c r="B192" s="23" t="s">
        <v>152</v>
      </c>
      <c r="C192" s="71">
        <v>2015</v>
      </c>
      <c r="D192" s="72">
        <v>144</v>
      </c>
      <c r="E192" s="72">
        <v>144</v>
      </c>
      <c r="F192" s="72">
        <v>0</v>
      </c>
      <c r="G192" s="72">
        <v>0</v>
      </c>
      <c r="H192" s="72">
        <v>0</v>
      </c>
      <c r="I192" s="72">
        <v>0</v>
      </c>
      <c r="J192" s="72">
        <v>144</v>
      </c>
      <c r="K192" s="72">
        <v>144</v>
      </c>
      <c r="L192" s="72">
        <v>0</v>
      </c>
      <c r="M192" s="72">
        <v>0</v>
      </c>
      <c r="N192" s="72">
        <v>100</v>
      </c>
      <c r="O192" s="72">
        <v>100</v>
      </c>
      <c r="P192" s="142"/>
      <c r="Q192" s="140"/>
      <c r="R192" s="140"/>
      <c r="S192" s="140"/>
      <c r="T192" s="3"/>
    </row>
    <row r="193" spans="1:20" ht="18" customHeight="1" x14ac:dyDescent="0.25">
      <c r="A193" s="167" t="s">
        <v>155</v>
      </c>
      <c r="B193" s="170" t="s">
        <v>156</v>
      </c>
      <c r="C193" s="86" t="s">
        <v>23</v>
      </c>
      <c r="D193" s="58">
        <f>SUM(D194:D195)</f>
        <v>1509</v>
      </c>
      <c r="E193" s="58">
        <f t="shared" ref="E193:M193" si="66">SUM(E194:E195)</f>
        <v>1052.6199999999999</v>
      </c>
      <c r="F193" s="58">
        <f t="shared" si="66"/>
        <v>0</v>
      </c>
      <c r="G193" s="58">
        <f t="shared" si="66"/>
        <v>0</v>
      </c>
      <c r="H193" s="58">
        <f t="shared" si="66"/>
        <v>0</v>
      </c>
      <c r="I193" s="58">
        <f t="shared" si="66"/>
        <v>0</v>
      </c>
      <c r="J193" s="58">
        <f t="shared" si="66"/>
        <v>1509</v>
      </c>
      <c r="K193" s="58">
        <f t="shared" si="66"/>
        <v>1052.6199999999999</v>
      </c>
      <c r="L193" s="58">
        <f t="shared" si="66"/>
        <v>0</v>
      </c>
      <c r="M193" s="58">
        <f t="shared" si="66"/>
        <v>0</v>
      </c>
      <c r="N193" s="58">
        <v>100</v>
      </c>
      <c r="O193" s="58">
        <v>69.760000000000005</v>
      </c>
      <c r="P193" s="218" t="s">
        <v>24</v>
      </c>
      <c r="Q193" s="173" t="s">
        <v>24</v>
      </c>
      <c r="R193" s="173" t="s">
        <v>24</v>
      </c>
      <c r="S193" s="173" t="s">
        <v>24</v>
      </c>
      <c r="T193" s="3"/>
    </row>
    <row r="194" spans="1:20" ht="19.5" customHeight="1" x14ac:dyDescent="0.25">
      <c r="A194" s="168"/>
      <c r="B194" s="171"/>
      <c r="C194" s="61">
        <v>2014</v>
      </c>
      <c r="D194" s="58">
        <f>SUM(D196)</f>
        <v>736</v>
      </c>
      <c r="E194" s="58">
        <f t="shared" ref="E194:M194" si="67">SUM(E196)</f>
        <v>643.5</v>
      </c>
      <c r="F194" s="58">
        <f t="shared" si="67"/>
        <v>0</v>
      </c>
      <c r="G194" s="58">
        <f t="shared" si="67"/>
        <v>0</v>
      </c>
      <c r="H194" s="58">
        <f t="shared" si="67"/>
        <v>0</v>
      </c>
      <c r="I194" s="58">
        <f t="shared" si="67"/>
        <v>0</v>
      </c>
      <c r="J194" s="58">
        <f t="shared" si="67"/>
        <v>736</v>
      </c>
      <c r="K194" s="58">
        <f t="shared" si="67"/>
        <v>643.5</v>
      </c>
      <c r="L194" s="58">
        <f t="shared" si="67"/>
        <v>0</v>
      </c>
      <c r="M194" s="58">
        <f t="shared" si="67"/>
        <v>0</v>
      </c>
      <c r="N194" s="58">
        <v>100</v>
      </c>
      <c r="O194" s="58">
        <v>87.43</v>
      </c>
      <c r="P194" s="219"/>
      <c r="Q194" s="174"/>
      <c r="R194" s="174"/>
      <c r="S194" s="174"/>
      <c r="T194" s="3"/>
    </row>
    <row r="195" spans="1:20" ht="18.75" customHeight="1" x14ac:dyDescent="0.25">
      <c r="A195" s="169"/>
      <c r="B195" s="172"/>
      <c r="C195" s="61">
        <v>2015</v>
      </c>
      <c r="D195" s="58">
        <f>SUM(D201)</f>
        <v>773</v>
      </c>
      <c r="E195" s="58">
        <f t="shared" ref="E195:M195" si="68">SUM(E201)</f>
        <v>409.12</v>
      </c>
      <c r="F195" s="58">
        <f t="shared" si="68"/>
        <v>0</v>
      </c>
      <c r="G195" s="58">
        <f t="shared" si="68"/>
        <v>0</v>
      </c>
      <c r="H195" s="58">
        <f t="shared" si="68"/>
        <v>0</v>
      </c>
      <c r="I195" s="58">
        <f t="shared" si="68"/>
        <v>0</v>
      </c>
      <c r="J195" s="58">
        <f t="shared" si="68"/>
        <v>773</v>
      </c>
      <c r="K195" s="58">
        <f t="shared" si="68"/>
        <v>409.12</v>
      </c>
      <c r="L195" s="58">
        <f t="shared" si="68"/>
        <v>0</v>
      </c>
      <c r="M195" s="58">
        <f t="shared" si="68"/>
        <v>0</v>
      </c>
      <c r="N195" s="58">
        <v>100</v>
      </c>
      <c r="O195" s="58">
        <v>52.93</v>
      </c>
      <c r="P195" s="220"/>
      <c r="Q195" s="175"/>
      <c r="R195" s="175"/>
      <c r="S195" s="175"/>
      <c r="T195" s="3"/>
    </row>
    <row r="196" spans="1:20" ht="57.75" customHeight="1" x14ac:dyDescent="0.25">
      <c r="A196" s="159"/>
      <c r="B196" s="162" t="s">
        <v>416</v>
      </c>
      <c r="C196" s="162">
        <v>2014</v>
      </c>
      <c r="D196" s="165">
        <v>736</v>
      </c>
      <c r="E196" s="165">
        <v>643.5</v>
      </c>
      <c r="F196" s="165">
        <f t="shared" ref="F196:I196" si="69">SUM(F197+F198+F199+F200+F206)</f>
        <v>0</v>
      </c>
      <c r="G196" s="165">
        <f t="shared" si="69"/>
        <v>0</v>
      </c>
      <c r="H196" s="165">
        <f t="shared" si="69"/>
        <v>0</v>
      </c>
      <c r="I196" s="165">
        <f t="shared" si="69"/>
        <v>0</v>
      </c>
      <c r="J196" s="165">
        <v>736</v>
      </c>
      <c r="K196" s="165">
        <v>643.5</v>
      </c>
      <c r="L196" s="165">
        <f t="shared" ref="L196:M196" si="70">SUM(L197+L198+L199+L200+L206)</f>
        <v>0</v>
      </c>
      <c r="M196" s="165">
        <f t="shared" si="70"/>
        <v>0</v>
      </c>
      <c r="N196" s="165">
        <v>100</v>
      </c>
      <c r="O196" s="165">
        <v>87.43</v>
      </c>
      <c r="P196" s="85" t="s">
        <v>157</v>
      </c>
      <c r="Q196" s="84">
        <v>103.1</v>
      </c>
      <c r="R196" s="84">
        <v>172.6</v>
      </c>
      <c r="S196" s="84">
        <v>167.41</v>
      </c>
      <c r="T196" s="3"/>
    </row>
    <row r="197" spans="1:20" ht="70.5" customHeight="1" x14ac:dyDescent="0.25">
      <c r="A197" s="160"/>
      <c r="B197" s="163"/>
      <c r="C197" s="163"/>
      <c r="D197" s="187"/>
      <c r="E197" s="187"/>
      <c r="F197" s="187"/>
      <c r="G197" s="187"/>
      <c r="H197" s="187"/>
      <c r="I197" s="187"/>
      <c r="J197" s="187"/>
      <c r="K197" s="187"/>
      <c r="L197" s="187"/>
      <c r="M197" s="187"/>
      <c r="N197" s="187"/>
      <c r="O197" s="187"/>
      <c r="P197" s="83" t="s">
        <v>158</v>
      </c>
      <c r="Q197" s="84">
        <v>45</v>
      </c>
      <c r="R197" s="84">
        <v>55</v>
      </c>
      <c r="S197" s="84">
        <v>122.22</v>
      </c>
      <c r="T197" s="3"/>
    </row>
    <row r="198" spans="1:20" ht="54.75" customHeight="1" x14ac:dyDescent="0.25">
      <c r="A198" s="160"/>
      <c r="B198" s="163"/>
      <c r="C198" s="163"/>
      <c r="D198" s="187"/>
      <c r="E198" s="187"/>
      <c r="F198" s="187"/>
      <c r="G198" s="187"/>
      <c r="H198" s="187"/>
      <c r="I198" s="187"/>
      <c r="J198" s="187"/>
      <c r="K198" s="187"/>
      <c r="L198" s="187"/>
      <c r="M198" s="187"/>
      <c r="N198" s="187"/>
      <c r="O198" s="187"/>
      <c r="P198" s="83" t="s">
        <v>159</v>
      </c>
      <c r="Q198" s="84">
        <v>60</v>
      </c>
      <c r="R198" s="84">
        <v>70</v>
      </c>
      <c r="S198" s="84">
        <v>116.67</v>
      </c>
      <c r="T198" s="3"/>
    </row>
    <row r="199" spans="1:20" ht="55.5" customHeight="1" x14ac:dyDescent="0.25">
      <c r="A199" s="160"/>
      <c r="B199" s="163"/>
      <c r="C199" s="163"/>
      <c r="D199" s="187"/>
      <c r="E199" s="187"/>
      <c r="F199" s="187"/>
      <c r="G199" s="187"/>
      <c r="H199" s="187"/>
      <c r="I199" s="187"/>
      <c r="J199" s="187"/>
      <c r="K199" s="187"/>
      <c r="L199" s="187"/>
      <c r="M199" s="187"/>
      <c r="N199" s="187"/>
      <c r="O199" s="187"/>
      <c r="P199" s="83" t="s">
        <v>160</v>
      </c>
      <c r="Q199" s="84">
        <v>2</v>
      </c>
      <c r="R199" s="84">
        <v>2</v>
      </c>
      <c r="S199" s="84">
        <v>100</v>
      </c>
      <c r="T199" s="3"/>
    </row>
    <row r="200" spans="1:20" ht="91.5" customHeight="1" x14ac:dyDescent="0.25">
      <c r="A200" s="160"/>
      <c r="B200" s="163"/>
      <c r="C200" s="164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83" t="s">
        <v>161</v>
      </c>
      <c r="Q200" s="84">
        <v>100</v>
      </c>
      <c r="R200" s="84">
        <v>100</v>
      </c>
      <c r="S200" s="84">
        <v>100</v>
      </c>
      <c r="T200" s="3"/>
    </row>
    <row r="201" spans="1:20" ht="52.5" customHeight="1" x14ac:dyDescent="0.25">
      <c r="A201" s="160"/>
      <c r="B201" s="163"/>
      <c r="C201" s="159">
        <v>2015</v>
      </c>
      <c r="D201" s="165">
        <v>773</v>
      </c>
      <c r="E201" s="165">
        <v>409.12</v>
      </c>
      <c r="F201" s="165">
        <f>SUM(F202+F203+F204+F205+F223)</f>
        <v>0</v>
      </c>
      <c r="G201" s="165">
        <f>SUM(G202+G203+G204+G205+G223)</f>
        <v>0</v>
      </c>
      <c r="H201" s="165">
        <f>SUM(H202+H203+H204+H205+H223)</f>
        <v>0</v>
      </c>
      <c r="I201" s="165">
        <f>SUM(I202+I203+I204+I205+I223)</f>
        <v>0</v>
      </c>
      <c r="J201" s="165">
        <v>773</v>
      </c>
      <c r="K201" s="165">
        <v>409.12</v>
      </c>
      <c r="L201" s="165">
        <f>SUM(L202+L203+L204+L205+L223)</f>
        <v>0</v>
      </c>
      <c r="M201" s="165">
        <f>SUM(M202+M203+M204+M205+M223)</f>
        <v>0</v>
      </c>
      <c r="N201" s="165">
        <v>100</v>
      </c>
      <c r="O201" s="165">
        <v>52.9</v>
      </c>
      <c r="P201" s="85" t="s">
        <v>157</v>
      </c>
      <c r="Q201" s="84">
        <v>108.2</v>
      </c>
      <c r="R201" s="84">
        <v>125.20099999999999</v>
      </c>
      <c r="S201" s="84">
        <v>115.71</v>
      </c>
      <c r="T201" s="3"/>
    </row>
    <row r="202" spans="1:20" ht="62.25" customHeight="1" x14ac:dyDescent="0.25">
      <c r="A202" s="160"/>
      <c r="B202" s="163"/>
      <c r="C202" s="160"/>
      <c r="D202" s="187"/>
      <c r="E202" s="187"/>
      <c r="F202" s="187"/>
      <c r="G202" s="187"/>
      <c r="H202" s="187"/>
      <c r="I202" s="187"/>
      <c r="J202" s="187"/>
      <c r="K202" s="187"/>
      <c r="L202" s="187"/>
      <c r="M202" s="187"/>
      <c r="N202" s="187"/>
      <c r="O202" s="187"/>
      <c r="P202" s="83" t="s">
        <v>158</v>
      </c>
      <c r="Q202" s="84">
        <v>60</v>
      </c>
      <c r="R202" s="84">
        <v>60</v>
      </c>
      <c r="S202" s="84">
        <v>100</v>
      </c>
      <c r="T202" s="3"/>
    </row>
    <row r="203" spans="1:20" ht="50.25" customHeight="1" x14ac:dyDescent="0.25">
      <c r="A203" s="160"/>
      <c r="B203" s="163"/>
      <c r="C203" s="160"/>
      <c r="D203" s="187"/>
      <c r="E203" s="187"/>
      <c r="F203" s="187"/>
      <c r="G203" s="187"/>
      <c r="H203" s="187"/>
      <c r="I203" s="187"/>
      <c r="J203" s="187"/>
      <c r="K203" s="187"/>
      <c r="L203" s="187"/>
      <c r="M203" s="187"/>
      <c r="N203" s="187"/>
      <c r="O203" s="187"/>
      <c r="P203" s="83" t="s">
        <v>159</v>
      </c>
      <c r="Q203" s="84">
        <v>40</v>
      </c>
      <c r="R203" s="84">
        <v>75</v>
      </c>
      <c r="S203" s="84">
        <v>187.5</v>
      </c>
      <c r="T203" s="3"/>
    </row>
    <row r="204" spans="1:20" ht="51.75" customHeight="1" x14ac:dyDescent="0.25">
      <c r="A204" s="160"/>
      <c r="B204" s="163"/>
      <c r="C204" s="160"/>
      <c r="D204" s="187"/>
      <c r="E204" s="187"/>
      <c r="F204" s="187"/>
      <c r="G204" s="187"/>
      <c r="H204" s="187"/>
      <c r="I204" s="187"/>
      <c r="J204" s="187"/>
      <c r="K204" s="187"/>
      <c r="L204" s="187"/>
      <c r="M204" s="187"/>
      <c r="N204" s="187"/>
      <c r="O204" s="187"/>
      <c r="P204" s="83" t="s">
        <v>160</v>
      </c>
      <c r="Q204" s="84">
        <v>2</v>
      </c>
      <c r="R204" s="84">
        <v>2</v>
      </c>
      <c r="S204" s="84">
        <v>100</v>
      </c>
      <c r="T204" s="3"/>
    </row>
    <row r="205" spans="1:20" ht="83.25" customHeight="1" x14ac:dyDescent="0.25">
      <c r="A205" s="161"/>
      <c r="B205" s="164"/>
      <c r="C205" s="161"/>
      <c r="D205" s="166"/>
      <c r="E205" s="166"/>
      <c r="F205" s="166"/>
      <c r="G205" s="166"/>
      <c r="H205" s="166"/>
      <c r="I205" s="166"/>
      <c r="J205" s="166"/>
      <c r="K205" s="166"/>
      <c r="L205" s="166"/>
      <c r="M205" s="166"/>
      <c r="N205" s="166"/>
      <c r="O205" s="166"/>
      <c r="P205" s="83" t="s">
        <v>161</v>
      </c>
      <c r="Q205" s="84">
        <v>100</v>
      </c>
      <c r="R205" s="84">
        <v>100</v>
      </c>
      <c r="S205" s="84">
        <v>100</v>
      </c>
      <c r="T205" s="3"/>
    </row>
    <row r="206" spans="1:20" ht="24.75" customHeight="1" x14ac:dyDescent="0.25">
      <c r="A206" s="167" t="s">
        <v>162</v>
      </c>
      <c r="B206" s="170" t="s">
        <v>163</v>
      </c>
      <c r="C206" s="14" t="s">
        <v>23</v>
      </c>
      <c r="D206" s="15">
        <f>SUM(D207:D208)</f>
        <v>2968</v>
      </c>
      <c r="E206" s="15">
        <f t="shared" ref="E206:M206" si="71">SUM(E207:E208)</f>
        <v>0</v>
      </c>
      <c r="F206" s="15">
        <f t="shared" si="71"/>
        <v>0</v>
      </c>
      <c r="G206" s="15">
        <f t="shared" si="71"/>
        <v>0</v>
      </c>
      <c r="H206" s="15">
        <f t="shared" si="71"/>
        <v>0</v>
      </c>
      <c r="I206" s="15">
        <f t="shared" si="71"/>
        <v>0</v>
      </c>
      <c r="J206" s="15">
        <f t="shared" si="71"/>
        <v>2968</v>
      </c>
      <c r="K206" s="15">
        <f t="shared" si="71"/>
        <v>0</v>
      </c>
      <c r="L206" s="15">
        <f t="shared" si="71"/>
        <v>0</v>
      </c>
      <c r="M206" s="15">
        <f t="shared" si="71"/>
        <v>0</v>
      </c>
      <c r="N206" s="15">
        <v>100</v>
      </c>
      <c r="O206" s="15" t="s">
        <v>412</v>
      </c>
      <c r="P206" s="173" t="s">
        <v>24</v>
      </c>
      <c r="Q206" s="173" t="s">
        <v>24</v>
      </c>
      <c r="R206" s="173" t="s">
        <v>24</v>
      </c>
      <c r="S206" s="173" t="s">
        <v>24</v>
      </c>
      <c r="T206" s="3"/>
    </row>
    <row r="207" spans="1:20" ht="18" customHeight="1" x14ac:dyDescent="0.25">
      <c r="A207" s="168"/>
      <c r="B207" s="171"/>
      <c r="C207" s="13">
        <v>2014</v>
      </c>
      <c r="D207" s="15">
        <f>SUM(D210)</f>
        <v>0</v>
      </c>
      <c r="E207" s="15">
        <f t="shared" ref="E207:M207" si="72">SUM(E210)</f>
        <v>0</v>
      </c>
      <c r="F207" s="15">
        <f t="shared" si="72"/>
        <v>0</v>
      </c>
      <c r="G207" s="15">
        <f t="shared" si="72"/>
        <v>0</v>
      </c>
      <c r="H207" s="15">
        <f t="shared" si="72"/>
        <v>0</v>
      </c>
      <c r="I207" s="15">
        <f t="shared" si="72"/>
        <v>0</v>
      </c>
      <c r="J207" s="15">
        <f t="shared" si="72"/>
        <v>0</v>
      </c>
      <c r="K207" s="15">
        <f t="shared" si="72"/>
        <v>0</v>
      </c>
      <c r="L207" s="15">
        <f t="shared" si="72"/>
        <v>0</v>
      </c>
      <c r="M207" s="15">
        <f t="shared" si="72"/>
        <v>0</v>
      </c>
      <c r="N207" s="15">
        <v>100</v>
      </c>
      <c r="O207" s="15">
        <v>100</v>
      </c>
      <c r="P207" s="174"/>
      <c r="Q207" s="174"/>
      <c r="R207" s="174"/>
      <c r="S207" s="174"/>
      <c r="T207" s="3"/>
    </row>
    <row r="208" spans="1:20" ht="21" customHeight="1" x14ac:dyDescent="0.25">
      <c r="A208" s="169"/>
      <c r="B208" s="172"/>
      <c r="C208" s="13">
        <v>2015</v>
      </c>
      <c r="D208" s="15">
        <f>SUM(D211)</f>
        <v>2968</v>
      </c>
      <c r="E208" s="15">
        <f t="shared" ref="E208:M208" si="73">SUM(E211)</f>
        <v>0</v>
      </c>
      <c r="F208" s="15">
        <f t="shared" si="73"/>
        <v>0</v>
      </c>
      <c r="G208" s="15">
        <f t="shared" si="73"/>
        <v>0</v>
      </c>
      <c r="H208" s="15">
        <f t="shared" si="73"/>
        <v>0</v>
      </c>
      <c r="I208" s="15">
        <f t="shared" si="73"/>
        <v>0</v>
      </c>
      <c r="J208" s="15">
        <f t="shared" si="73"/>
        <v>2968</v>
      </c>
      <c r="K208" s="15">
        <f t="shared" si="73"/>
        <v>0</v>
      </c>
      <c r="L208" s="15">
        <f t="shared" si="73"/>
        <v>0</v>
      </c>
      <c r="M208" s="15">
        <f t="shared" si="73"/>
        <v>0</v>
      </c>
      <c r="N208" s="15">
        <v>100</v>
      </c>
      <c r="O208" s="15">
        <v>0</v>
      </c>
      <c r="P208" s="175"/>
      <c r="Q208" s="175"/>
      <c r="R208" s="175"/>
      <c r="S208" s="175"/>
      <c r="T208" s="3"/>
    </row>
    <row r="209" spans="1:20" ht="19.5" customHeight="1" x14ac:dyDescent="0.25">
      <c r="A209" s="143" t="s">
        <v>164</v>
      </c>
      <c r="B209" s="146" t="s">
        <v>165</v>
      </c>
      <c r="C209" s="18" t="s">
        <v>23</v>
      </c>
      <c r="D209" s="19">
        <f>SUM(D210:D211)</f>
        <v>2968</v>
      </c>
      <c r="E209" s="19">
        <f t="shared" ref="E209:M209" si="74">SUM(E210:E211)</f>
        <v>0</v>
      </c>
      <c r="F209" s="19">
        <f t="shared" si="74"/>
        <v>0</v>
      </c>
      <c r="G209" s="19">
        <f t="shared" si="74"/>
        <v>0</v>
      </c>
      <c r="H209" s="19">
        <f t="shared" si="74"/>
        <v>0</v>
      </c>
      <c r="I209" s="19">
        <f t="shared" si="74"/>
        <v>0</v>
      </c>
      <c r="J209" s="19">
        <f t="shared" si="74"/>
        <v>2968</v>
      </c>
      <c r="K209" s="19">
        <f t="shared" si="74"/>
        <v>0</v>
      </c>
      <c r="L209" s="19">
        <f t="shared" si="74"/>
        <v>0</v>
      </c>
      <c r="M209" s="19">
        <f t="shared" si="74"/>
        <v>0</v>
      </c>
      <c r="N209" s="19">
        <v>100</v>
      </c>
      <c r="O209" s="19" t="s">
        <v>412</v>
      </c>
      <c r="P209" s="149" t="s">
        <v>24</v>
      </c>
      <c r="Q209" s="149" t="s">
        <v>24</v>
      </c>
      <c r="R209" s="149" t="s">
        <v>24</v>
      </c>
      <c r="S209" s="149" t="s">
        <v>24</v>
      </c>
      <c r="T209" s="3"/>
    </row>
    <row r="210" spans="1:20" ht="16.5" customHeight="1" x14ac:dyDescent="0.25">
      <c r="A210" s="144"/>
      <c r="B210" s="147"/>
      <c r="C210" s="17">
        <v>2014</v>
      </c>
      <c r="D210" s="19">
        <f>SUM(D212)</f>
        <v>0</v>
      </c>
      <c r="E210" s="19">
        <f t="shared" ref="E210:M210" si="75">SUM(E212)</f>
        <v>0</v>
      </c>
      <c r="F210" s="19">
        <f t="shared" si="75"/>
        <v>0</v>
      </c>
      <c r="G210" s="19">
        <f t="shared" si="75"/>
        <v>0</v>
      </c>
      <c r="H210" s="19">
        <f t="shared" si="75"/>
        <v>0</v>
      </c>
      <c r="I210" s="19">
        <f t="shared" si="75"/>
        <v>0</v>
      </c>
      <c r="J210" s="19">
        <f t="shared" si="75"/>
        <v>0</v>
      </c>
      <c r="K210" s="19">
        <f t="shared" si="75"/>
        <v>0</v>
      </c>
      <c r="L210" s="19">
        <f t="shared" si="75"/>
        <v>0</v>
      </c>
      <c r="M210" s="19">
        <f t="shared" si="75"/>
        <v>0</v>
      </c>
      <c r="N210" s="19">
        <v>100</v>
      </c>
      <c r="O210" s="19">
        <v>100</v>
      </c>
      <c r="P210" s="150"/>
      <c r="Q210" s="150"/>
      <c r="R210" s="150"/>
      <c r="S210" s="150"/>
      <c r="T210" s="3"/>
    </row>
    <row r="211" spans="1:20" ht="20.25" customHeight="1" x14ac:dyDescent="0.25">
      <c r="A211" s="145"/>
      <c r="B211" s="148"/>
      <c r="C211" s="17">
        <v>2015</v>
      </c>
      <c r="D211" s="19">
        <f>SUM(D213)</f>
        <v>2968</v>
      </c>
      <c r="E211" s="19">
        <f t="shared" ref="E211:M211" si="76">SUM(E213)</f>
        <v>0</v>
      </c>
      <c r="F211" s="19">
        <f t="shared" si="76"/>
        <v>0</v>
      </c>
      <c r="G211" s="19">
        <f t="shared" si="76"/>
        <v>0</v>
      </c>
      <c r="H211" s="19">
        <f t="shared" si="76"/>
        <v>0</v>
      </c>
      <c r="I211" s="19">
        <f t="shared" si="76"/>
        <v>0</v>
      </c>
      <c r="J211" s="19">
        <f t="shared" si="76"/>
        <v>2968</v>
      </c>
      <c r="K211" s="19">
        <f t="shared" si="76"/>
        <v>0</v>
      </c>
      <c r="L211" s="19">
        <f t="shared" si="76"/>
        <v>0</v>
      </c>
      <c r="M211" s="19">
        <f t="shared" si="76"/>
        <v>0</v>
      </c>
      <c r="N211" s="19">
        <v>100</v>
      </c>
      <c r="O211" s="19">
        <v>0</v>
      </c>
      <c r="P211" s="151"/>
      <c r="Q211" s="151"/>
      <c r="R211" s="151"/>
      <c r="S211" s="151"/>
      <c r="T211" s="3"/>
    </row>
    <row r="212" spans="1:20" ht="18.75" customHeight="1" x14ac:dyDescent="0.25">
      <c r="A212" s="159" t="s">
        <v>417</v>
      </c>
      <c r="B212" s="162" t="s">
        <v>418</v>
      </c>
      <c r="C212" s="96">
        <v>2014</v>
      </c>
      <c r="D212" s="97">
        <v>0</v>
      </c>
      <c r="E212" s="97">
        <v>0</v>
      </c>
      <c r="F212" s="97">
        <v>0</v>
      </c>
      <c r="G212" s="97">
        <v>0</v>
      </c>
      <c r="H212" s="97">
        <v>0</v>
      </c>
      <c r="I212" s="97">
        <v>0</v>
      </c>
      <c r="J212" s="97">
        <v>0</v>
      </c>
      <c r="K212" s="97">
        <v>0</v>
      </c>
      <c r="L212" s="97">
        <v>0</v>
      </c>
      <c r="M212" s="97">
        <v>0</v>
      </c>
      <c r="N212" s="97">
        <v>0</v>
      </c>
      <c r="O212" s="97">
        <v>0</v>
      </c>
      <c r="P212" s="82" t="s">
        <v>24</v>
      </c>
      <c r="Q212" s="82" t="s">
        <v>24</v>
      </c>
      <c r="R212" s="82" t="s">
        <v>24</v>
      </c>
      <c r="S212" s="82" t="s">
        <v>24</v>
      </c>
      <c r="T212" s="3"/>
    </row>
    <row r="213" spans="1:20" ht="26.25" customHeight="1" x14ac:dyDescent="0.25">
      <c r="A213" s="160"/>
      <c r="B213" s="163"/>
      <c r="C213" s="96">
        <v>2015</v>
      </c>
      <c r="D213" s="97">
        <v>2968</v>
      </c>
      <c r="E213" s="97">
        <v>0</v>
      </c>
      <c r="F213" s="97">
        <v>0</v>
      </c>
      <c r="G213" s="97">
        <v>0</v>
      </c>
      <c r="H213" s="97">
        <v>0</v>
      </c>
      <c r="I213" s="97">
        <v>0</v>
      </c>
      <c r="J213" s="97">
        <v>2968</v>
      </c>
      <c r="K213" s="97">
        <v>0</v>
      </c>
      <c r="L213" s="97">
        <v>0</v>
      </c>
      <c r="M213" s="97">
        <v>0</v>
      </c>
      <c r="N213" s="97">
        <v>100</v>
      </c>
      <c r="O213" s="97">
        <v>0</v>
      </c>
      <c r="P213" s="98" t="s">
        <v>419</v>
      </c>
      <c r="Q213" s="82" t="s">
        <v>420</v>
      </c>
      <c r="R213" s="82" t="s">
        <v>412</v>
      </c>
      <c r="S213" s="98" t="s">
        <v>421</v>
      </c>
      <c r="T213" s="3"/>
    </row>
    <row r="214" spans="1:20" ht="36" customHeight="1" x14ac:dyDescent="0.25">
      <c r="A214" s="167" t="s">
        <v>166</v>
      </c>
      <c r="B214" s="170" t="s">
        <v>167</v>
      </c>
      <c r="C214" s="14" t="s">
        <v>23</v>
      </c>
      <c r="D214" s="15">
        <f>SUM(D215:D216)</f>
        <v>1809744.44</v>
      </c>
      <c r="E214" s="15">
        <f t="shared" ref="E214:M214" si="77">SUM(E215:E216)</f>
        <v>2935308.84</v>
      </c>
      <c r="F214" s="15">
        <f t="shared" si="77"/>
        <v>1086136.0899999999</v>
      </c>
      <c r="G214" s="15">
        <f t="shared" si="77"/>
        <v>1971597.31</v>
      </c>
      <c r="H214" s="15">
        <f t="shared" si="77"/>
        <v>609149.1</v>
      </c>
      <c r="I214" s="15">
        <f t="shared" si="77"/>
        <v>877023.86</v>
      </c>
      <c r="J214" s="15">
        <f t="shared" si="77"/>
        <v>40016.83</v>
      </c>
      <c r="K214" s="15">
        <f t="shared" si="77"/>
        <v>31762.620000000003</v>
      </c>
      <c r="L214" s="15">
        <f t="shared" si="77"/>
        <v>74442.42</v>
      </c>
      <c r="M214" s="15">
        <f t="shared" si="77"/>
        <v>54925.049999999996</v>
      </c>
      <c r="N214" s="15">
        <v>100</v>
      </c>
      <c r="O214" s="15">
        <v>162.19</v>
      </c>
      <c r="P214" s="173" t="s">
        <v>24</v>
      </c>
      <c r="Q214" s="173" t="s">
        <v>24</v>
      </c>
      <c r="R214" s="173" t="s">
        <v>24</v>
      </c>
      <c r="S214" s="173" t="s">
        <v>24</v>
      </c>
      <c r="T214" s="3"/>
    </row>
    <row r="215" spans="1:20" ht="29.25" customHeight="1" x14ac:dyDescent="0.25">
      <c r="A215" s="168"/>
      <c r="B215" s="171"/>
      <c r="C215" s="13">
        <v>2014</v>
      </c>
      <c r="D215" s="15">
        <f>SUM(D218+D256)</f>
        <v>1484564.44</v>
      </c>
      <c r="E215" s="15">
        <f t="shared" ref="E215:M215" si="78">SUM(E218+E256)</f>
        <v>1484564.44</v>
      </c>
      <c r="F215" s="15">
        <f t="shared" si="78"/>
        <v>988496.09</v>
      </c>
      <c r="G215" s="15">
        <f t="shared" si="78"/>
        <v>988496.09</v>
      </c>
      <c r="H215" s="15">
        <f t="shared" si="78"/>
        <v>449957.1</v>
      </c>
      <c r="I215" s="15">
        <f t="shared" si="78"/>
        <v>449957.1</v>
      </c>
      <c r="J215" s="15">
        <f t="shared" si="78"/>
        <v>12731.83</v>
      </c>
      <c r="K215" s="15">
        <f t="shared" si="78"/>
        <v>12731.83</v>
      </c>
      <c r="L215" s="15">
        <f t="shared" si="78"/>
        <v>33379.42</v>
      </c>
      <c r="M215" s="15">
        <f t="shared" si="78"/>
        <v>33379.42</v>
      </c>
      <c r="N215" s="15">
        <v>100</v>
      </c>
      <c r="O215" s="15">
        <v>100</v>
      </c>
      <c r="P215" s="174"/>
      <c r="Q215" s="174"/>
      <c r="R215" s="174"/>
      <c r="S215" s="174"/>
      <c r="T215" s="3"/>
    </row>
    <row r="216" spans="1:20" ht="27" customHeight="1" x14ac:dyDescent="0.25">
      <c r="A216" s="169"/>
      <c r="B216" s="172"/>
      <c r="C216" s="13">
        <v>2015</v>
      </c>
      <c r="D216" s="15">
        <f>SUM(D219+D257)</f>
        <v>325180</v>
      </c>
      <c r="E216" s="15">
        <f t="shared" ref="E216:M216" si="79">SUM(E219+E257)</f>
        <v>1450744.4</v>
      </c>
      <c r="F216" s="15">
        <f t="shared" si="79"/>
        <v>97640</v>
      </c>
      <c r="G216" s="15">
        <f t="shared" si="79"/>
        <v>983101.22</v>
      </c>
      <c r="H216" s="15">
        <f t="shared" si="79"/>
        <v>159192</v>
      </c>
      <c r="I216" s="15">
        <f t="shared" si="79"/>
        <v>427066.76</v>
      </c>
      <c r="J216" s="15">
        <f t="shared" si="79"/>
        <v>27285</v>
      </c>
      <c r="K216" s="15">
        <f t="shared" si="79"/>
        <v>19030.79</v>
      </c>
      <c r="L216" s="15">
        <f t="shared" si="79"/>
        <v>41063</v>
      </c>
      <c r="M216" s="15">
        <f t="shared" si="79"/>
        <v>21545.629999999997</v>
      </c>
      <c r="N216" s="15">
        <v>100</v>
      </c>
      <c r="O216" s="15">
        <v>446</v>
      </c>
      <c r="P216" s="175"/>
      <c r="Q216" s="175"/>
      <c r="R216" s="175"/>
      <c r="S216" s="175"/>
      <c r="T216" s="3"/>
    </row>
    <row r="217" spans="1:20" ht="26.25" customHeight="1" x14ac:dyDescent="0.25">
      <c r="A217" s="143" t="s">
        <v>168</v>
      </c>
      <c r="B217" s="146" t="s">
        <v>169</v>
      </c>
      <c r="C217" s="18" t="s">
        <v>23</v>
      </c>
      <c r="D217" s="19">
        <f>SUM(D218:D219)</f>
        <v>1375430</v>
      </c>
      <c r="E217" s="19">
        <f t="shared" ref="E217:M217" si="80">SUM(E218:E219)</f>
        <v>2626427.4</v>
      </c>
      <c r="F217" s="19">
        <f t="shared" si="80"/>
        <v>961239</v>
      </c>
      <c r="G217" s="19">
        <f t="shared" si="80"/>
        <v>1898631</v>
      </c>
      <c r="H217" s="19">
        <f t="shared" si="80"/>
        <v>406836</v>
      </c>
      <c r="I217" s="19">
        <f t="shared" si="80"/>
        <v>719302</v>
      </c>
      <c r="J217" s="19">
        <f t="shared" si="80"/>
        <v>7355</v>
      </c>
      <c r="K217" s="19">
        <f t="shared" si="80"/>
        <v>8494.4</v>
      </c>
      <c r="L217" s="19">
        <f t="shared" si="80"/>
        <v>0</v>
      </c>
      <c r="M217" s="19">
        <f t="shared" si="80"/>
        <v>0</v>
      </c>
      <c r="N217" s="19">
        <v>100</v>
      </c>
      <c r="O217" s="19">
        <v>190.95</v>
      </c>
      <c r="P217" s="149" t="s">
        <v>24</v>
      </c>
      <c r="Q217" s="149" t="s">
        <v>24</v>
      </c>
      <c r="R217" s="149" t="s">
        <v>24</v>
      </c>
      <c r="S217" s="149" t="s">
        <v>24</v>
      </c>
      <c r="T217" s="3"/>
    </row>
    <row r="218" spans="1:20" ht="18.75" customHeight="1" x14ac:dyDescent="0.25">
      <c r="A218" s="144"/>
      <c r="B218" s="147"/>
      <c r="C218" s="17">
        <v>2014</v>
      </c>
      <c r="D218" s="19">
        <f>SUM(D221+D226+D243)</f>
        <v>1372098</v>
      </c>
      <c r="E218" s="19">
        <f t="shared" ref="E218:M218" si="81">SUM(E221+E226+E243)</f>
        <v>1372098</v>
      </c>
      <c r="F218" s="19">
        <f t="shared" si="81"/>
        <v>961239</v>
      </c>
      <c r="G218" s="19">
        <f t="shared" si="81"/>
        <v>961239</v>
      </c>
      <c r="H218" s="19">
        <f t="shared" si="81"/>
        <v>406836</v>
      </c>
      <c r="I218" s="19">
        <f t="shared" si="81"/>
        <v>406836</v>
      </c>
      <c r="J218" s="19">
        <f t="shared" si="81"/>
        <v>4023</v>
      </c>
      <c r="K218" s="19">
        <f t="shared" si="81"/>
        <v>4023</v>
      </c>
      <c r="L218" s="19">
        <f t="shared" si="81"/>
        <v>0</v>
      </c>
      <c r="M218" s="19">
        <f t="shared" si="81"/>
        <v>0</v>
      </c>
      <c r="N218" s="19">
        <v>100</v>
      </c>
      <c r="O218" s="19">
        <v>100</v>
      </c>
      <c r="P218" s="150"/>
      <c r="Q218" s="150"/>
      <c r="R218" s="150"/>
      <c r="S218" s="150"/>
      <c r="T218" s="3"/>
    </row>
    <row r="219" spans="1:20" ht="27" customHeight="1" x14ac:dyDescent="0.25">
      <c r="A219" s="145"/>
      <c r="B219" s="148"/>
      <c r="C219" s="17">
        <v>2015</v>
      </c>
      <c r="D219" s="19">
        <f>SUM(D222+D234+D249)</f>
        <v>3332</v>
      </c>
      <c r="E219" s="19">
        <f t="shared" ref="E219:M219" si="82">SUM(E222+E234+E249)</f>
        <v>1254329.3999999999</v>
      </c>
      <c r="F219" s="19">
        <f t="shared" si="82"/>
        <v>0</v>
      </c>
      <c r="G219" s="19">
        <f t="shared" si="82"/>
        <v>937392</v>
      </c>
      <c r="H219" s="19">
        <f t="shared" si="82"/>
        <v>0</v>
      </c>
      <c r="I219" s="19">
        <f t="shared" si="82"/>
        <v>312466</v>
      </c>
      <c r="J219" s="19">
        <f t="shared" si="82"/>
        <v>3332</v>
      </c>
      <c r="K219" s="19">
        <f t="shared" si="82"/>
        <v>4471.3999999999996</v>
      </c>
      <c r="L219" s="19">
        <f t="shared" si="82"/>
        <v>0</v>
      </c>
      <c r="M219" s="19">
        <f t="shared" si="82"/>
        <v>0</v>
      </c>
      <c r="N219" s="19">
        <v>100</v>
      </c>
      <c r="O219" s="19" t="s">
        <v>423</v>
      </c>
      <c r="P219" s="151"/>
      <c r="Q219" s="151"/>
      <c r="R219" s="151"/>
      <c r="S219" s="151"/>
      <c r="T219" s="3"/>
    </row>
    <row r="220" spans="1:20" ht="20.25" customHeight="1" x14ac:dyDescent="0.25">
      <c r="A220" s="181" t="s">
        <v>170</v>
      </c>
      <c r="B220" s="183" t="s">
        <v>171</v>
      </c>
      <c r="C220" s="21" t="s">
        <v>400</v>
      </c>
      <c r="D220" s="22">
        <f>SUM(D221:D222)</f>
        <v>7355</v>
      </c>
      <c r="E220" s="22">
        <f t="shared" ref="E220:M220" si="83">SUM(E221:E222)</f>
        <v>8494.4</v>
      </c>
      <c r="F220" s="22">
        <f t="shared" si="83"/>
        <v>0</v>
      </c>
      <c r="G220" s="22">
        <f t="shared" si="83"/>
        <v>0</v>
      </c>
      <c r="H220" s="22">
        <f t="shared" si="83"/>
        <v>0</v>
      </c>
      <c r="I220" s="22">
        <f t="shared" si="83"/>
        <v>0</v>
      </c>
      <c r="J220" s="22">
        <f t="shared" si="83"/>
        <v>7355</v>
      </c>
      <c r="K220" s="22">
        <f t="shared" si="83"/>
        <v>8494.4</v>
      </c>
      <c r="L220" s="22">
        <f t="shared" si="83"/>
        <v>0</v>
      </c>
      <c r="M220" s="22">
        <f t="shared" si="83"/>
        <v>0</v>
      </c>
      <c r="N220" s="22">
        <v>100</v>
      </c>
      <c r="O220" s="22">
        <v>100</v>
      </c>
      <c r="P220" s="197" t="s">
        <v>24</v>
      </c>
      <c r="Q220" s="197" t="s">
        <v>24</v>
      </c>
      <c r="R220" s="197" t="s">
        <v>24</v>
      </c>
      <c r="S220" s="197" t="s">
        <v>24</v>
      </c>
      <c r="T220" s="3"/>
    </row>
    <row r="221" spans="1:20" ht="18.75" customHeight="1" x14ac:dyDescent="0.25">
      <c r="A221" s="182"/>
      <c r="B221" s="184"/>
      <c r="C221" s="21">
        <v>2014</v>
      </c>
      <c r="D221" s="22">
        <f>SUM(D223)</f>
        <v>4023</v>
      </c>
      <c r="E221" s="22">
        <f t="shared" ref="E221:M221" si="84">SUM(E223)</f>
        <v>4023</v>
      </c>
      <c r="F221" s="22">
        <f t="shared" si="84"/>
        <v>0</v>
      </c>
      <c r="G221" s="22">
        <f t="shared" si="84"/>
        <v>0</v>
      </c>
      <c r="H221" s="22">
        <f t="shared" si="84"/>
        <v>0</v>
      </c>
      <c r="I221" s="22">
        <f t="shared" si="84"/>
        <v>0</v>
      </c>
      <c r="J221" s="22">
        <f t="shared" si="84"/>
        <v>4023</v>
      </c>
      <c r="K221" s="22">
        <f t="shared" si="84"/>
        <v>4023</v>
      </c>
      <c r="L221" s="22">
        <f t="shared" si="84"/>
        <v>0</v>
      </c>
      <c r="M221" s="22">
        <f t="shared" si="84"/>
        <v>0</v>
      </c>
      <c r="N221" s="22">
        <v>100</v>
      </c>
      <c r="O221" s="22">
        <v>100</v>
      </c>
      <c r="P221" s="198"/>
      <c r="Q221" s="198"/>
      <c r="R221" s="198"/>
      <c r="S221" s="198"/>
      <c r="T221" s="3"/>
    </row>
    <row r="222" spans="1:20" ht="21.75" customHeight="1" x14ac:dyDescent="0.25">
      <c r="A222" s="200"/>
      <c r="B222" s="185"/>
      <c r="C222" s="21">
        <v>2015</v>
      </c>
      <c r="D222" s="22">
        <f>SUM(D224)</f>
        <v>3332</v>
      </c>
      <c r="E222" s="22">
        <f t="shared" ref="E222:M222" si="85">SUM(E224)</f>
        <v>4471.3999999999996</v>
      </c>
      <c r="F222" s="22">
        <f t="shared" si="85"/>
        <v>0</v>
      </c>
      <c r="G222" s="22">
        <f t="shared" si="85"/>
        <v>0</v>
      </c>
      <c r="H222" s="22">
        <f t="shared" si="85"/>
        <v>0</v>
      </c>
      <c r="I222" s="22">
        <f t="shared" si="85"/>
        <v>0</v>
      </c>
      <c r="J222" s="22">
        <f t="shared" si="85"/>
        <v>3332</v>
      </c>
      <c r="K222" s="22">
        <f t="shared" si="85"/>
        <v>4471.3999999999996</v>
      </c>
      <c r="L222" s="22">
        <f t="shared" si="85"/>
        <v>0</v>
      </c>
      <c r="M222" s="22">
        <f t="shared" si="85"/>
        <v>0</v>
      </c>
      <c r="N222" s="22">
        <v>100</v>
      </c>
      <c r="O222" s="22">
        <v>134.19999999999999</v>
      </c>
      <c r="P222" s="199"/>
      <c r="Q222" s="199"/>
      <c r="R222" s="199"/>
      <c r="S222" s="199"/>
      <c r="T222" s="3"/>
    </row>
    <row r="223" spans="1:20" ht="74.25" customHeight="1" x14ac:dyDescent="0.25">
      <c r="A223" s="194"/>
      <c r="B223" s="141" t="s">
        <v>172</v>
      </c>
      <c r="C223" s="9">
        <v>2014</v>
      </c>
      <c r="D223" s="99">
        <v>4023</v>
      </c>
      <c r="E223" s="99">
        <v>4023</v>
      </c>
      <c r="F223" s="99">
        <v>0</v>
      </c>
      <c r="G223" s="99">
        <v>0</v>
      </c>
      <c r="H223" s="99">
        <v>0</v>
      </c>
      <c r="I223" s="99">
        <v>0</v>
      </c>
      <c r="J223" s="99">
        <v>4023</v>
      </c>
      <c r="K223" s="99">
        <v>4023</v>
      </c>
      <c r="L223" s="99">
        <v>0</v>
      </c>
      <c r="M223" s="99">
        <v>0</v>
      </c>
      <c r="N223" s="99">
        <v>100</v>
      </c>
      <c r="O223" s="99">
        <v>100</v>
      </c>
      <c r="P223" s="24" t="s">
        <v>379</v>
      </c>
      <c r="Q223" s="11">
        <v>4023</v>
      </c>
      <c r="R223" s="11">
        <v>4023</v>
      </c>
      <c r="S223" s="11">
        <v>100</v>
      </c>
      <c r="T223" s="3"/>
    </row>
    <row r="224" spans="1:20" ht="74.25" customHeight="1" x14ac:dyDescent="0.25">
      <c r="A224" s="196"/>
      <c r="B224" s="142"/>
      <c r="C224" s="59">
        <v>2015</v>
      </c>
      <c r="D224" s="63">
        <v>3332</v>
      </c>
      <c r="E224" s="63">
        <v>4471.3999999999996</v>
      </c>
      <c r="F224" s="63">
        <v>0</v>
      </c>
      <c r="G224" s="63">
        <v>0</v>
      </c>
      <c r="H224" s="63">
        <v>0</v>
      </c>
      <c r="I224" s="63">
        <v>0</v>
      </c>
      <c r="J224" s="63">
        <v>3332</v>
      </c>
      <c r="K224" s="63">
        <v>4471.3999999999996</v>
      </c>
      <c r="L224" s="63">
        <v>0</v>
      </c>
      <c r="M224" s="63">
        <v>0</v>
      </c>
      <c r="N224" s="63">
        <v>100</v>
      </c>
      <c r="O224" s="63">
        <v>134.19999999999999</v>
      </c>
      <c r="P224" s="24" t="s">
        <v>379</v>
      </c>
      <c r="Q224" s="62">
        <v>3332</v>
      </c>
      <c r="R224" s="62">
        <v>4471.3999999999996</v>
      </c>
      <c r="S224" s="62">
        <v>134.19999999999999</v>
      </c>
      <c r="T224" s="3"/>
    </row>
    <row r="225" spans="1:20" ht="24" customHeight="1" x14ac:dyDescent="0.25">
      <c r="A225" s="181" t="s">
        <v>380</v>
      </c>
      <c r="B225" s="183" t="s">
        <v>381</v>
      </c>
      <c r="C225" s="65" t="s">
        <v>400</v>
      </c>
      <c r="D225" s="100">
        <f>SUM(D226+D234)</f>
        <v>429912</v>
      </c>
      <c r="E225" s="100">
        <f t="shared" ref="E225:M225" si="86">SUM(E226+E234)</f>
        <v>753167</v>
      </c>
      <c r="F225" s="100">
        <f t="shared" si="86"/>
        <v>340520</v>
      </c>
      <c r="G225" s="100">
        <f t="shared" si="86"/>
        <v>569882</v>
      </c>
      <c r="H225" s="100">
        <f t="shared" si="86"/>
        <v>89392</v>
      </c>
      <c r="I225" s="100">
        <f t="shared" si="86"/>
        <v>183285</v>
      </c>
      <c r="J225" s="100">
        <f t="shared" si="86"/>
        <v>0</v>
      </c>
      <c r="K225" s="100">
        <f t="shared" si="86"/>
        <v>0</v>
      </c>
      <c r="L225" s="100">
        <f t="shared" si="86"/>
        <v>0</v>
      </c>
      <c r="M225" s="100">
        <f t="shared" si="86"/>
        <v>0</v>
      </c>
      <c r="N225" s="100">
        <v>100</v>
      </c>
      <c r="O225" s="100">
        <v>175.2</v>
      </c>
      <c r="P225" s="21"/>
      <c r="Q225" s="20"/>
      <c r="R225" s="20"/>
      <c r="S225" s="20"/>
      <c r="T225" s="3"/>
    </row>
    <row r="226" spans="1:20" ht="28.5" customHeight="1" x14ac:dyDescent="0.25">
      <c r="A226" s="182"/>
      <c r="B226" s="184"/>
      <c r="C226" s="191">
        <v>2014</v>
      </c>
      <c r="D226" s="188">
        <v>429912</v>
      </c>
      <c r="E226" s="188">
        <v>429912</v>
      </c>
      <c r="F226" s="188">
        <v>340520</v>
      </c>
      <c r="G226" s="188">
        <v>340520</v>
      </c>
      <c r="H226" s="188">
        <v>89392</v>
      </c>
      <c r="I226" s="188">
        <v>89392</v>
      </c>
      <c r="J226" s="188">
        <f t="shared" ref="J226:M226" si="87">SUM(J227)</f>
        <v>0</v>
      </c>
      <c r="K226" s="188">
        <f t="shared" si="87"/>
        <v>0</v>
      </c>
      <c r="L226" s="188">
        <f t="shared" si="87"/>
        <v>0</v>
      </c>
      <c r="M226" s="188">
        <f t="shared" si="87"/>
        <v>0</v>
      </c>
      <c r="N226" s="188">
        <v>100</v>
      </c>
      <c r="O226" s="188">
        <v>100</v>
      </c>
      <c r="P226" s="24" t="s">
        <v>382</v>
      </c>
      <c r="Q226" s="38">
        <v>133211</v>
      </c>
      <c r="R226" s="38">
        <v>118507</v>
      </c>
      <c r="S226" s="20">
        <v>89</v>
      </c>
      <c r="T226" s="3"/>
    </row>
    <row r="227" spans="1:20" ht="29.25" customHeight="1" x14ac:dyDescent="0.25">
      <c r="A227" s="182"/>
      <c r="B227" s="184"/>
      <c r="C227" s="192"/>
      <c r="D227" s="189"/>
      <c r="E227" s="189"/>
      <c r="F227" s="189"/>
      <c r="G227" s="189"/>
      <c r="H227" s="189"/>
      <c r="I227" s="189"/>
      <c r="J227" s="189"/>
      <c r="K227" s="189"/>
      <c r="L227" s="189"/>
      <c r="M227" s="189"/>
      <c r="N227" s="189"/>
      <c r="O227" s="189"/>
      <c r="P227" s="24" t="s">
        <v>383</v>
      </c>
      <c r="Q227" s="38">
        <v>184074</v>
      </c>
      <c r="R227" s="38">
        <v>71578</v>
      </c>
      <c r="S227" s="38">
        <v>38.9</v>
      </c>
      <c r="T227" s="3"/>
    </row>
    <row r="228" spans="1:20" ht="29.25" customHeight="1" x14ac:dyDescent="0.25">
      <c r="A228" s="182"/>
      <c r="B228" s="184"/>
      <c r="C228" s="192"/>
      <c r="D228" s="189"/>
      <c r="E228" s="189"/>
      <c r="F228" s="189"/>
      <c r="G228" s="189"/>
      <c r="H228" s="189"/>
      <c r="I228" s="189"/>
      <c r="J228" s="189"/>
      <c r="K228" s="189"/>
      <c r="L228" s="189"/>
      <c r="M228" s="189"/>
      <c r="N228" s="189"/>
      <c r="O228" s="189"/>
      <c r="P228" s="24" t="s">
        <v>384</v>
      </c>
      <c r="Q228" s="38">
        <v>14884</v>
      </c>
      <c r="R228" s="38">
        <v>14021</v>
      </c>
      <c r="S228" s="38">
        <v>94.2</v>
      </c>
      <c r="T228" s="3"/>
    </row>
    <row r="229" spans="1:20" ht="24" customHeight="1" x14ac:dyDescent="0.25">
      <c r="A229" s="182"/>
      <c r="B229" s="184"/>
      <c r="C229" s="192"/>
      <c r="D229" s="189"/>
      <c r="E229" s="189"/>
      <c r="F229" s="189"/>
      <c r="G229" s="189"/>
      <c r="H229" s="189"/>
      <c r="I229" s="189"/>
      <c r="J229" s="189"/>
      <c r="K229" s="189"/>
      <c r="L229" s="189"/>
      <c r="M229" s="189"/>
      <c r="N229" s="189"/>
      <c r="O229" s="189"/>
      <c r="P229" s="24" t="s">
        <v>385</v>
      </c>
      <c r="Q229" s="38">
        <v>39800</v>
      </c>
      <c r="R229" s="38">
        <v>39800</v>
      </c>
      <c r="S229" s="38">
        <v>100</v>
      </c>
      <c r="T229" s="3"/>
    </row>
    <row r="230" spans="1:20" ht="38.25" customHeight="1" x14ac:dyDescent="0.25">
      <c r="A230" s="182"/>
      <c r="B230" s="184"/>
      <c r="C230" s="192"/>
      <c r="D230" s="189"/>
      <c r="E230" s="189"/>
      <c r="F230" s="189"/>
      <c r="G230" s="189"/>
      <c r="H230" s="189"/>
      <c r="I230" s="189"/>
      <c r="J230" s="189"/>
      <c r="K230" s="189"/>
      <c r="L230" s="189"/>
      <c r="M230" s="189"/>
      <c r="N230" s="189"/>
      <c r="O230" s="189"/>
      <c r="P230" s="44" t="s">
        <v>386</v>
      </c>
      <c r="Q230" s="38">
        <v>55535</v>
      </c>
      <c r="R230" s="38">
        <v>38303</v>
      </c>
      <c r="S230" s="38">
        <v>69</v>
      </c>
      <c r="T230" s="3"/>
    </row>
    <row r="231" spans="1:20" ht="38.25" customHeight="1" x14ac:dyDescent="0.25">
      <c r="A231" s="182"/>
      <c r="B231" s="184"/>
      <c r="C231" s="192"/>
      <c r="D231" s="189"/>
      <c r="E231" s="189"/>
      <c r="F231" s="189"/>
      <c r="G231" s="189"/>
      <c r="H231" s="189"/>
      <c r="I231" s="189"/>
      <c r="J231" s="189"/>
      <c r="K231" s="189"/>
      <c r="L231" s="189"/>
      <c r="M231" s="189"/>
      <c r="N231" s="189"/>
      <c r="O231" s="189"/>
      <c r="P231" s="44" t="s">
        <v>387</v>
      </c>
      <c r="Q231" s="38">
        <v>73400</v>
      </c>
      <c r="R231" s="38">
        <v>64167</v>
      </c>
      <c r="S231" s="38">
        <v>87.4</v>
      </c>
      <c r="T231" s="3"/>
    </row>
    <row r="232" spans="1:20" ht="24" customHeight="1" x14ac:dyDescent="0.25">
      <c r="A232" s="182"/>
      <c r="B232" s="184"/>
      <c r="C232" s="192"/>
      <c r="D232" s="189"/>
      <c r="E232" s="189"/>
      <c r="F232" s="189"/>
      <c r="G232" s="189"/>
      <c r="H232" s="189"/>
      <c r="I232" s="189"/>
      <c r="J232" s="189"/>
      <c r="K232" s="189"/>
      <c r="L232" s="189"/>
      <c r="M232" s="189"/>
      <c r="N232" s="189"/>
      <c r="O232" s="189"/>
      <c r="P232" s="44" t="s">
        <v>388</v>
      </c>
      <c r="Q232" s="38">
        <v>18677</v>
      </c>
      <c r="R232" s="38">
        <v>18791</v>
      </c>
      <c r="S232" s="38">
        <v>100.6</v>
      </c>
      <c r="T232" s="3"/>
    </row>
    <row r="233" spans="1:20" ht="15" customHeight="1" x14ac:dyDescent="0.25">
      <c r="A233" s="182"/>
      <c r="B233" s="184"/>
      <c r="C233" s="193"/>
      <c r="D233" s="190"/>
      <c r="E233" s="190"/>
      <c r="F233" s="190"/>
      <c r="G233" s="190"/>
      <c r="H233" s="190"/>
      <c r="I233" s="190"/>
      <c r="J233" s="190"/>
      <c r="K233" s="190"/>
      <c r="L233" s="190"/>
      <c r="M233" s="190"/>
      <c r="N233" s="190"/>
      <c r="O233" s="190"/>
      <c r="P233" s="44" t="s">
        <v>389</v>
      </c>
      <c r="Q233" s="38">
        <v>429912</v>
      </c>
      <c r="R233" s="38">
        <v>429912</v>
      </c>
      <c r="S233" s="38">
        <v>100</v>
      </c>
      <c r="T233" s="3"/>
    </row>
    <row r="234" spans="1:20" ht="28.5" customHeight="1" x14ac:dyDescent="0.25">
      <c r="A234" s="182"/>
      <c r="B234" s="184"/>
      <c r="C234" s="191">
        <v>2015</v>
      </c>
      <c r="D234" s="188">
        <v>0</v>
      </c>
      <c r="E234" s="188">
        <v>323255</v>
      </c>
      <c r="F234" s="188">
        <v>0</v>
      </c>
      <c r="G234" s="188">
        <v>229362</v>
      </c>
      <c r="H234" s="188">
        <v>0</v>
      </c>
      <c r="I234" s="188">
        <v>93893</v>
      </c>
      <c r="J234" s="188">
        <v>0</v>
      </c>
      <c r="K234" s="188">
        <v>0</v>
      </c>
      <c r="L234" s="188">
        <f t="shared" ref="L234:M234" si="88">SUM(L235)</f>
        <v>0</v>
      </c>
      <c r="M234" s="188">
        <f t="shared" si="88"/>
        <v>0</v>
      </c>
      <c r="N234" s="188">
        <v>0</v>
      </c>
      <c r="O234" s="188">
        <v>100</v>
      </c>
      <c r="P234" s="9" t="s">
        <v>382</v>
      </c>
      <c r="Q234" s="62">
        <v>134686</v>
      </c>
      <c r="R234" s="62">
        <v>140287</v>
      </c>
      <c r="S234" s="62">
        <v>104.2</v>
      </c>
      <c r="T234" s="3"/>
    </row>
    <row r="235" spans="1:20" ht="25.5" customHeight="1" x14ac:dyDescent="0.25">
      <c r="A235" s="182"/>
      <c r="B235" s="184"/>
      <c r="C235" s="192"/>
      <c r="D235" s="189"/>
      <c r="E235" s="189"/>
      <c r="F235" s="189"/>
      <c r="G235" s="189"/>
      <c r="H235" s="189"/>
      <c r="I235" s="189"/>
      <c r="J235" s="189"/>
      <c r="K235" s="189"/>
      <c r="L235" s="189"/>
      <c r="M235" s="189"/>
      <c r="N235" s="189"/>
      <c r="O235" s="189"/>
      <c r="P235" s="9" t="s">
        <v>383</v>
      </c>
      <c r="Q235" s="62">
        <v>208900</v>
      </c>
      <c r="R235" s="62">
        <v>191426</v>
      </c>
      <c r="S235" s="62">
        <v>91.6</v>
      </c>
      <c r="T235" s="3"/>
    </row>
    <row r="236" spans="1:20" ht="27.75" customHeight="1" x14ac:dyDescent="0.25">
      <c r="A236" s="182"/>
      <c r="B236" s="184"/>
      <c r="C236" s="192"/>
      <c r="D236" s="189"/>
      <c r="E236" s="189"/>
      <c r="F236" s="189"/>
      <c r="G236" s="189"/>
      <c r="H236" s="189"/>
      <c r="I236" s="189"/>
      <c r="J236" s="189"/>
      <c r="K236" s="189"/>
      <c r="L236" s="189"/>
      <c r="M236" s="189"/>
      <c r="N236" s="189"/>
      <c r="O236" s="189"/>
      <c r="P236" s="9" t="s">
        <v>384</v>
      </c>
      <c r="Q236" s="62">
        <v>14940</v>
      </c>
      <c r="R236" s="62">
        <v>15878</v>
      </c>
      <c r="S236" s="62">
        <v>106.3</v>
      </c>
      <c r="T236" s="3"/>
    </row>
    <row r="237" spans="1:20" ht="15.75" customHeight="1" x14ac:dyDescent="0.25">
      <c r="A237" s="182"/>
      <c r="B237" s="184"/>
      <c r="C237" s="192"/>
      <c r="D237" s="189"/>
      <c r="E237" s="189"/>
      <c r="F237" s="189"/>
      <c r="G237" s="189"/>
      <c r="H237" s="189"/>
      <c r="I237" s="189"/>
      <c r="J237" s="189"/>
      <c r="K237" s="189"/>
      <c r="L237" s="189"/>
      <c r="M237" s="189"/>
      <c r="N237" s="189"/>
      <c r="O237" s="189"/>
      <c r="P237" s="9" t="s">
        <v>385</v>
      </c>
      <c r="Q237" s="62">
        <v>40000</v>
      </c>
      <c r="R237" s="62">
        <v>40000</v>
      </c>
      <c r="S237" s="62">
        <v>100</v>
      </c>
      <c r="T237" s="3"/>
    </row>
    <row r="238" spans="1:20" ht="37.5" customHeight="1" x14ac:dyDescent="0.25">
      <c r="A238" s="182"/>
      <c r="B238" s="184"/>
      <c r="C238" s="192"/>
      <c r="D238" s="189"/>
      <c r="E238" s="189"/>
      <c r="F238" s="189"/>
      <c r="G238" s="189"/>
      <c r="H238" s="189"/>
      <c r="I238" s="189"/>
      <c r="J238" s="189"/>
      <c r="K238" s="189"/>
      <c r="L238" s="189"/>
      <c r="M238" s="189"/>
      <c r="N238" s="189"/>
      <c r="O238" s="189"/>
      <c r="P238" s="44" t="s">
        <v>386</v>
      </c>
      <c r="Q238" s="62">
        <v>55535</v>
      </c>
      <c r="R238" s="62">
        <v>46917</v>
      </c>
      <c r="S238" s="62">
        <v>84.4</v>
      </c>
      <c r="T238" s="3"/>
    </row>
    <row r="239" spans="1:20" ht="35.25" customHeight="1" x14ac:dyDescent="0.25">
      <c r="A239" s="182"/>
      <c r="B239" s="184"/>
      <c r="C239" s="192"/>
      <c r="D239" s="189"/>
      <c r="E239" s="189"/>
      <c r="F239" s="189"/>
      <c r="G239" s="189"/>
      <c r="H239" s="189"/>
      <c r="I239" s="189"/>
      <c r="J239" s="189"/>
      <c r="K239" s="189"/>
      <c r="L239" s="189"/>
      <c r="M239" s="189"/>
      <c r="N239" s="189"/>
      <c r="O239" s="189"/>
      <c r="P239" s="44" t="s">
        <v>387</v>
      </c>
      <c r="Q239" s="62">
        <v>79000</v>
      </c>
      <c r="R239" s="62">
        <v>58008</v>
      </c>
      <c r="S239" s="62">
        <v>73.400000000000006</v>
      </c>
      <c r="T239" s="3"/>
    </row>
    <row r="240" spans="1:20" ht="26.25" customHeight="1" x14ac:dyDescent="0.25">
      <c r="A240" s="182"/>
      <c r="B240" s="184"/>
      <c r="C240" s="192"/>
      <c r="D240" s="189"/>
      <c r="E240" s="189"/>
      <c r="F240" s="189"/>
      <c r="G240" s="189"/>
      <c r="H240" s="189"/>
      <c r="I240" s="189"/>
      <c r="J240" s="189"/>
      <c r="K240" s="189"/>
      <c r="L240" s="189"/>
      <c r="M240" s="189"/>
      <c r="N240" s="189"/>
      <c r="O240" s="189"/>
      <c r="P240" s="44" t="s">
        <v>388</v>
      </c>
      <c r="Q240" s="62">
        <v>19773</v>
      </c>
      <c r="R240" s="62">
        <v>22335</v>
      </c>
      <c r="S240" s="62">
        <v>113</v>
      </c>
      <c r="T240" s="3"/>
    </row>
    <row r="241" spans="1:20" ht="15" customHeight="1" x14ac:dyDescent="0.25">
      <c r="A241" s="200"/>
      <c r="B241" s="185"/>
      <c r="C241" s="193"/>
      <c r="D241" s="190"/>
      <c r="E241" s="190"/>
      <c r="F241" s="190"/>
      <c r="G241" s="190"/>
      <c r="H241" s="190"/>
      <c r="I241" s="190"/>
      <c r="J241" s="190"/>
      <c r="K241" s="190"/>
      <c r="L241" s="190"/>
      <c r="M241" s="190"/>
      <c r="N241" s="190"/>
      <c r="O241" s="190"/>
      <c r="P241" s="44" t="s">
        <v>389</v>
      </c>
      <c r="Q241" s="62">
        <v>0</v>
      </c>
      <c r="R241" s="62">
        <v>323255</v>
      </c>
      <c r="S241" s="62">
        <v>100</v>
      </c>
      <c r="T241" s="3"/>
    </row>
    <row r="242" spans="1:20" ht="15" customHeight="1" x14ac:dyDescent="0.25">
      <c r="A242" s="181" t="s">
        <v>390</v>
      </c>
      <c r="B242" s="183" t="s">
        <v>392</v>
      </c>
      <c r="C242" s="66" t="s">
        <v>400</v>
      </c>
      <c r="D242" s="64">
        <f>SUM(D243+D249)</f>
        <v>938163</v>
      </c>
      <c r="E242" s="64">
        <f t="shared" ref="E242:M242" si="89">SUM(E243+E249)</f>
        <v>1864766</v>
      </c>
      <c r="F242" s="64">
        <f t="shared" si="89"/>
        <v>620719</v>
      </c>
      <c r="G242" s="64">
        <f t="shared" si="89"/>
        <v>1328749</v>
      </c>
      <c r="H242" s="64">
        <f t="shared" si="89"/>
        <v>317444</v>
      </c>
      <c r="I242" s="64">
        <f t="shared" si="89"/>
        <v>536017</v>
      </c>
      <c r="J242" s="64">
        <f t="shared" si="89"/>
        <v>0</v>
      </c>
      <c r="K242" s="64">
        <f t="shared" si="89"/>
        <v>0</v>
      </c>
      <c r="L242" s="64">
        <f t="shared" si="89"/>
        <v>0</v>
      </c>
      <c r="M242" s="64">
        <f t="shared" si="89"/>
        <v>0</v>
      </c>
      <c r="N242" s="64">
        <v>100</v>
      </c>
      <c r="O242" s="64">
        <v>198.77</v>
      </c>
      <c r="P242" s="101" t="s">
        <v>24</v>
      </c>
      <c r="Q242" s="62" t="s">
        <v>24</v>
      </c>
      <c r="R242" s="62" t="s">
        <v>24</v>
      </c>
      <c r="S242" s="62" t="s">
        <v>24</v>
      </c>
      <c r="T242" s="3"/>
    </row>
    <row r="243" spans="1:20" ht="41.25" customHeight="1" x14ac:dyDescent="0.25">
      <c r="A243" s="182"/>
      <c r="B243" s="184"/>
      <c r="C243" s="191">
        <v>2014</v>
      </c>
      <c r="D243" s="188">
        <v>938163</v>
      </c>
      <c r="E243" s="188">
        <v>938163</v>
      </c>
      <c r="F243" s="188">
        <v>620719</v>
      </c>
      <c r="G243" s="188">
        <v>620719</v>
      </c>
      <c r="H243" s="188">
        <v>317444</v>
      </c>
      <c r="I243" s="188">
        <v>317444</v>
      </c>
      <c r="J243" s="188">
        <v>0</v>
      </c>
      <c r="K243" s="188">
        <v>0</v>
      </c>
      <c r="L243" s="188">
        <v>0</v>
      </c>
      <c r="M243" s="188">
        <v>0</v>
      </c>
      <c r="N243" s="188">
        <v>100</v>
      </c>
      <c r="O243" s="188">
        <v>100</v>
      </c>
      <c r="P243" s="54" t="s">
        <v>393</v>
      </c>
      <c r="Q243" s="53">
        <v>109542</v>
      </c>
      <c r="R243" s="53">
        <v>106161</v>
      </c>
      <c r="S243" s="53">
        <v>96.9</v>
      </c>
      <c r="T243" s="3"/>
    </row>
    <row r="244" spans="1:20" ht="24" customHeight="1" x14ac:dyDescent="0.25">
      <c r="A244" s="182"/>
      <c r="B244" s="184"/>
      <c r="C244" s="192"/>
      <c r="D244" s="189"/>
      <c r="E244" s="189"/>
      <c r="F244" s="189"/>
      <c r="G244" s="189"/>
      <c r="H244" s="189"/>
      <c r="I244" s="189"/>
      <c r="J244" s="189"/>
      <c r="K244" s="189"/>
      <c r="L244" s="189"/>
      <c r="M244" s="189"/>
      <c r="N244" s="189"/>
      <c r="O244" s="189"/>
      <c r="P244" s="45" t="s">
        <v>394</v>
      </c>
      <c r="Q244" s="53">
        <v>107422</v>
      </c>
      <c r="R244" s="53">
        <v>115601</v>
      </c>
      <c r="S244" s="53">
        <v>107.6</v>
      </c>
      <c r="T244" s="3"/>
    </row>
    <row r="245" spans="1:20" ht="27" customHeight="1" x14ac:dyDescent="0.25">
      <c r="A245" s="182"/>
      <c r="B245" s="184"/>
      <c r="C245" s="192"/>
      <c r="D245" s="189"/>
      <c r="E245" s="189"/>
      <c r="F245" s="189"/>
      <c r="G245" s="189"/>
      <c r="H245" s="189"/>
      <c r="I245" s="189"/>
      <c r="J245" s="189"/>
      <c r="K245" s="189"/>
      <c r="L245" s="189"/>
      <c r="M245" s="189"/>
      <c r="N245" s="189"/>
      <c r="O245" s="189"/>
      <c r="P245" s="45" t="s">
        <v>395</v>
      </c>
      <c r="Q245" s="53">
        <v>6850</v>
      </c>
      <c r="R245" s="53">
        <v>6233</v>
      </c>
      <c r="S245" s="53">
        <v>91</v>
      </c>
      <c r="T245" s="3"/>
    </row>
    <row r="246" spans="1:20" ht="26.25" customHeight="1" x14ac:dyDescent="0.25">
      <c r="A246" s="182"/>
      <c r="B246" s="184"/>
      <c r="C246" s="192"/>
      <c r="D246" s="189"/>
      <c r="E246" s="189"/>
      <c r="F246" s="189"/>
      <c r="G246" s="189"/>
      <c r="H246" s="189"/>
      <c r="I246" s="189"/>
      <c r="J246" s="189"/>
      <c r="K246" s="189"/>
      <c r="L246" s="189"/>
      <c r="M246" s="189"/>
      <c r="N246" s="189"/>
      <c r="O246" s="189"/>
      <c r="P246" s="45" t="s">
        <v>396</v>
      </c>
      <c r="Q246" s="53">
        <v>299</v>
      </c>
      <c r="R246" s="53">
        <v>137</v>
      </c>
      <c r="S246" s="53">
        <v>45.8</v>
      </c>
      <c r="T246" s="3"/>
    </row>
    <row r="247" spans="1:20" ht="73.5" customHeight="1" x14ac:dyDescent="0.25">
      <c r="A247" s="182"/>
      <c r="B247" s="184"/>
      <c r="C247" s="192"/>
      <c r="D247" s="189"/>
      <c r="E247" s="189"/>
      <c r="F247" s="189"/>
      <c r="G247" s="189"/>
      <c r="H247" s="189"/>
      <c r="I247" s="189"/>
      <c r="J247" s="189"/>
      <c r="K247" s="189"/>
      <c r="L247" s="189"/>
      <c r="M247" s="189"/>
      <c r="N247" s="189"/>
      <c r="O247" s="189"/>
      <c r="P247" s="45" t="s">
        <v>397</v>
      </c>
      <c r="Q247" s="53">
        <v>350</v>
      </c>
      <c r="R247" s="53">
        <v>1490</v>
      </c>
      <c r="S247" s="53" t="s">
        <v>398</v>
      </c>
      <c r="T247" s="3"/>
    </row>
    <row r="248" spans="1:20" ht="15" customHeight="1" x14ac:dyDescent="0.25">
      <c r="A248" s="182"/>
      <c r="B248" s="184"/>
      <c r="C248" s="193"/>
      <c r="D248" s="190"/>
      <c r="E248" s="190"/>
      <c r="F248" s="190"/>
      <c r="G248" s="190"/>
      <c r="H248" s="190"/>
      <c r="I248" s="190"/>
      <c r="J248" s="190"/>
      <c r="K248" s="190"/>
      <c r="L248" s="190"/>
      <c r="M248" s="190"/>
      <c r="N248" s="190"/>
      <c r="O248" s="190"/>
      <c r="P248" s="44" t="s">
        <v>389</v>
      </c>
      <c r="Q248" s="38">
        <v>938163</v>
      </c>
      <c r="R248" s="38">
        <v>938163</v>
      </c>
      <c r="S248" s="38">
        <v>100</v>
      </c>
      <c r="T248" s="3"/>
    </row>
    <row r="249" spans="1:20" ht="40.5" customHeight="1" x14ac:dyDescent="0.25">
      <c r="A249" s="182"/>
      <c r="B249" s="184"/>
      <c r="C249" s="191">
        <v>2015</v>
      </c>
      <c r="D249" s="188">
        <v>0</v>
      </c>
      <c r="E249" s="188">
        <v>926603</v>
      </c>
      <c r="F249" s="188">
        <v>0</v>
      </c>
      <c r="G249" s="188">
        <v>708030</v>
      </c>
      <c r="H249" s="188">
        <v>0</v>
      </c>
      <c r="I249" s="188">
        <v>218573</v>
      </c>
      <c r="J249" s="188">
        <v>0</v>
      </c>
      <c r="K249" s="188">
        <v>0</v>
      </c>
      <c r="L249" s="188">
        <v>0</v>
      </c>
      <c r="M249" s="188">
        <v>0</v>
      </c>
      <c r="N249" s="188">
        <v>0</v>
      </c>
      <c r="O249" s="188">
        <v>100</v>
      </c>
      <c r="P249" s="54" t="s">
        <v>393</v>
      </c>
      <c r="Q249" s="62">
        <v>110181</v>
      </c>
      <c r="R249" s="62">
        <v>113961</v>
      </c>
      <c r="S249" s="62">
        <v>103.4</v>
      </c>
      <c r="T249" s="3"/>
    </row>
    <row r="250" spans="1:20" ht="24.75" customHeight="1" x14ac:dyDescent="0.25">
      <c r="A250" s="182"/>
      <c r="B250" s="184"/>
      <c r="C250" s="192"/>
      <c r="D250" s="189"/>
      <c r="E250" s="189"/>
      <c r="F250" s="189"/>
      <c r="G250" s="189"/>
      <c r="H250" s="189"/>
      <c r="I250" s="189"/>
      <c r="J250" s="189"/>
      <c r="K250" s="189"/>
      <c r="L250" s="189"/>
      <c r="M250" s="189"/>
      <c r="N250" s="189"/>
      <c r="O250" s="189"/>
      <c r="P250" s="45" t="s">
        <v>394</v>
      </c>
      <c r="Q250" s="62">
        <v>116999</v>
      </c>
      <c r="R250" s="62">
        <v>121618</v>
      </c>
      <c r="S250" s="62">
        <v>103.9</v>
      </c>
      <c r="T250" s="3"/>
    </row>
    <row r="251" spans="1:20" ht="27.75" customHeight="1" x14ac:dyDescent="0.25">
      <c r="A251" s="182"/>
      <c r="B251" s="184"/>
      <c r="C251" s="192"/>
      <c r="D251" s="189"/>
      <c r="E251" s="189"/>
      <c r="F251" s="189"/>
      <c r="G251" s="189"/>
      <c r="H251" s="189"/>
      <c r="I251" s="189"/>
      <c r="J251" s="189"/>
      <c r="K251" s="189"/>
      <c r="L251" s="189"/>
      <c r="M251" s="189"/>
      <c r="N251" s="189"/>
      <c r="O251" s="189"/>
      <c r="P251" s="45" t="s">
        <v>395</v>
      </c>
      <c r="Q251" s="62">
        <v>6900</v>
      </c>
      <c r="R251" s="62">
        <v>6676</v>
      </c>
      <c r="S251" s="62">
        <v>96.8</v>
      </c>
      <c r="T251" s="3"/>
    </row>
    <row r="252" spans="1:20" ht="27" customHeight="1" x14ac:dyDescent="0.25">
      <c r="A252" s="182"/>
      <c r="B252" s="184"/>
      <c r="C252" s="192"/>
      <c r="D252" s="189"/>
      <c r="E252" s="189"/>
      <c r="F252" s="189"/>
      <c r="G252" s="189"/>
      <c r="H252" s="189"/>
      <c r="I252" s="189"/>
      <c r="J252" s="189"/>
      <c r="K252" s="189"/>
      <c r="L252" s="189"/>
      <c r="M252" s="189"/>
      <c r="N252" s="189"/>
      <c r="O252" s="189"/>
      <c r="P252" s="45" t="s">
        <v>396</v>
      </c>
      <c r="Q252" s="62">
        <v>635</v>
      </c>
      <c r="R252" s="62">
        <v>346</v>
      </c>
      <c r="S252" s="62">
        <v>54.5</v>
      </c>
      <c r="T252" s="3"/>
    </row>
    <row r="253" spans="1:20" ht="60.75" customHeight="1" x14ac:dyDescent="0.25">
      <c r="A253" s="182"/>
      <c r="B253" s="184"/>
      <c r="C253" s="192"/>
      <c r="D253" s="189"/>
      <c r="E253" s="189"/>
      <c r="F253" s="189"/>
      <c r="G253" s="189"/>
      <c r="H253" s="189"/>
      <c r="I253" s="189"/>
      <c r="J253" s="189"/>
      <c r="K253" s="189"/>
      <c r="L253" s="189"/>
      <c r="M253" s="189"/>
      <c r="N253" s="189"/>
      <c r="O253" s="189"/>
      <c r="P253" s="45" t="s">
        <v>397</v>
      </c>
      <c r="Q253" s="62">
        <v>370</v>
      </c>
      <c r="R253" s="62">
        <v>1973</v>
      </c>
      <c r="S253" s="62" t="s">
        <v>422</v>
      </c>
      <c r="T253" s="3"/>
    </row>
    <row r="254" spans="1:20" ht="15" customHeight="1" x14ac:dyDescent="0.25">
      <c r="A254" s="200"/>
      <c r="B254" s="185"/>
      <c r="C254" s="193"/>
      <c r="D254" s="190"/>
      <c r="E254" s="190"/>
      <c r="F254" s="190"/>
      <c r="G254" s="190"/>
      <c r="H254" s="190"/>
      <c r="I254" s="190"/>
      <c r="J254" s="190"/>
      <c r="K254" s="190"/>
      <c r="L254" s="190"/>
      <c r="M254" s="190"/>
      <c r="N254" s="190"/>
      <c r="O254" s="190"/>
      <c r="P254" s="44" t="s">
        <v>389</v>
      </c>
      <c r="Q254" s="62">
        <v>0</v>
      </c>
      <c r="R254" s="62">
        <v>926603</v>
      </c>
      <c r="S254" s="62">
        <v>100</v>
      </c>
      <c r="T254" s="3"/>
    </row>
    <row r="255" spans="1:20" ht="33" customHeight="1" x14ac:dyDescent="0.25">
      <c r="A255" s="143" t="s">
        <v>174</v>
      </c>
      <c r="B255" s="146" t="s">
        <v>173</v>
      </c>
      <c r="C255" s="18" t="s">
        <v>23</v>
      </c>
      <c r="D255" s="19">
        <f>SUM(D256:D257)</f>
        <v>434314.44</v>
      </c>
      <c r="E255" s="19">
        <f t="shared" ref="E255:M255" si="90">SUM(E256:E257)</f>
        <v>308881.44000000006</v>
      </c>
      <c r="F255" s="19">
        <f t="shared" si="90"/>
        <v>124897.09</v>
      </c>
      <c r="G255" s="19">
        <f t="shared" si="90"/>
        <v>72966.31</v>
      </c>
      <c r="H255" s="19">
        <f t="shared" si="90"/>
        <v>202313.1</v>
      </c>
      <c r="I255" s="19">
        <f t="shared" si="90"/>
        <v>157721.86000000002</v>
      </c>
      <c r="J255" s="19">
        <f t="shared" si="90"/>
        <v>32661.83</v>
      </c>
      <c r="K255" s="19">
        <f t="shared" si="90"/>
        <v>23268.22</v>
      </c>
      <c r="L255" s="19">
        <f t="shared" si="90"/>
        <v>74442.42</v>
      </c>
      <c r="M255" s="19">
        <f t="shared" si="90"/>
        <v>54925.049999999996</v>
      </c>
      <c r="N255" s="19">
        <v>100</v>
      </c>
      <c r="O255" s="19">
        <v>71.12</v>
      </c>
      <c r="P255" s="149" t="s">
        <v>24</v>
      </c>
      <c r="Q255" s="149" t="s">
        <v>24</v>
      </c>
      <c r="R255" s="149" t="s">
        <v>24</v>
      </c>
      <c r="S255" s="149" t="s">
        <v>24</v>
      </c>
      <c r="T255" s="3"/>
    </row>
    <row r="256" spans="1:20" ht="17.25" customHeight="1" x14ac:dyDescent="0.25">
      <c r="A256" s="144"/>
      <c r="B256" s="147"/>
      <c r="C256" s="17">
        <v>2014</v>
      </c>
      <c r="D256" s="19">
        <f>SUM(D259+D262+D266+D272+D278+D296+D304+D312+D316)</f>
        <v>112466.44</v>
      </c>
      <c r="E256" s="19">
        <f t="shared" ref="E256:M256" si="91">SUM(E259+E262+E266+E272+E278+E296+E304+E312+E316)</f>
        <v>112466.44</v>
      </c>
      <c r="F256" s="19">
        <f t="shared" si="91"/>
        <v>27257.090000000004</v>
      </c>
      <c r="G256" s="19">
        <f t="shared" si="91"/>
        <v>27257.090000000004</v>
      </c>
      <c r="H256" s="19">
        <f t="shared" si="91"/>
        <v>43121.100000000006</v>
      </c>
      <c r="I256" s="19">
        <f t="shared" si="91"/>
        <v>43121.100000000006</v>
      </c>
      <c r="J256" s="19">
        <f t="shared" si="91"/>
        <v>8708.83</v>
      </c>
      <c r="K256" s="19">
        <f t="shared" si="91"/>
        <v>8708.83</v>
      </c>
      <c r="L256" s="19">
        <f t="shared" si="91"/>
        <v>33379.42</v>
      </c>
      <c r="M256" s="19">
        <f t="shared" si="91"/>
        <v>33379.42</v>
      </c>
      <c r="N256" s="19">
        <v>100</v>
      </c>
      <c r="O256" s="19">
        <v>100</v>
      </c>
      <c r="P256" s="150"/>
      <c r="Q256" s="150"/>
      <c r="R256" s="150"/>
      <c r="S256" s="150"/>
      <c r="T256" s="3"/>
    </row>
    <row r="257" spans="1:20" ht="17.25" customHeight="1" x14ac:dyDescent="0.25">
      <c r="A257" s="145"/>
      <c r="B257" s="148"/>
      <c r="C257" s="17">
        <v>2015</v>
      </c>
      <c r="D257" s="19">
        <f>SUM(D260+D263+D267+D273+D281+D299+D306+D313+D317)</f>
        <v>321848</v>
      </c>
      <c r="E257" s="19">
        <f t="shared" ref="E257:M257" si="92">SUM(E260+E263+E267+E273+E281+E299+E306+E313+E317)</f>
        <v>196415.00000000003</v>
      </c>
      <c r="F257" s="19">
        <f t="shared" si="92"/>
        <v>97640</v>
      </c>
      <c r="G257" s="19">
        <f t="shared" si="92"/>
        <v>45709.22</v>
      </c>
      <c r="H257" s="19">
        <f t="shared" si="92"/>
        <v>159192</v>
      </c>
      <c r="I257" s="19">
        <f t="shared" si="92"/>
        <v>114600.76000000001</v>
      </c>
      <c r="J257" s="19">
        <f t="shared" si="92"/>
        <v>23953</v>
      </c>
      <c r="K257" s="19">
        <f t="shared" si="92"/>
        <v>14559.390000000001</v>
      </c>
      <c r="L257" s="19">
        <f t="shared" si="92"/>
        <v>41063</v>
      </c>
      <c r="M257" s="19">
        <f t="shared" si="92"/>
        <v>21545.629999999997</v>
      </c>
      <c r="N257" s="19">
        <v>100</v>
      </c>
      <c r="O257" s="19">
        <v>61.03</v>
      </c>
      <c r="P257" s="151"/>
      <c r="Q257" s="151"/>
      <c r="R257" s="151"/>
      <c r="S257" s="151"/>
      <c r="T257" s="3"/>
    </row>
    <row r="258" spans="1:20" ht="17.25" customHeight="1" x14ac:dyDescent="0.25">
      <c r="A258" s="181" t="s">
        <v>175</v>
      </c>
      <c r="B258" s="183" t="s">
        <v>176</v>
      </c>
      <c r="C258" s="94" t="s">
        <v>400</v>
      </c>
      <c r="D258" s="95">
        <f>SUM(D259:D260)</f>
        <v>96999.14</v>
      </c>
      <c r="E258" s="95">
        <f t="shared" ref="E258:M258" si="93">SUM(E259:E260)</f>
        <v>83775.98</v>
      </c>
      <c r="F258" s="95">
        <f t="shared" si="93"/>
        <v>20119.690000000002</v>
      </c>
      <c r="G258" s="95">
        <f t="shared" si="93"/>
        <v>18614.41</v>
      </c>
      <c r="H258" s="95">
        <f t="shared" si="93"/>
        <v>20656.7</v>
      </c>
      <c r="I258" s="95">
        <f t="shared" si="93"/>
        <v>16450.54</v>
      </c>
      <c r="J258" s="95">
        <f t="shared" si="93"/>
        <v>1930.83</v>
      </c>
      <c r="K258" s="95">
        <f t="shared" si="93"/>
        <v>2253.7799999999997</v>
      </c>
      <c r="L258" s="95">
        <f t="shared" si="93"/>
        <v>54291.92</v>
      </c>
      <c r="M258" s="95">
        <f t="shared" si="93"/>
        <v>46457.25</v>
      </c>
      <c r="N258" s="95">
        <v>100</v>
      </c>
      <c r="O258" s="95">
        <v>86.37</v>
      </c>
      <c r="P258" s="82" t="s">
        <v>24</v>
      </c>
      <c r="Q258" s="82" t="s">
        <v>24</v>
      </c>
      <c r="R258" s="82" t="s">
        <v>24</v>
      </c>
      <c r="S258" s="82" t="s">
        <v>24</v>
      </c>
      <c r="T258" s="3"/>
    </row>
    <row r="259" spans="1:20" ht="52.5" customHeight="1" x14ac:dyDescent="0.25">
      <c r="A259" s="182"/>
      <c r="B259" s="184"/>
      <c r="C259" s="21">
        <v>2014</v>
      </c>
      <c r="D259" s="22">
        <v>52259.14</v>
      </c>
      <c r="E259" s="22">
        <v>52259.14</v>
      </c>
      <c r="F259" s="22">
        <v>9023.69</v>
      </c>
      <c r="G259" s="22">
        <v>9023.69</v>
      </c>
      <c r="H259" s="22">
        <v>11484.7</v>
      </c>
      <c r="I259" s="22">
        <v>11484.7</v>
      </c>
      <c r="J259" s="22">
        <v>1304.83</v>
      </c>
      <c r="K259" s="22">
        <v>1304.83</v>
      </c>
      <c r="L259" s="22">
        <v>30445.919999999998</v>
      </c>
      <c r="M259" s="22">
        <v>30445.919999999998</v>
      </c>
      <c r="N259" s="22">
        <v>100</v>
      </c>
      <c r="O259" s="22">
        <v>100</v>
      </c>
      <c r="P259" s="24" t="s">
        <v>177</v>
      </c>
      <c r="Q259" s="62">
        <v>22</v>
      </c>
      <c r="R259" s="62">
        <v>22</v>
      </c>
      <c r="S259" s="62">
        <v>100</v>
      </c>
      <c r="T259" s="3"/>
    </row>
    <row r="260" spans="1:20" ht="52.5" customHeight="1" x14ac:dyDescent="0.25">
      <c r="A260" s="200"/>
      <c r="B260" s="185"/>
      <c r="C260" s="21">
        <v>2015</v>
      </c>
      <c r="D260" s="22">
        <v>44740</v>
      </c>
      <c r="E260" s="22">
        <v>31516.84</v>
      </c>
      <c r="F260" s="22">
        <v>11096</v>
      </c>
      <c r="G260" s="22">
        <v>9590.7199999999993</v>
      </c>
      <c r="H260" s="22">
        <v>9172</v>
      </c>
      <c r="I260" s="22">
        <v>4965.84</v>
      </c>
      <c r="J260" s="22">
        <v>626</v>
      </c>
      <c r="K260" s="22">
        <v>948.95</v>
      </c>
      <c r="L260" s="22">
        <v>23846</v>
      </c>
      <c r="M260" s="22">
        <v>16011.33</v>
      </c>
      <c r="N260" s="22">
        <v>100</v>
      </c>
      <c r="O260" s="22">
        <v>70.44</v>
      </c>
      <c r="P260" s="24" t="s">
        <v>177</v>
      </c>
      <c r="Q260" s="62">
        <v>22</v>
      </c>
      <c r="R260" s="62">
        <v>18</v>
      </c>
      <c r="S260" s="62">
        <v>81.8</v>
      </c>
      <c r="T260" s="3"/>
    </row>
    <row r="261" spans="1:20" ht="22.5" customHeight="1" x14ac:dyDescent="0.25">
      <c r="A261" s="181" t="s">
        <v>178</v>
      </c>
      <c r="B261" s="183" t="s">
        <v>428</v>
      </c>
      <c r="C261" s="21" t="s">
        <v>400</v>
      </c>
      <c r="D261" s="22">
        <f>SUM(D262:D263)</f>
        <v>73250</v>
      </c>
      <c r="E261" s="22">
        <f t="shared" ref="E261:M261" si="94">SUM(E262:E263)</f>
        <v>64071.26</v>
      </c>
      <c r="F261" s="22">
        <f t="shared" si="94"/>
        <v>21975</v>
      </c>
      <c r="G261" s="22">
        <f t="shared" si="94"/>
        <v>12820</v>
      </c>
      <c r="H261" s="22">
        <f t="shared" si="94"/>
        <v>49077</v>
      </c>
      <c r="I261" s="22">
        <f t="shared" si="94"/>
        <v>48943.49</v>
      </c>
      <c r="J261" s="22">
        <f t="shared" si="94"/>
        <v>2198</v>
      </c>
      <c r="K261" s="22">
        <f t="shared" si="94"/>
        <v>2307.77</v>
      </c>
      <c r="L261" s="22">
        <f t="shared" si="94"/>
        <v>0</v>
      </c>
      <c r="M261" s="22">
        <f t="shared" si="94"/>
        <v>0</v>
      </c>
      <c r="N261" s="22">
        <v>100</v>
      </c>
      <c r="O261" s="22">
        <v>87.47</v>
      </c>
      <c r="P261" s="194" t="s">
        <v>24</v>
      </c>
      <c r="Q261" s="194" t="s">
        <v>24</v>
      </c>
      <c r="R261" s="194" t="s">
        <v>24</v>
      </c>
      <c r="S261" s="194" t="s">
        <v>24</v>
      </c>
      <c r="T261" s="3"/>
    </row>
    <row r="262" spans="1:20" ht="20.25" customHeight="1" x14ac:dyDescent="0.25">
      <c r="A262" s="182"/>
      <c r="B262" s="184"/>
      <c r="C262" s="21">
        <v>2014</v>
      </c>
      <c r="D262" s="22">
        <v>0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195"/>
      <c r="Q262" s="195"/>
      <c r="R262" s="195"/>
      <c r="S262" s="195"/>
      <c r="T262" s="3"/>
    </row>
    <row r="263" spans="1:20" ht="21" customHeight="1" x14ac:dyDescent="0.25">
      <c r="A263" s="200"/>
      <c r="B263" s="185"/>
      <c r="C263" s="21">
        <v>2015</v>
      </c>
      <c r="D263" s="22">
        <f>SUM(D264)</f>
        <v>73250</v>
      </c>
      <c r="E263" s="22">
        <f t="shared" ref="E263:O263" si="95">SUM(E264)</f>
        <v>64071.26</v>
      </c>
      <c r="F263" s="22">
        <f t="shared" si="95"/>
        <v>21975</v>
      </c>
      <c r="G263" s="22">
        <f t="shared" si="95"/>
        <v>12820</v>
      </c>
      <c r="H263" s="22">
        <f t="shared" si="95"/>
        <v>49077</v>
      </c>
      <c r="I263" s="22">
        <f t="shared" si="95"/>
        <v>48943.49</v>
      </c>
      <c r="J263" s="22">
        <f t="shared" si="95"/>
        <v>2198</v>
      </c>
      <c r="K263" s="22">
        <f t="shared" si="95"/>
        <v>2307.77</v>
      </c>
      <c r="L263" s="22">
        <f t="shared" si="95"/>
        <v>0</v>
      </c>
      <c r="M263" s="22">
        <f t="shared" si="95"/>
        <v>0</v>
      </c>
      <c r="N263" s="22">
        <f t="shared" si="95"/>
        <v>100</v>
      </c>
      <c r="O263" s="22">
        <f t="shared" si="95"/>
        <v>87.47</v>
      </c>
      <c r="P263" s="196"/>
      <c r="Q263" s="196"/>
      <c r="R263" s="196"/>
      <c r="S263" s="196"/>
      <c r="T263" s="3"/>
    </row>
    <row r="264" spans="1:20" ht="54.75" customHeight="1" x14ac:dyDescent="0.25">
      <c r="A264" s="62"/>
      <c r="B264" s="9" t="s">
        <v>429</v>
      </c>
      <c r="C264" s="24">
        <v>2015</v>
      </c>
      <c r="D264" s="25">
        <v>73250</v>
      </c>
      <c r="E264" s="25">
        <v>64071.26</v>
      </c>
      <c r="F264" s="25">
        <v>21975</v>
      </c>
      <c r="G264" s="25">
        <v>12820</v>
      </c>
      <c r="H264" s="25">
        <v>49077</v>
      </c>
      <c r="I264" s="25">
        <v>48943.49</v>
      </c>
      <c r="J264" s="25">
        <v>2198</v>
      </c>
      <c r="K264" s="25">
        <v>2307.77</v>
      </c>
      <c r="L264" s="25">
        <v>0</v>
      </c>
      <c r="M264" s="25">
        <v>0</v>
      </c>
      <c r="N264" s="25">
        <v>100</v>
      </c>
      <c r="O264" s="25">
        <v>87.47</v>
      </c>
      <c r="P264" s="71" t="s">
        <v>412</v>
      </c>
      <c r="Q264" s="60" t="s">
        <v>412</v>
      </c>
      <c r="R264" s="60" t="s">
        <v>412</v>
      </c>
      <c r="S264" s="60" t="s">
        <v>412</v>
      </c>
      <c r="T264" s="3"/>
    </row>
    <row r="265" spans="1:20" ht="21.75" customHeight="1" x14ac:dyDescent="0.25">
      <c r="A265" s="181" t="s">
        <v>181</v>
      </c>
      <c r="B265" s="183" t="s">
        <v>180</v>
      </c>
      <c r="C265" s="21" t="s">
        <v>400</v>
      </c>
      <c r="D265" s="22">
        <f>SUM(D266:D267)</f>
        <v>12095.8</v>
      </c>
      <c r="E265" s="22">
        <f t="shared" ref="E265:M265" si="96">SUM(E266:E267)</f>
        <v>11484.1</v>
      </c>
      <c r="F265" s="22">
        <f t="shared" si="96"/>
        <v>1963</v>
      </c>
      <c r="G265" s="22">
        <f t="shared" si="96"/>
        <v>1800</v>
      </c>
      <c r="H265" s="22">
        <f t="shared" si="96"/>
        <v>9284</v>
      </c>
      <c r="I265" s="22">
        <f t="shared" si="96"/>
        <v>8689</v>
      </c>
      <c r="J265" s="22">
        <f t="shared" si="96"/>
        <v>848.8</v>
      </c>
      <c r="K265" s="22">
        <f t="shared" si="96"/>
        <v>995.09999999999991</v>
      </c>
      <c r="L265" s="22">
        <f t="shared" si="96"/>
        <v>0</v>
      </c>
      <c r="M265" s="22">
        <f t="shared" si="96"/>
        <v>0</v>
      </c>
      <c r="N265" s="22">
        <v>100</v>
      </c>
      <c r="O265" s="22">
        <v>94.94</v>
      </c>
      <c r="P265" s="197" t="s">
        <v>24</v>
      </c>
      <c r="Q265" s="197" t="s">
        <v>24</v>
      </c>
      <c r="R265" s="197" t="s">
        <v>24</v>
      </c>
      <c r="S265" s="197" t="s">
        <v>24</v>
      </c>
      <c r="T265" s="3"/>
    </row>
    <row r="266" spans="1:20" ht="20.25" customHeight="1" x14ac:dyDescent="0.25">
      <c r="A266" s="182"/>
      <c r="B266" s="184"/>
      <c r="C266" s="21">
        <v>2014</v>
      </c>
      <c r="D266" s="22">
        <f>SUM(D268)</f>
        <v>5552.8</v>
      </c>
      <c r="E266" s="22">
        <f t="shared" ref="E266:M267" si="97">SUM(E268)</f>
        <v>5552.8</v>
      </c>
      <c r="F266" s="22">
        <f t="shared" si="97"/>
        <v>0</v>
      </c>
      <c r="G266" s="22">
        <f t="shared" si="97"/>
        <v>0</v>
      </c>
      <c r="H266" s="22">
        <f t="shared" si="97"/>
        <v>4900</v>
      </c>
      <c r="I266" s="22">
        <f t="shared" si="97"/>
        <v>4900</v>
      </c>
      <c r="J266" s="22">
        <f t="shared" si="97"/>
        <v>652.79999999999995</v>
      </c>
      <c r="K266" s="22">
        <f t="shared" si="97"/>
        <v>652.79999999999995</v>
      </c>
      <c r="L266" s="22">
        <f t="shared" si="97"/>
        <v>0</v>
      </c>
      <c r="M266" s="22">
        <f t="shared" si="97"/>
        <v>0</v>
      </c>
      <c r="N266" s="22">
        <v>100</v>
      </c>
      <c r="O266" s="22">
        <v>100</v>
      </c>
      <c r="P266" s="198"/>
      <c r="Q266" s="198"/>
      <c r="R266" s="198"/>
      <c r="S266" s="198"/>
      <c r="T266" s="3"/>
    </row>
    <row r="267" spans="1:20" ht="23.25" customHeight="1" x14ac:dyDescent="0.25">
      <c r="A267" s="200"/>
      <c r="B267" s="185"/>
      <c r="C267" s="21">
        <v>2015</v>
      </c>
      <c r="D267" s="22">
        <f>SUM(D269)</f>
        <v>6543</v>
      </c>
      <c r="E267" s="22">
        <f t="shared" si="97"/>
        <v>5931.3</v>
      </c>
      <c r="F267" s="22">
        <f t="shared" si="97"/>
        <v>1963</v>
      </c>
      <c r="G267" s="22">
        <f t="shared" si="97"/>
        <v>1800</v>
      </c>
      <c r="H267" s="22">
        <f t="shared" si="97"/>
        <v>4384</v>
      </c>
      <c r="I267" s="22">
        <f t="shared" si="97"/>
        <v>3789</v>
      </c>
      <c r="J267" s="22">
        <f t="shared" si="97"/>
        <v>196</v>
      </c>
      <c r="K267" s="22">
        <f t="shared" si="97"/>
        <v>342.3</v>
      </c>
      <c r="L267" s="22">
        <f t="shared" si="97"/>
        <v>0</v>
      </c>
      <c r="M267" s="22">
        <f t="shared" si="97"/>
        <v>0</v>
      </c>
      <c r="N267" s="22">
        <v>100</v>
      </c>
      <c r="O267" s="22">
        <v>90.65</v>
      </c>
      <c r="P267" s="199"/>
      <c r="Q267" s="199"/>
      <c r="R267" s="199"/>
      <c r="S267" s="199"/>
      <c r="T267" s="3"/>
    </row>
    <row r="268" spans="1:20" ht="51" customHeight="1" x14ac:dyDescent="0.25">
      <c r="A268" s="27"/>
      <c r="B268" s="24" t="s">
        <v>232</v>
      </c>
      <c r="C268" s="24">
        <v>2014</v>
      </c>
      <c r="D268" s="25">
        <v>5552.8</v>
      </c>
      <c r="E268" s="25">
        <v>5552.8</v>
      </c>
      <c r="F268" s="25">
        <v>0</v>
      </c>
      <c r="G268" s="25">
        <v>0</v>
      </c>
      <c r="H268" s="25">
        <v>4900</v>
      </c>
      <c r="I268" s="25">
        <v>4900</v>
      </c>
      <c r="J268" s="25">
        <v>652.79999999999995</v>
      </c>
      <c r="K268" s="25">
        <v>652.79999999999995</v>
      </c>
      <c r="L268" s="25">
        <v>0</v>
      </c>
      <c r="M268" s="25">
        <v>0</v>
      </c>
      <c r="N268" s="25">
        <v>100</v>
      </c>
      <c r="O268" s="25">
        <v>100</v>
      </c>
      <c r="P268" s="24" t="s">
        <v>179</v>
      </c>
      <c r="Q268" s="27">
        <v>144</v>
      </c>
      <c r="R268" s="27">
        <v>144</v>
      </c>
      <c r="S268" s="27">
        <v>100</v>
      </c>
      <c r="T268" s="3"/>
    </row>
    <row r="269" spans="1:20" ht="63.75" customHeight="1" x14ac:dyDescent="0.25">
      <c r="A269" s="194"/>
      <c r="B269" s="141" t="s">
        <v>424</v>
      </c>
      <c r="C269" s="141">
        <v>2015</v>
      </c>
      <c r="D269" s="176">
        <v>6543</v>
      </c>
      <c r="E269" s="176">
        <v>5931.3</v>
      </c>
      <c r="F269" s="176">
        <v>1963</v>
      </c>
      <c r="G269" s="176">
        <v>1800</v>
      </c>
      <c r="H269" s="176">
        <v>4384</v>
      </c>
      <c r="I269" s="176">
        <v>3789</v>
      </c>
      <c r="J269" s="176">
        <v>196</v>
      </c>
      <c r="K269" s="176">
        <v>342.3</v>
      </c>
      <c r="L269" s="176">
        <v>0</v>
      </c>
      <c r="M269" s="176">
        <v>0</v>
      </c>
      <c r="N269" s="176">
        <v>100</v>
      </c>
      <c r="O269" s="176">
        <v>90.65</v>
      </c>
      <c r="P269" s="24" t="s">
        <v>425</v>
      </c>
      <c r="Q269" s="62">
        <v>25</v>
      </c>
      <c r="R269" s="62">
        <v>25</v>
      </c>
      <c r="S269" s="62">
        <v>100</v>
      </c>
      <c r="T269" s="3"/>
    </row>
    <row r="270" spans="1:20" ht="63.75" customHeight="1" x14ac:dyDescent="0.25">
      <c r="A270" s="196"/>
      <c r="B270" s="142"/>
      <c r="C270" s="142"/>
      <c r="D270" s="177"/>
      <c r="E270" s="177"/>
      <c r="F270" s="177"/>
      <c r="G270" s="177"/>
      <c r="H270" s="177"/>
      <c r="I270" s="177"/>
      <c r="J270" s="177"/>
      <c r="K270" s="177"/>
      <c r="L270" s="177"/>
      <c r="M270" s="177"/>
      <c r="N270" s="177"/>
      <c r="O270" s="177"/>
      <c r="P270" s="24" t="s">
        <v>426</v>
      </c>
      <c r="Q270" s="62" t="s">
        <v>427</v>
      </c>
      <c r="R270" s="62" t="s">
        <v>427</v>
      </c>
      <c r="S270" s="62">
        <v>100</v>
      </c>
      <c r="T270" s="3"/>
    </row>
    <row r="271" spans="1:20" ht="18" customHeight="1" x14ac:dyDescent="0.25">
      <c r="A271" s="181" t="s">
        <v>430</v>
      </c>
      <c r="B271" s="183" t="s">
        <v>431</v>
      </c>
      <c r="C271" s="21" t="s">
        <v>400</v>
      </c>
      <c r="D271" s="103">
        <f>SUM(D272:D273)</f>
        <v>4000</v>
      </c>
      <c r="E271" s="103">
        <f t="shared" ref="E271:O271" si="98">SUM(E272:E273)</f>
        <v>0</v>
      </c>
      <c r="F271" s="103">
        <f t="shared" si="98"/>
        <v>1200</v>
      </c>
      <c r="G271" s="103">
        <f t="shared" si="98"/>
        <v>0</v>
      </c>
      <c r="H271" s="103">
        <f t="shared" si="98"/>
        <v>2680</v>
      </c>
      <c r="I271" s="103">
        <f t="shared" si="98"/>
        <v>0</v>
      </c>
      <c r="J271" s="103">
        <f t="shared" si="98"/>
        <v>120</v>
      </c>
      <c r="K271" s="103">
        <f t="shared" si="98"/>
        <v>0</v>
      </c>
      <c r="L271" s="103">
        <f t="shared" si="98"/>
        <v>0</v>
      </c>
      <c r="M271" s="103">
        <f t="shared" si="98"/>
        <v>0</v>
      </c>
      <c r="N271" s="103">
        <f t="shared" si="98"/>
        <v>100</v>
      </c>
      <c r="O271" s="103">
        <f t="shared" si="98"/>
        <v>0</v>
      </c>
      <c r="P271" s="197" t="s">
        <v>24</v>
      </c>
      <c r="Q271" s="197" t="s">
        <v>24</v>
      </c>
      <c r="R271" s="197" t="s">
        <v>24</v>
      </c>
      <c r="S271" s="197" t="s">
        <v>24</v>
      </c>
      <c r="T271" s="3"/>
    </row>
    <row r="272" spans="1:20" ht="18.75" customHeight="1" x14ac:dyDescent="0.25">
      <c r="A272" s="182"/>
      <c r="B272" s="184"/>
      <c r="C272" s="21">
        <v>2014</v>
      </c>
      <c r="D272" s="103">
        <v>0</v>
      </c>
      <c r="E272" s="103">
        <v>0</v>
      </c>
      <c r="F272" s="103">
        <v>0</v>
      </c>
      <c r="G272" s="103">
        <v>0</v>
      </c>
      <c r="H272" s="103">
        <v>0</v>
      </c>
      <c r="I272" s="103">
        <v>0</v>
      </c>
      <c r="J272" s="103">
        <v>0</v>
      </c>
      <c r="K272" s="103">
        <v>0</v>
      </c>
      <c r="L272" s="103">
        <v>0</v>
      </c>
      <c r="M272" s="103">
        <v>0</v>
      </c>
      <c r="N272" s="103">
        <v>0</v>
      </c>
      <c r="O272" s="103">
        <v>0</v>
      </c>
      <c r="P272" s="198"/>
      <c r="Q272" s="198"/>
      <c r="R272" s="198"/>
      <c r="S272" s="198"/>
      <c r="T272" s="3"/>
    </row>
    <row r="273" spans="1:20" ht="20.25" customHeight="1" x14ac:dyDescent="0.25">
      <c r="A273" s="200"/>
      <c r="B273" s="185"/>
      <c r="C273" s="21">
        <v>2015</v>
      </c>
      <c r="D273" s="103">
        <f>SUM(D274)</f>
        <v>4000</v>
      </c>
      <c r="E273" s="103">
        <f t="shared" ref="E273:O273" si="99">SUM(E274)</f>
        <v>0</v>
      </c>
      <c r="F273" s="103">
        <f t="shared" si="99"/>
        <v>1200</v>
      </c>
      <c r="G273" s="103">
        <f t="shared" si="99"/>
        <v>0</v>
      </c>
      <c r="H273" s="103">
        <f t="shared" si="99"/>
        <v>2680</v>
      </c>
      <c r="I273" s="103">
        <f t="shared" si="99"/>
        <v>0</v>
      </c>
      <c r="J273" s="103">
        <f t="shared" si="99"/>
        <v>120</v>
      </c>
      <c r="K273" s="103">
        <f t="shared" si="99"/>
        <v>0</v>
      </c>
      <c r="L273" s="103">
        <f t="shared" si="99"/>
        <v>0</v>
      </c>
      <c r="M273" s="103">
        <f t="shared" si="99"/>
        <v>0</v>
      </c>
      <c r="N273" s="103">
        <f t="shared" si="99"/>
        <v>100</v>
      </c>
      <c r="O273" s="103">
        <f t="shared" si="99"/>
        <v>0</v>
      </c>
      <c r="P273" s="199"/>
      <c r="Q273" s="199"/>
      <c r="R273" s="199"/>
      <c r="S273" s="199"/>
      <c r="T273" s="3"/>
    </row>
    <row r="274" spans="1:20" ht="42" customHeight="1" x14ac:dyDescent="0.25">
      <c r="A274" s="181"/>
      <c r="B274" s="183" t="s">
        <v>432</v>
      </c>
      <c r="C274" s="141">
        <v>2015</v>
      </c>
      <c r="D274" s="176">
        <v>4000</v>
      </c>
      <c r="E274" s="176">
        <v>0</v>
      </c>
      <c r="F274" s="176">
        <v>1200</v>
      </c>
      <c r="G274" s="176">
        <v>0</v>
      </c>
      <c r="H274" s="176">
        <v>2680</v>
      </c>
      <c r="I274" s="176">
        <v>0</v>
      </c>
      <c r="J274" s="176">
        <v>120</v>
      </c>
      <c r="K274" s="176">
        <v>0</v>
      </c>
      <c r="L274" s="176">
        <v>0</v>
      </c>
      <c r="M274" s="176">
        <v>0</v>
      </c>
      <c r="N274" s="176">
        <v>100</v>
      </c>
      <c r="O274" s="176">
        <v>0</v>
      </c>
      <c r="P274" s="24" t="s">
        <v>433</v>
      </c>
      <c r="Q274" s="62">
        <v>228.5</v>
      </c>
      <c r="R274" s="62">
        <v>228.1</v>
      </c>
      <c r="S274" s="62">
        <v>99.82</v>
      </c>
      <c r="T274" s="3"/>
    </row>
    <row r="275" spans="1:20" ht="42" customHeight="1" x14ac:dyDescent="0.25">
      <c r="A275" s="182"/>
      <c r="B275" s="184"/>
      <c r="C275" s="152"/>
      <c r="D275" s="178"/>
      <c r="E275" s="178"/>
      <c r="F275" s="178"/>
      <c r="G275" s="178"/>
      <c r="H275" s="178"/>
      <c r="I275" s="178"/>
      <c r="J275" s="178"/>
      <c r="K275" s="178"/>
      <c r="L275" s="178"/>
      <c r="M275" s="178"/>
      <c r="N275" s="178"/>
      <c r="O275" s="178"/>
      <c r="P275" s="24" t="s">
        <v>434</v>
      </c>
      <c r="Q275" s="62">
        <v>1.8</v>
      </c>
      <c r="R275" s="62">
        <v>1.4</v>
      </c>
      <c r="S275" s="62">
        <v>77.78</v>
      </c>
      <c r="T275" s="3"/>
    </row>
    <row r="276" spans="1:20" ht="54.75" customHeight="1" x14ac:dyDescent="0.25">
      <c r="A276" s="200"/>
      <c r="B276" s="185"/>
      <c r="C276" s="142"/>
      <c r="D276" s="177"/>
      <c r="E276" s="177"/>
      <c r="F276" s="177"/>
      <c r="G276" s="177"/>
      <c r="H276" s="177"/>
      <c r="I276" s="177"/>
      <c r="J276" s="177"/>
      <c r="K276" s="177"/>
      <c r="L276" s="177"/>
      <c r="M276" s="177"/>
      <c r="N276" s="177"/>
      <c r="O276" s="177"/>
      <c r="P276" s="24" t="s">
        <v>435</v>
      </c>
      <c r="Q276" s="62">
        <v>47.5</v>
      </c>
      <c r="R276" s="62">
        <v>48.4</v>
      </c>
      <c r="S276" s="62">
        <v>101.89</v>
      </c>
      <c r="T276" s="3"/>
    </row>
    <row r="277" spans="1:20" ht="22.5" customHeight="1" x14ac:dyDescent="0.25">
      <c r="A277" s="181" t="s">
        <v>436</v>
      </c>
      <c r="B277" s="183" t="s">
        <v>182</v>
      </c>
      <c r="C277" s="66" t="s">
        <v>400</v>
      </c>
      <c r="D277" s="64">
        <f>SUM(D278:D283)</f>
        <v>209330.5</v>
      </c>
      <c r="E277" s="64">
        <f t="shared" ref="E277:M277" si="100">SUM(E278:E283)</f>
        <v>128421</v>
      </c>
      <c r="F277" s="64">
        <f t="shared" si="100"/>
        <v>64635.4</v>
      </c>
      <c r="G277" s="64">
        <f t="shared" si="100"/>
        <v>26773.4</v>
      </c>
      <c r="H277" s="64">
        <f t="shared" si="100"/>
        <v>104074.4</v>
      </c>
      <c r="I277" s="64">
        <f t="shared" si="100"/>
        <v>83638.830000000016</v>
      </c>
      <c r="J277" s="64">
        <f t="shared" si="100"/>
        <v>22218.2</v>
      </c>
      <c r="K277" s="64">
        <f t="shared" si="100"/>
        <v>9540.9700000000012</v>
      </c>
      <c r="L277" s="64">
        <f t="shared" si="100"/>
        <v>18402.5</v>
      </c>
      <c r="M277" s="64">
        <f t="shared" si="100"/>
        <v>8467.7999999999993</v>
      </c>
      <c r="N277" s="64">
        <v>100</v>
      </c>
      <c r="O277" s="64">
        <v>61.35</v>
      </c>
      <c r="P277" s="62" t="s">
        <v>24</v>
      </c>
      <c r="Q277" s="62" t="s">
        <v>24</v>
      </c>
      <c r="R277" s="62" t="s">
        <v>24</v>
      </c>
      <c r="S277" s="62" t="s">
        <v>24</v>
      </c>
      <c r="T277" s="3"/>
    </row>
    <row r="278" spans="1:20" ht="28.5" customHeight="1" x14ac:dyDescent="0.25">
      <c r="A278" s="182"/>
      <c r="B278" s="184"/>
      <c r="C278" s="191">
        <v>2014</v>
      </c>
      <c r="D278" s="188">
        <f>SUM(D284+D285+D286+D287+D288)</f>
        <v>54654.5</v>
      </c>
      <c r="E278" s="188">
        <f t="shared" ref="E278:M278" si="101">SUM(E284+E285+E286+E287+E288)</f>
        <v>54654.5</v>
      </c>
      <c r="F278" s="188">
        <f t="shared" si="101"/>
        <v>18233.400000000001</v>
      </c>
      <c r="G278" s="188">
        <f t="shared" si="101"/>
        <v>18233.400000000001</v>
      </c>
      <c r="H278" s="188">
        <f t="shared" si="101"/>
        <v>26736.400000000001</v>
      </c>
      <c r="I278" s="188">
        <f t="shared" si="101"/>
        <v>26736.400000000001</v>
      </c>
      <c r="J278" s="188">
        <f t="shared" si="101"/>
        <v>6751.2000000000007</v>
      </c>
      <c r="K278" s="188">
        <f t="shared" si="101"/>
        <v>6751.2000000000007</v>
      </c>
      <c r="L278" s="188">
        <f t="shared" si="101"/>
        <v>2933.5</v>
      </c>
      <c r="M278" s="188">
        <f t="shared" si="101"/>
        <v>2933.5</v>
      </c>
      <c r="N278" s="188">
        <v>100</v>
      </c>
      <c r="O278" s="188">
        <v>100</v>
      </c>
      <c r="P278" s="28" t="s">
        <v>184</v>
      </c>
      <c r="Q278" s="62">
        <v>318.89999999999998</v>
      </c>
      <c r="R278" s="62">
        <v>318.89999999999998</v>
      </c>
      <c r="S278" s="62">
        <v>100</v>
      </c>
      <c r="T278" s="3"/>
    </row>
    <row r="279" spans="1:20" ht="39" customHeight="1" x14ac:dyDescent="0.25">
      <c r="A279" s="182"/>
      <c r="B279" s="184"/>
      <c r="C279" s="192"/>
      <c r="D279" s="189"/>
      <c r="E279" s="189"/>
      <c r="F279" s="189"/>
      <c r="G279" s="189"/>
      <c r="H279" s="189"/>
      <c r="I279" s="189"/>
      <c r="J279" s="189"/>
      <c r="K279" s="189"/>
      <c r="L279" s="189"/>
      <c r="M279" s="189"/>
      <c r="N279" s="189"/>
      <c r="O279" s="189"/>
      <c r="P279" s="28" t="s">
        <v>185</v>
      </c>
      <c r="Q279" s="62">
        <v>6.6</v>
      </c>
      <c r="R279" s="62">
        <v>6.6</v>
      </c>
      <c r="S279" s="62">
        <v>100</v>
      </c>
      <c r="T279" s="3"/>
    </row>
    <row r="280" spans="1:20" ht="27" customHeight="1" x14ac:dyDescent="0.25">
      <c r="A280" s="182"/>
      <c r="B280" s="184"/>
      <c r="C280" s="193"/>
      <c r="D280" s="190"/>
      <c r="E280" s="190"/>
      <c r="F280" s="190"/>
      <c r="G280" s="190"/>
      <c r="H280" s="190"/>
      <c r="I280" s="190"/>
      <c r="J280" s="190"/>
      <c r="K280" s="190"/>
      <c r="L280" s="190"/>
      <c r="M280" s="190"/>
      <c r="N280" s="190"/>
      <c r="O280" s="190"/>
      <c r="P280" s="28" t="s">
        <v>186</v>
      </c>
      <c r="Q280" s="62">
        <v>86.4</v>
      </c>
      <c r="R280" s="62">
        <v>86.4</v>
      </c>
      <c r="S280" s="62">
        <v>100</v>
      </c>
      <c r="T280" s="3"/>
    </row>
    <row r="281" spans="1:20" ht="27" customHeight="1" x14ac:dyDescent="0.25">
      <c r="A281" s="182"/>
      <c r="B281" s="184"/>
      <c r="C281" s="191">
        <v>2015</v>
      </c>
      <c r="D281" s="188">
        <f>SUM(D289:D294)</f>
        <v>154676</v>
      </c>
      <c r="E281" s="188">
        <f t="shared" ref="E281:M281" si="102">SUM(E289:E294)</f>
        <v>73766.5</v>
      </c>
      <c r="F281" s="188">
        <f t="shared" si="102"/>
        <v>46402</v>
      </c>
      <c r="G281" s="188">
        <f t="shared" si="102"/>
        <v>8540</v>
      </c>
      <c r="H281" s="188">
        <f t="shared" si="102"/>
        <v>77338</v>
      </c>
      <c r="I281" s="188">
        <f t="shared" si="102"/>
        <v>56902.430000000008</v>
      </c>
      <c r="J281" s="188">
        <f t="shared" si="102"/>
        <v>15467</v>
      </c>
      <c r="K281" s="188">
        <f t="shared" si="102"/>
        <v>2789.77</v>
      </c>
      <c r="L281" s="188">
        <f t="shared" si="102"/>
        <v>15469</v>
      </c>
      <c r="M281" s="188">
        <f t="shared" si="102"/>
        <v>5534.2999999999993</v>
      </c>
      <c r="N281" s="188">
        <v>100</v>
      </c>
      <c r="O281" s="188">
        <v>47.69</v>
      </c>
      <c r="P281" s="28" t="s">
        <v>184</v>
      </c>
      <c r="Q281" s="62">
        <v>318.89999999999998</v>
      </c>
      <c r="R281" s="62">
        <v>322</v>
      </c>
      <c r="S281" s="62">
        <v>101</v>
      </c>
      <c r="T281" s="3"/>
    </row>
    <row r="282" spans="1:20" ht="40.5" customHeight="1" x14ac:dyDescent="0.25">
      <c r="A282" s="182"/>
      <c r="B282" s="184"/>
      <c r="C282" s="192"/>
      <c r="D282" s="189"/>
      <c r="E282" s="189"/>
      <c r="F282" s="189"/>
      <c r="G282" s="189"/>
      <c r="H282" s="189"/>
      <c r="I282" s="189"/>
      <c r="J282" s="189"/>
      <c r="K282" s="189"/>
      <c r="L282" s="189"/>
      <c r="M282" s="189"/>
      <c r="N282" s="189"/>
      <c r="O282" s="189"/>
      <c r="P282" s="28" t="s">
        <v>185</v>
      </c>
      <c r="Q282" s="62">
        <v>6.7</v>
      </c>
      <c r="R282" s="62">
        <v>6.85</v>
      </c>
      <c r="S282" s="62">
        <v>102.2</v>
      </c>
      <c r="T282" s="3"/>
    </row>
    <row r="283" spans="1:20" ht="27" customHeight="1" x14ac:dyDescent="0.25">
      <c r="A283" s="200"/>
      <c r="B283" s="185"/>
      <c r="C283" s="193"/>
      <c r="D283" s="190"/>
      <c r="E283" s="190"/>
      <c r="F283" s="190"/>
      <c r="G283" s="190"/>
      <c r="H283" s="190"/>
      <c r="I283" s="190"/>
      <c r="J283" s="190"/>
      <c r="K283" s="190"/>
      <c r="L283" s="190"/>
      <c r="M283" s="190"/>
      <c r="N283" s="190"/>
      <c r="O283" s="190"/>
      <c r="P283" s="28" t="s">
        <v>186</v>
      </c>
      <c r="Q283" s="62">
        <v>86.6</v>
      </c>
      <c r="R283" s="62">
        <v>91.1</v>
      </c>
      <c r="S283" s="62">
        <v>105.2</v>
      </c>
      <c r="T283" s="3"/>
    </row>
    <row r="284" spans="1:20" ht="52.5" customHeight="1" x14ac:dyDescent="0.25">
      <c r="A284" s="11"/>
      <c r="B284" s="24" t="s">
        <v>233</v>
      </c>
      <c r="C284" s="24">
        <v>2014</v>
      </c>
      <c r="D284" s="25">
        <v>10444</v>
      </c>
      <c r="E284" s="25">
        <v>10444</v>
      </c>
      <c r="F284" s="25">
        <v>3472.5</v>
      </c>
      <c r="G284" s="25">
        <v>3472.5</v>
      </c>
      <c r="H284" s="25">
        <v>5066.6000000000004</v>
      </c>
      <c r="I284" s="25">
        <v>5066.6000000000004</v>
      </c>
      <c r="J284" s="25">
        <v>1364.3</v>
      </c>
      <c r="K284" s="25">
        <v>1364.3</v>
      </c>
      <c r="L284" s="25">
        <v>540.6</v>
      </c>
      <c r="M284" s="25">
        <v>540.6</v>
      </c>
      <c r="N284" s="25">
        <v>100</v>
      </c>
      <c r="O284" s="25">
        <v>100</v>
      </c>
      <c r="P284" s="6" t="s">
        <v>183</v>
      </c>
      <c r="Q284" s="11">
        <v>7.5119999999999996</v>
      </c>
      <c r="R284" s="11">
        <v>7.5119999999999996</v>
      </c>
      <c r="S284" s="11">
        <v>100</v>
      </c>
      <c r="T284" s="3"/>
    </row>
    <row r="285" spans="1:20" ht="54" customHeight="1" x14ac:dyDescent="0.25">
      <c r="A285" s="11"/>
      <c r="B285" s="24" t="s">
        <v>234</v>
      </c>
      <c r="C285" s="24">
        <v>2014</v>
      </c>
      <c r="D285" s="25">
        <v>16575.7</v>
      </c>
      <c r="E285" s="25">
        <v>16575.7</v>
      </c>
      <c r="F285" s="25">
        <v>5556.6</v>
      </c>
      <c r="G285" s="25">
        <v>5556.6</v>
      </c>
      <c r="H285" s="25">
        <v>8095.4</v>
      </c>
      <c r="I285" s="25">
        <v>8095.4</v>
      </c>
      <c r="J285" s="25">
        <v>2288</v>
      </c>
      <c r="K285" s="25">
        <v>2288</v>
      </c>
      <c r="L285" s="25">
        <v>635.70000000000005</v>
      </c>
      <c r="M285" s="25">
        <v>635.70000000000005</v>
      </c>
      <c r="N285" s="25">
        <v>100</v>
      </c>
      <c r="O285" s="25">
        <v>100</v>
      </c>
      <c r="P285" s="6" t="s">
        <v>183</v>
      </c>
      <c r="Q285" s="11">
        <v>9.8140000000000001</v>
      </c>
      <c r="R285" s="11">
        <v>9.8140000000000001</v>
      </c>
      <c r="S285" s="11">
        <v>100</v>
      </c>
      <c r="T285" s="3"/>
    </row>
    <row r="286" spans="1:20" ht="54" customHeight="1" x14ac:dyDescent="0.25">
      <c r="A286" s="11"/>
      <c r="B286" s="24" t="s">
        <v>235</v>
      </c>
      <c r="C286" s="24">
        <v>2014</v>
      </c>
      <c r="D286" s="25">
        <v>5047.8</v>
      </c>
      <c r="E286" s="25">
        <v>5047.8</v>
      </c>
      <c r="F286" s="25">
        <v>1692</v>
      </c>
      <c r="G286" s="25">
        <v>1692</v>
      </c>
      <c r="H286" s="25">
        <v>2465.4</v>
      </c>
      <c r="I286" s="25">
        <v>2465.4</v>
      </c>
      <c r="J286" s="25">
        <v>716.3</v>
      </c>
      <c r="K286" s="25">
        <v>716.3</v>
      </c>
      <c r="L286" s="25">
        <v>174.1</v>
      </c>
      <c r="M286" s="25">
        <v>174.1</v>
      </c>
      <c r="N286" s="25">
        <v>100</v>
      </c>
      <c r="O286" s="25">
        <v>100</v>
      </c>
      <c r="P286" s="6" t="s">
        <v>183</v>
      </c>
      <c r="Q286" s="11">
        <v>2.323</v>
      </c>
      <c r="R286" s="11">
        <v>2.323</v>
      </c>
      <c r="S286" s="11">
        <v>100</v>
      </c>
      <c r="T286" s="3"/>
    </row>
    <row r="287" spans="1:20" ht="51.75" customHeight="1" x14ac:dyDescent="0.25">
      <c r="A287" s="11"/>
      <c r="B287" s="24" t="s">
        <v>236</v>
      </c>
      <c r="C287" s="24">
        <v>2014</v>
      </c>
      <c r="D287" s="25">
        <v>16715</v>
      </c>
      <c r="E287" s="25">
        <v>16715</v>
      </c>
      <c r="F287" s="25">
        <v>5559.5</v>
      </c>
      <c r="G287" s="25">
        <v>5559.5</v>
      </c>
      <c r="H287" s="25">
        <v>8220.6</v>
      </c>
      <c r="I287" s="25">
        <v>8220.6</v>
      </c>
      <c r="J287" s="25">
        <v>1755.3</v>
      </c>
      <c r="K287" s="25">
        <v>1755.3</v>
      </c>
      <c r="L287" s="25">
        <v>1179.5999999999999</v>
      </c>
      <c r="M287" s="25">
        <v>1179.5999999999999</v>
      </c>
      <c r="N287" s="25">
        <v>100</v>
      </c>
      <c r="O287" s="25">
        <v>100</v>
      </c>
      <c r="P287" s="6" t="s">
        <v>183</v>
      </c>
      <c r="Q287" s="11">
        <v>9.76</v>
      </c>
      <c r="R287" s="11">
        <v>9.76</v>
      </c>
      <c r="S287" s="11">
        <v>100</v>
      </c>
      <c r="T287" s="3"/>
    </row>
    <row r="288" spans="1:20" ht="54" customHeight="1" x14ac:dyDescent="0.25">
      <c r="A288" s="11"/>
      <c r="B288" s="24" t="s">
        <v>237</v>
      </c>
      <c r="C288" s="24">
        <v>2014</v>
      </c>
      <c r="D288" s="25">
        <v>5872</v>
      </c>
      <c r="E288" s="25">
        <v>5872</v>
      </c>
      <c r="F288" s="25">
        <v>1952.8</v>
      </c>
      <c r="G288" s="25">
        <v>1952.8</v>
      </c>
      <c r="H288" s="25">
        <v>2888.4</v>
      </c>
      <c r="I288" s="25">
        <v>2888.4</v>
      </c>
      <c r="J288" s="25">
        <v>627.29999999999995</v>
      </c>
      <c r="K288" s="25">
        <v>627.29999999999995</v>
      </c>
      <c r="L288" s="25">
        <v>403.5</v>
      </c>
      <c r="M288" s="25">
        <v>403.5</v>
      </c>
      <c r="N288" s="25">
        <v>100</v>
      </c>
      <c r="O288" s="25">
        <v>100</v>
      </c>
      <c r="P288" s="6" t="s">
        <v>183</v>
      </c>
      <c r="Q288" s="11">
        <v>1.4379999999999999</v>
      </c>
      <c r="R288" s="11">
        <v>1.4379999999999999</v>
      </c>
      <c r="S288" s="11">
        <v>100</v>
      </c>
      <c r="T288" s="3"/>
    </row>
    <row r="289" spans="1:20" ht="54" customHeight="1" x14ac:dyDescent="0.25">
      <c r="A289" s="62"/>
      <c r="B289" s="24" t="s">
        <v>437</v>
      </c>
      <c r="C289" s="24">
        <v>2015</v>
      </c>
      <c r="D289" s="25">
        <v>54110</v>
      </c>
      <c r="E289" s="25">
        <v>20857.400000000001</v>
      </c>
      <c r="F289" s="25">
        <v>16233</v>
      </c>
      <c r="G289" s="25">
        <v>535</v>
      </c>
      <c r="H289" s="25">
        <v>27055</v>
      </c>
      <c r="I289" s="25">
        <v>19069.93</v>
      </c>
      <c r="J289" s="25">
        <v>5411</v>
      </c>
      <c r="K289" s="25">
        <v>620.97</v>
      </c>
      <c r="L289" s="25">
        <v>5411</v>
      </c>
      <c r="M289" s="25">
        <v>631.5</v>
      </c>
      <c r="N289" s="25">
        <v>100</v>
      </c>
      <c r="O289" s="25">
        <v>38.549999999999997</v>
      </c>
      <c r="P289" s="6" t="s">
        <v>183</v>
      </c>
      <c r="Q289" s="62">
        <v>20.782</v>
      </c>
      <c r="R289" s="62" t="s">
        <v>412</v>
      </c>
      <c r="S289" s="62" t="s">
        <v>438</v>
      </c>
      <c r="T289" s="3"/>
    </row>
    <row r="290" spans="1:20" ht="54" customHeight="1" x14ac:dyDescent="0.25">
      <c r="A290" s="62"/>
      <c r="B290" s="24" t="s">
        <v>439</v>
      </c>
      <c r="C290" s="24">
        <v>2015</v>
      </c>
      <c r="D290" s="25">
        <v>20206</v>
      </c>
      <c r="E290" s="25">
        <v>19507.599999999999</v>
      </c>
      <c r="F290" s="25">
        <v>6062</v>
      </c>
      <c r="G290" s="25">
        <v>2950</v>
      </c>
      <c r="H290" s="25">
        <v>10103</v>
      </c>
      <c r="I290" s="25">
        <v>13820.7</v>
      </c>
      <c r="J290" s="25">
        <v>2020.5</v>
      </c>
      <c r="K290" s="25">
        <v>935.7</v>
      </c>
      <c r="L290" s="25">
        <v>2020.5</v>
      </c>
      <c r="M290" s="25">
        <v>1801.2</v>
      </c>
      <c r="N290" s="25">
        <v>100</v>
      </c>
      <c r="O290" s="25">
        <v>96.54</v>
      </c>
      <c r="P290" s="6" t="s">
        <v>183</v>
      </c>
      <c r="Q290" s="62">
        <v>9.1180000000000003</v>
      </c>
      <c r="R290" s="62">
        <v>9.1180000000000003</v>
      </c>
      <c r="S290" s="62">
        <v>100</v>
      </c>
      <c r="T290" s="3"/>
    </row>
    <row r="291" spans="1:20" ht="54" customHeight="1" x14ac:dyDescent="0.25">
      <c r="A291" s="62"/>
      <c r="B291" s="24" t="s">
        <v>440</v>
      </c>
      <c r="C291" s="24">
        <v>2015</v>
      </c>
      <c r="D291" s="25">
        <v>7154</v>
      </c>
      <c r="E291" s="25">
        <v>7064.7</v>
      </c>
      <c r="F291" s="25">
        <v>2146</v>
      </c>
      <c r="G291" s="25">
        <v>1080</v>
      </c>
      <c r="H291" s="25">
        <v>3577</v>
      </c>
      <c r="I291" s="25">
        <v>5131</v>
      </c>
      <c r="J291" s="25">
        <v>715.5</v>
      </c>
      <c r="K291" s="25">
        <v>213</v>
      </c>
      <c r="L291" s="25">
        <v>715.5</v>
      </c>
      <c r="M291" s="25">
        <v>640.70000000000005</v>
      </c>
      <c r="N291" s="25">
        <v>100</v>
      </c>
      <c r="O291" s="25">
        <v>98.75</v>
      </c>
      <c r="P291" s="6" t="s">
        <v>183</v>
      </c>
      <c r="Q291" s="62">
        <v>2.3559999999999999</v>
      </c>
      <c r="R291" s="62">
        <v>2.3559999999999999</v>
      </c>
      <c r="S291" s="62">
        <v>100</v>
      </c>
      <c r="T291" s="3"/>
    </row>
    <row r="292" spans="1:20" ht="54" customHeight="1" x14ac:dyDescent="0.25">
      <c r="A292" s="62"/>
      <c r="B292" s="24" t="s">
        <v>441</v>
      </c>
      <c r="C292" s="24">
        <v>2015</v>
      </c>
      <c r="D292" s="25">
        <v>26190</v>
      </c>
      <c r="E292" s="25">
        <v>26336.799999999999</v>
      </c>
      <c r="F292" s="25">
        <v>7857</v>
      </c>
      <c r="G292" s="25">
        <v>3975</v>
      </c>
      <c r="H292" s="25">
        <v>13095</v>
      </c>
      <c r="I292" s="25">
        <v>18880.8</v>
      </c>
      <c r="J292" s="25">
        <v>2619</v>
      </c>
      <c r="K292" s="25">
        <v>1020.1</v>
      </c>
      <c r="L292" s="25">
        <v>2619</v>
      </c>
      <c r="M292" s="25">
        <v>2460.9</v>
      </c>
      <c r="N292" s="25">
        <v>100</v>
      </c>
      <c r="O292" s="25">
        <v>100.56</v>
      </c>
      <c r="P292" s="6" t="s">
        <v>183</v>
      </c>
      <c r="Q292" s="62">
        <v>11.378</v>
      </c>
      <c r="R292" s="62">
        <v>11.38</v>
      </c>
      <c r="S292" s="62">
        <v>100</v>
      </c>
      <c r="T292" s="3"/>
    </row>
    <row r="293" spans="1:20" ht="54" customHeight="1" x14ac:dyDescent="0.25">
      <c r="A293" s="62"/>
      <c r="B293" s="24" t="s">
        <v>442</v>
      </c>
      <c r="C293" s="24">
        <v>2015</v>
      </c>
      <c r="D293" s="25">
        <v>15231</v>
      </c>
      <c r="E293" s="25">
        <v>0</v>
      </c>
      <c r="F293" s="25">
        <v>4569</v>
      </c>
      <c r="G293" s="25">
        <v>0</v>
      </c>
      <c r="H293" s="25">
        <v>7615</v>
      </c>
      <c r="I293" s="25">
        <v>0</v>
      </c>
      <c r="J293" s="25">
        <v>1523</v>
      </c>
      <c r="K293" s="25">
        <v>0</v>
      </c>
      <c r="L293" s="25">
        <v>1524</v>
      </c>
      <c r="M293" s="25">
        <v>0</v>
      </c>
      <c r="N293" s="25">
        <v>100</v>
      </c>
      <c r="O293" s="25">
        <v>0</v>
      </c>
      <c r="P293" s="6" t="s">
        <v>183</v>
      </c>
      <c r="Q293" s="62">
        <v>5.9409999999999998</v>
      </c>
      <c r="R293" s="62">
        <v>0</v>
      </c>
      <c r="S293" s="62" t="s">
        <v>421</v>
      </c>
      <c r="T293" s="3"/>
    </row>
    <row r="294" spans="1:20" ht="54" customHeight="1" x14ac:dyDescent="0.25">
      <c r="A294" s="62"/>
      <c r="B294" s="24" t="s">
        <v>443</v>
      </c>
      <c r="C294" s="24">
        <v>2015</v>
      </c>
      <c r="D294" s="25">
        <v>31785</v>
      </c>
      <c r="E294" s="25">
        <v>0</v>
      </c>
      <c r="F294" s="25">
        <v>9535</v>
      </c>
      <c r="G294" s="25">
        <v>0</v>
      </c>
      <c r="H294" s="25">
        <v>15893</v>
      </c>
      <c r="I294" s="25">
        <v>0</v>
      </c>
      <c r="J294" s="25">
        <v>3178</v>
      </c>
      <c r="K294" s="25">
        <v>0</v>
      </c>
      <c r="L294" s="25">
        <v>3179</v>
      </c>
      <c r="M294" s="25">
        <v>0</v>
      </c>
      <c r="N294" s="25">
        <v>100</v>
      </c>
      <c r="O294" s="25">
        <v>0</v>
      </c>
      <c r="P294" s="6" t="s">
        <v>183</v>
      </c>
      <c r="Q294" s="62">
        <v>13.9</v>
      </c>
      <c r="R294" s="62">
        <v>0</v>
      </c>
      <c r="S294" s="62" t="s">
        <v>421</v>
      </c>
      <c r="T294" s="3"/>
    </row>
    <row r="295" spans="1:20" ht="17.25" customHeight="1" x14ac:dyDescent="0.25">
      <c r="A295" s="181" t="s">
        <v>444</v>
      </c>
      <c r="B295" s="183" t="s">
        <v>445</v>
      </c>
      <c r="C295" s="66" t="s">
        <v>400</v>
      </c>
      <c r="D295" s="22">
        <f>SUM(D296:D301)</f>
        <v>6000</v>
      </c>
      <c r="E295" s="22">
        <f t="shared" ref="E295:M295" si="103">SUM(E296:E301)</f>
        <v>0</v>
      </c>
      <c r="F295" s="22">
        <f t="shared" si="103"/>
        <v>1800</v>
      </c>
      <c r="G295" s="22">
        <f t="shared" si="103"/>
        <v>0</v>
      </c>
      <c r="H295" s="22">
        <f t="shared" si="103"/>
        <v>2400</v>
      </c>
      <c r="I295" s="22">
        <f t="shared" si="103"/>
        <v>0</v>
      </c>
      <c r="J295" s="22">
        <f t="shared" si="103"/>
        <v>600</v>
      </c>
      <c r="K295" s="22">
        <f t="shared" si="103"/>
        <v>0</v>
      </c>
      <c r="L295" s="22">
        <f t="shared" si="103"/>
        <v>1200</v>
      </c>
      <c r="M295" s="22">
        <f t="shared" si="103"/>
        <v>0</v>
      </c>
      <c r="N295" s="22">
        <v>100</v>
      </c>
      <c r="O295" s="22">
        <v>0</v>
      </c>
      <c r="P295" s="20" t="s">
        <v>24</v>
      </c>
      <c r="Q295" s="20" t="s">
        <v>24</v>
      </c>
      <c r="R295" s="20" t="s">
        <v>24</v>
      </c>
      <c r="S295" s="20" t="s">
        <v>24</v>
      </c>
      <c r="T295" s="3"/>
    </row>
    <row r="296" spans="1:20" ht="24.75" customHeight="1" x14ac:dyDescent="0.25">
      <c r="A296" s="182"/>
      <c r="B296" s="184"/>
      <c r="C296" s="191">
        <v>2014</v>
      </c>
      <c r="D296" s="188">
        <v>0</v>
      </c>
      <c r="E296" s="188">
        <v>0</v>
      </c>
      <c r="F296" s="188">
        <v>0</v>
      </c>
      <c r="G296" s="188">
        <v>0</v>
      </c>
      <c r="H296" s="188">
        <v>0</v>
      </c>
      <c r="I296" s="188">
        <v>0</v>
      </c>
      <c r="J296" s="188">
        <v>0</v>
      </c>
      <c r="K296" s="188">
        <v>0</v>
      </c>
      <c r="L296" s="188">
        <v>0</v>
      </c>
      <c r="M296" s="188">
        <v>0</v>
      </c>
      <c r="N296" s="188">
        <v>0</v>
      </c>
      <c r="O296" s="188">
        <v>0</v>
      </c>
      <c r="P296" s="28" t="s">
        <v>446</v>
      </c>
      <c r="Q296" s="62">
        <v>1169.5999999999999</v>
      </c>
      <c r="R296" s="62">
        <v>1171.2</v>
      </c>
      <c r="S296" s="62">
        <v>100.14</v>
      </c>
      <c r="T296" s="3"/>
    </row>
    <row r="297" spans="1:20" ht="31.5" customHeight="1" x14ac:dyDescent="0.25">
      <c r="A297" s="182"/>
      <c r="B297" s="184"/>
      <c r="C297" s="192"/>
      <c r="D297" s="189"/>
      <c r="E297" s="189"/>
      <c r="F297" s="189"/>
      <c r="G297" s="189"/>
      <c r="H297" s="189"/>
      <c r="I297" s="189"/>
      <c r="J297" s="189"/>
      <c r="K297" s="189"/>
      <c r="L297" s="189"/>
      <c r="M297" s="189"/>
      <c r="N297" s="189"/>
      <c r="O297" s="189"/>
      <c r="P297" s="28" t="s">
        <v>447</v>
      </c>
      <c r="Q297" s="62">
        <v>24.4</v>
      </c>
      <c r="R297" s="62">
        <v>24.8</v>
      </c>
      <c r="S297" s="62">
        <v>101.64</v>
      </c>
      <c r="T297" s="3"/>
    </row>
    <row r="298" spans="1:20" ht="30" customHeight="1" x14ac:dyDescent="0.25">
      <c r="A298" s="182"/>
      <c r="B298" s="184"/>
      <c r="C298" s="193"/>
      <c r="D298" s="190"/>
      <c r="E298" s="190"/>
      <c r="F298" s="190"/>
      <c r="G298" s="190"/>
      <c r="H298" s="190"/>
      <c r="I298" s="190"/>
      <c r="J298" s="190"/>
      <c r="K298" s="190"/>
      <c r="L298" s="190"/>
      <c r="M298" s="190"/>
      <c r="N298" s="190"/>
      <c r="O298" s="190"/>
      <c r="P298" s="28" t="s">
        <v>448</v>
      </c>
      <c r="Q298" s="62">
        <v>89.8</v>
      </c>
      <c r="R298" s="62">
        <v>89.9</v>
      </c>
      <c r="S298" s="62">
        <v>100.11</v>
      </c>
      <c r="T298" s="3"/>
    </row>
    <row r="299" spans="1:20" ht="30" customHeight="1" x14ac:dyDescent="0.25">
      <c r="A299" s="182"/>
      <c r="B299" s="184"/>
      <c r="C299" s="191">
        <v>2015</v>
      </c>
      <c r="D299" s="188">
        <f>SUM(D302)</f>
        <v>6000</v>
      </c>
      <c r="E299" s="188">
        <f t="shared" ref="E299:M299" si="104">SUM(E302)</f>
        <v>0</v>
      </c>
      <c r="F299" s="188">
        <f t="shared" si="104"/>
        <v>1800</v>
      </c>
      <c r="G299" s="188">
        <f t="shared" si="104"/>
        <v>0</v>
      </c>
      <c r="H299" s="188">
        <f t="shared" si="104"/>
        <v>2400</v>
      </c>
      <c r="I299" s="188">
        <f t="shared" si="104"/>
        <v>0</v>
      </c>
      <c r="J299" s="188">
        <f t="shared" si="104"/>
        <v>600</v>
      </c>
      <c r="K299" s="188">
        <f t="shared" si="104"/>
        <v>0</v>
      </c>
      <c r="L299" s="188">
        <f t="shared" si="104"/>
        <v>1200</v>
      </c>
      <c r="M299" s="188">
        <f t="shared" si="104"/>
        <v>0</v>
      </c>
      <c r="N299" s="188">
        <v>100</v>
      </c>
      <c r="O299" s="188">
        <v>0</v>
      </c>
      <c r="P299" s="28" t="s">
        <v>446</v>
      </c>
      <c r="Q299" s="62">
        <v>1175.5999999999999</v>
      </c>
      <c r="R299" s="62">
        <v>1173.9000000000001</v>
      </c>
      <c r="S299" s="62">
        <v>99.86</v>
      </c>
      <c r="T299" s="3"/>
    </row>
    <row r="300" spans="1:20" ht="29.25" customHeight="1" x14ac:dyDescent="0.25">
      <c r="A300" s="182"/>
      <c r="B300" s="184"/>
      <c r="C300" s="192"/>
      <c r="D300" s="189"/>
      <c r="E300" s="189"/>
      <c r="F300" s="189"/>
      <c r="G300" s="189"/>
      <c r="H300" s="189"/>
      <c r="I300" s="189"/>
      <c r="J300" s="189"/>
      <c r="K300" s="189"/>
      <c r="L300" s="189"/>
      <c r="M300" s="189"/>
      <c r="N300" s="189"/>
      <c r="O300" s="189"/>
      <c r="P300" s="28" t="s">
        <v>447</v>
      </c>
      <c r="Q300" s="62">
        <v>24.7</v>
      </c>
      <c r="R300" s="105">
        <v>25</v>
      </c>
      <c r="S300" s="62">
        <v>101.21</v>
      </c>
      <c r="T300" s="3"/>
    </row>
    <row r="301" spans="1:20" ht="27" customHeight="1" x14ac:dyDescent="0.25">
      <c r="A301" s="200"/>
      <c r="B301" s="185"/>
      <c r="C301" s="193"/>
      <c r="D301" s="190"/>
      <c r="E301" s="190"/>
      <c r="F301" s="190"/>
      <c r="G301" s="190"/>
      <c r="H301" s="190"/>
      <c r="I301" s="190"/>
      <c r="J301" s="190"/>
      <c r="K301" s="190"/>
      <c r="L301" s="190"/>
      <c r="M301" s="190"/>
      <c r="N301" s="190"/>
      <c r="O301" s="190"/>
      <c r="P301" s="28" t="s">
        <v>448</v>
      </c>
      <c r="Q301" s="62">
        <v>89.9</v>
      </c>
      <c r="R301" s="62">
        <v>90</v>
      </c>
      <c r="S301" s="62">
        <v>100.11</v>
      </c>
      <c r="T301" s="3"/>
    </row>
    <row r="302" spans="1:20" ht="40.5" customHeight="1" x14ac:dyDescent="0.25">
      <c r="A302" s="62"/>
      <c r="B302" s="39" t="s">
        <v>449</v>
      </c>
      <c r="C302" s="9">
        <v>2015</v>
      </c>
      <c r="D302" s="102">
        <v>6000</v>
      </c>
      <c r="E302" s="102">
        <v>0</v>
      </c>
      <c r="F302" s="102">
        <v>1800</v>
      </c>
      <c r="G302" s="102">
        <v>0</v>
      </c>
      <c r="H302" s="102">
        <v>2400</v>
      </c>
      <c r="I302" s="102">
        <v>0</v>
      </c>
      <c r="J302" s="102">
        <v>600</v>
      </c>
      <c r="K302" s="102">
        <v>0</v>
      </c>
      <c r="L302" s="102">
        <v>1200</v>
      </c>
      <c r="M302" s="102">
        <v>0</v>
      </c>
      <c r="N302" s="102">
        <v>100</v>
      </c>
      <c r="O302" s="102">
        <v>0</v>
      </c>
      <c r="P302" s="28" t="s">
        <v>450</v>
      </c>
      <c r="Q302" s="106">
        <v>6</v>
      </c>
      <c r="R302" s="41" t="s">
        <v>412</v>
      </c>
      <c r="S302" s="41" t="s">
        <v>421</v>
      </c>
      <c r="T302" s="3"/>
    </row>
    <row r="303" spans="1:20" ht="18.75" customHeight="1" x14ac:dyDescent="0.25">
      <c r="A303" s="181" t="s">
        <v>452</v>
      </c>
      <c r="B303" s="183" t="s">
        <v>451</v>
      </c>
      <c r="C303" s="66" t="s">
        <v>400</v>
      </c>
      <c r="D303" s="103">
        <f>SUM(D304+D306)</f>
        <v>11309</v>
      </c>
      <c r="E303" s="103">
        <f t="shared" ref="E303:M303" si="105">SUM(E304+E306)</f>
        <v>0</v>
      </c>
      <c r="F303" s="103">
        <f t="shared" si="105"/>
        <v>0</v>
      </c>
      <c r="G303" s="103">
        <f t="shared" si="105"/>
        <v>0</v>
      </c>
      <c r="H303" s="103">
        <f t="shared" si="105"/>
        <v>8482</v>
      </c>
      <c r="I303" s="103">
        <f t="shared" si="105"/>
        <v>0</v>
      </c>
      <c r="J303" s="103">
        <f t="shared" si="105"/>
        <v>2489</v>
      </c>
      <c r="K303" s="103">
        <f t="shared" si="105"/>
        <v>0</v>
      </c>
      <c r="L303" s="103">
        <f t="shared" si="105"/>
        <v>338</v>
      </c>
      <c r="M303" s="103">
        <f t="shared" si="105"/>
        <v>0</v>
      </c>
      <c r="N303" s="103">
        <v>100</v>
      </c>
      <c r="O303" s="103">
        <v>0</v>
      </c>
      <c r="P303" s="41" t="s">
        <v>24</v>
      </c>
      <c r="Q303" s="106" t="s">
        <v>24</v>
      </c>
      <c r="R303" s="41" t="s">
        <v>24</v>
      </c>
      <c r="S303" s="41" t="s">
        <v>24</v>
      </c>
      <c r="T303" s="3"/>
    </row>
    <row r="304" spans="1:20" ht="27.75" customHeight="1" x14ac:dyDescent="0.25">
      <c r="A304" s="182"/>
      <c r="B304" s="184"/>
      <c r="C304" s="191">
        <v>2014</v>
      </c>
      <c r="D304" s="188">
        <v>0</v>
      </c>
      <c r="E304" s="188">
        <v>0</v>
      </c>
      <c r="F304" s="188">
        <v>0</v>
      </c>
      <c r="G304" s="188">
        <v>0</v>
      </c>
      <c r="H304" s="188">
        <v>0</v>
      </c>
      <c r="I304" s="188">
        <v>0</v>
      </c>
      <c r="J304" s="188">
        <v>0</v>
      </c>
      <c r="K304" s="188">
        <v>0</v>
      </c>
      <c r="L304" s="188">
        <v>0</v>
      </c>
      <c r="M304" s="188">
        <v>0</v>
      </c>
      <c r="N304" s="188">
        <v>0</v>
      </c>
      <c r="O304" s="188">
        <v>0</v>
      </c>
      <c r="P304" s="28" t="s">
        <v>453</v>
      </c>
      <c r="Q304" s="106">
        <v>767.9</v>
      </c>
      <c r="R304" s="41">
        <v>767.9</v>
      </c>
      <c r="S304" s="41">
        <v>100</v>
      </c>
      <c r="T304" s="3"/>
    </row>
    <row r="305" spans="1:20" ht="29.25" customHeight="1" x14ac:dyDescent="0.25">
      <c r="A305" s="182"/>
      <c r="B305" s="184"/>
      <c r="C305" s="192"/>
      <c r="D305" s="190"/>
      <c r="E305" s="190"/>
      <c r="F305" s="190"/>
      <c r="G305" s="190"/>
      <c r="H305" s="190"/>
      <c r="I305" s="190"/>
      <c r="J305" s="190"/>
      <c r="K305" s="190"/>
      <c r="L305" s="190"/>
      <c r="M305" s="190"/>
      <c r="N305" s="190"/>
      <c r="O305" s="190"/>
      <c r="P305" s="28" t="s">
        <v>454</v>
      </c>
      <c r="Q305" s="106">
        <v>16</v>
      </c>
      <c r="R305" s="41">
        <v>16</v>
      </c>
      <c r="S305" s="41">
        <v>100</v>
      </c>
      <c r="T305" s="3"/>
    </row>
    <row r="306" spans="1:20" ht="29.25" customHeight="1" x14ac:dyDescent="0.25">
      <c r="A306" s="182"/>
      <c r="B306" s="184"/>
      <c r="C306" s="191">
        <v>2015</v>
      </c>
      <c r="D306" s="188">
        <f>SUM(D308:D310)</f>
        <v>11309</v>
      </c>
      <c r="E306" s="188">
        <f t="shared" ref="E306:M306" si="106">SUM(E308:E310)</f>
        <v>0</v>
      </c>
      <c r="F306" s="188">
        <f t="shared" si="106"/>
        <v>0</v>
      </c>
      <c r="G306" s="188">
        <f t="shared" si="106"/>
        <v>0</v>
      </c>
      <c r="H306" s="188">
        <f t="shared" si="106"/>
        <v>8482</v>
      </c>
      <c r="I306" s="188">
        <f t="shared" si="106"/>
        <v>0</v>
      </c>
      <c r="J306" s="188">
        <f t="shared" si="106"/>
        <v>2489</v>
      </c>
      <c r="K306" s="188">
        <f t="shared" si="106"/>
        <v>0</v>
      </c>
      <c r="L306" s="188">
        <f t="shared" si="106"/>
        <v>338</v>
      </c>
      <c r="M306" s="188">
        <f t="shared" si="106"/>
        <v>0</v>
      </c>
      <c r="N306" s="188">
        <v>100</v>
      </c>
      <c r="O306" s="188">
        <v>0</v>
      </c>
      <c r="P306" s="28" t="s">
        <v>453</v>
      </c>
      <c r="Q306" s="106">
        <v>769.9</v>
      </c>
      <c r="R306" s="41">
        <v>779.7</v>
      </c>
      <c r="S306" s="41">
        <v>101.27</v>
      </c>
      <c r="T306" s="3"/>
    </row>
    <row r="307" spans="1:20" ht="31.5" customHeight="1" x14ac:dyDescent="0.25">
      <c r="A307" s="200"/>
      <c r="B307" s="185"/>
      <c r="C307" s="193"/>
      <c r="D307" s="190"/>
      <c r="E307" s="190"/>
      <c r="F307" s="190"/>
      <c r="G307" s="190"/>
      <c r="H307" s="190"/>
      <c r="I307" s="190"/>
      <c r="J307" s="190"/>
      <c r="K307" s="190"/>
      <c r="L307" s="190"/>
      <c r="M307" s="190"/>
      <c r="N307" s="190"/>
      <c r="O307" s="190"/>
      <c r="P307" s="28" t="s">
        <v>454</v>
      </c>
      <c r="Q307" s="106">
        <v>16.2</v>
      </c>
      <c r="R307" s="41">
        <v>16.600000000000001</v>
      </c>
      <c r="S307" s="41">
        <v>102.47</v>
      </c>
      <c r="T307" s="3"/>
    </row>
    <row r="308" spans="1:20" ht="40.5" customHeight="1" x14ac:dyDescent="0.25">
      <c r="A308" s="62"/>
      <c r="B308" s="39" t="s">
        <v>455</v>
      </c>
      <c r="C308" s="9">
        <v>2015</v>
      </c>
      <c r="D308" s="102">
        <v>2316</v>
      </c>
      <c r="E308" s="102">
        <v>0</v>
      </c>
      <c r="F308" s="102">
        <v>0</v>
      </c>
      <c r="G308" s="102">
        <v>0</v>
      </c>
      <c r="H308" s="102">
        <v>1737</v>
      </c>
      <c r="I308" s="102">
        <v>0</v>
      </c>
      <c r="J308" s="102">
        <v>510</v>
      </c>
      <c r="K308" s="102">
        <v>0</v>
      </c>
      <c r="L308" s="102">
        <v>69</v>
      </c>
      <c r="M308" s="102">
        <v>0</v>
      </c>
      <c r="N308" s="102">
        <v>100</v>
      </c>
      <c r="O308" s="102">
        <v>0</v>
      </c>
      <c r="P308" s="28" t="s">
        <v>456</v>
      </c>
      <c r="Q308" s="107">
        <v>1.5980000000000001</v>
      </c>
      <c r="R308" s="41" t="s">
        <v>412</v>
      </c>
      <c r="S308" s="41" t="s">
        <v>421</v>
      </c>
      <c r="T308" s="3"/>
    </row>
    <row r="309" spans="1:20" ht="53.25" customHeight="1" x14ac:dyDescent="0.25">
      <c r="A309" s="62"/>
      <c r="B309" s="39" t="s">
        <v>457</v>
      </c>
      <c r="C309" s="9">
        <v>2015</v>
      </c>
      <c r="D309" s="102">
        <v>3540</v>
      </c>
      <c r="E309" s="102">
        <v>0</v>
      </c>
      <c r="F309" s="102">
        <v>0</v>
      </c>
      <c r="G309" s="102">
        <v>0</v>
      </c>
      <c r="H309" s="102">
        <v>2655</v>
      </c>
      <c r="I309" s="102">
        <v>0</v>
      </c>
      <c r="J309" s="102">
        <v>779</v>
      </c>
      <c r="K309" s="102">
        <v>0</v>
      </c>
      <c r="L309" s="102">
        <v>106</v>
      </c>
      <c r="M309" s="102">
        <v>0</v>
      </c>
      <c r="N309" s="102">
        <v>100</v>
      </c>
      <c r="O309" s="102">
        <v>0</v>
      </c>
      <c r="P309" s="28" t="s">
        <v>456</v>
      </c>
      <c r="Q309" s="107">
        <v>3.1549999999999998</v>
      </c>
      <c r="R309" s="41" t="s">
        <v>412</v>
      </c>
      <c r="S309" s="41" t="s">
        <v>421</v>
      </c>
      <c r="T309" s="3"/>
    </row>
    <row r="310" spans="1:20" ht="53.25" customHeight="1" x14ac:dyDescent="0.25">
      <c r="A310" s="62"/>
      <c r="B310" s="39" t="s">
        <v>458</v>
      </c>
      <c r="C310" s="9">
        <v>2015</v>
      </c>
      <c r="D310" s="102">
        <v>5453</v>
      </c>
      <c r="E310" s="102">
        <v>0</v>
      </c>
      <c r="F310" s="102">
        <v>0</v>
      </c>
      <c r="G310" s="102">
        <v>0</v>
      </c>
      <c r="H310" s="102">
        <v>4090</v>
      </c>
      <c r="I310" s="102">
        <v>0</v>
      </c>
      <c r="J310" s="102">
        <v>1200</v>
      </c>
      <c r="K310" s="102">
        <v>0</v>
      </c>
      <c r="L310" s="102">
        <v>163</v>
      </c>
      <c r="M310" s="102">
        <v>0</v>
      </c>
      <c r="N310" s="102">
        <v>100</v>
      </c>
      <c r="O310" s="102">
        <v>0</v>
      </c>
      <c r="P310" s="28" t="s">
        <v>456</v>
      </c>
      <c r="Q310" s="107">
        <v>3.26</v>
      </c>
      <c r="R310" s="41" t="s">
        <v>412</v>
      </c>
      <c r="S310" s="41" t="s">
        <v>421</v>
      </c>
      <c r="T310" s="3"/>
    </row>
    <row r="311" spans="1:20" ht="19.5" customHeight="1" x14ac:dyDescent="0.25">
      <c r="A311" s="181" t="s">
        <v>459</v>
      </c>
      <c r="B311" s="183" t="s">
        <v>460</v>
      </c>
      <c r="C311" s="108" t="s">
        <v>400</v>
      </c>
      <c r="D311" s="103">
        <f>SUM(D312:D313)</f>
        <v>700</v>
      </c>
      <c r="E311" s="103">
        <f t="shared" ref="E311:M311" si="107">SUM(E312:E313)</f>
        <v>0</v>
      </c>
      <c r="F311" s="103">
        <f t="shared" si="107"/>
        <v>245</v>
      </c>
      <c r="G311" s="103">
        <f t="shared" si="107"/>
        <v>0</v>
      </c>
      <c r="H311" s="103">
        <f t="shared" si="107"/>
        <v>175</v>
      </c>
      <c r="I311" s="103">
        <f t="shared" si="107"/>
        <v>0</v>
      </c>
      <c r="J311" s="103">
        <f t="shared" si="107"/>
        <v>70</v>
      </c>
      <c r="K311" s="103">
        <f t="shared" si="107"/>
        <v>0</v>
      </c>
      <c r="L311" s="103">
        <f t="shared" si="107"/>
        <v>210</v>
      </c>
      <c r="M311" s="103">
        <f t="shared" si="107"/>
        <v>0</v>
      </c>
      <c r="N311" s="103">
        <v>100</v>
      </c>
      <c r="O311" s="103">
        <v>0</v>
      </c>
      <c r="P311" s="104" t="s">
        <v>24</v>
      </c>
      <c r="Q311" s="109" t="s">
        <v>24</v>
      </c>
      <c r="R311" s="104" t="s">
        <v>24</v>
      </c>
      <c r="S311" s="104" t="s">
        <v>24</v>
      </c>
      <c r="T311" s="3"/>
    </row>
    <row r="312" spans="1:20" ht="24.75" customHeight="1" x14ac:dyDescent="0.25">
      <c r="A312" s="182"/>
      <c r="B312" s="184"/>
      <c r="C312" s="108">
        <v>2014</v>
      </c>
      <c r="D312" s="103">
        <v>0</v>
      </c>
      <c r="E312" s="103">
        <v>0</v>
      </c>
      <c r="F312" s="103">
        <v>0</v>
      </c>
      <c r="G312" s="103">
        <v>0</v>
      </c>
      <c r="H312" s="103">
        <v>0</v>
      </c>
      <c r="I312" s="103">
        <v>0</v>
      </c>
      <c r="J312" s="103">
        <v>0</v>
      </c>
      <c r="K312" s="103">
        <v>0</v>
      </c>
      <c r="L312" s="103">
        <v>0</v>
      </c>
      <c r="M312" s="103">
        <v>0</v>
      </c>
      <c r="N312" s="103">
        <v>0</v>
      </c>
      <c r="O312" s="103">
        <v>0</v>
      </c>
      <c r="P312" s="104" t="s">
        <v>24</v>
      </c>
      <c r="Q312" s="109" t="s">
        <v>24</v>
      </c>
      <c r="R312" s="104" t="s">
        <v>24</v>
      </c>
      <c r="S312" s="104" t="s">
        <v>24</v>
      </c>
      <c r="T312" s="3"/>
    </row>
    <row r="313" spans="1:20" ht="27" customHeight="1" x14ac:dyDescent="0.25">
      <c r="A313" s="200"/>
      <c r="B313" s="185"/>
      <c r="C313" s="108">
        <v>2015</v>
      </c>
      <c r="D313" s="103">
        <f>SUM(D314)</f>
        <v>700</v>
      </c>
      <c r="E313" s="103">
        <f t="shared" ref="E313:M313" si="108">SUM(E314)</f>
        <v>0</v>
      </c>
      <c r="F313" s="103">
        <f t="shared" si="108"/>
        <v>245</v>
      </c>
      <c r="G313" s="103">
        <f t="shared" si="108"/>
        <v>0</v>
      </c>
      <c r="H313" s="103">
        <f t="shared" si="108"/>
        <v>175</v>
      </c>
      <c r="I313" s="103">
        <f t="shared" si="108"/>
        <v>0</v>
      </c>
      <c r="J313" s="103">
        <f t="shared" si="108"/>
        <v>70</v>
      </c>
      <c r="K313" s="103">
        <f t="shared" si="108"/>
        <v>0</v>
      </c>
      <c r="L313" s="103">
        <f t="shared" si="108"/>
        <v>210</v>
      </c>
      <c r="M313" s="103">
        <f t="shared" si="108"/>
        <v>0</v>
      </c>
      <c r="N313" s="103">
        <v>100</v>
      </c>
      <c r="O313" s="103">
        <v>0</v>
      </c>
      <c r="P313" s="30"/>
      <c r="Q313" s="109"/>
      <c r="R313" s="104"/>
      <c r="S313" s="104"/>
      <c r="T313" s="3"/>
    </row>
    <row r="314" spans="1:20" ht="54" customHeight="1" x14ac:dyDescent="0.25">
      <c r="A314" s="62"/>
      <c r="B314" s="23" t="s">
        <v>461</v>
      </c>
      <c r="C314" s="24">
        <v>2015</v>
      </c>
      <c r="D314" s="25">
        <v>700</v>
      </c>
      <c r="E314" s="25">
        <v>0</v>
      </c>
      <c r="F314" s="25">
        <v>245</v>
      </c>
      <c r="G314" s="25">
        <v>0</v>
      </c>
      <c r="H314" s="25">
        <v>175</v>
      </c>
      <c r="I314" s="25">
        <v>0</v>
      </c>
      <c r="J314" s="25">
        <v>70</v>
      </c>
      <c r="K314" s="25">
        <v>0</v>
      </c>
      <c r="L314" s="25">
        <v>210</v>
      </c>
      <c r="M314" s="25">
        <v>0</v>
      </c>
      <c r="N314" s="25">
        <v>100</v>
      </c>
      <c r="O314" s="25">
        <v>0</v>
      </c>
      <c r="P314" s="62" t="s">
        <v>24</v>
      </c>
      <c r="Q314" s="62" t="s">
        <v>24</v>
      </c>
      <c r="R314" s="62" t="s">
        <v>24</v>
      </c>
      <c r="S314" s="62" t="s">
        <v>24</v>
      </c>
      <c r="T314" s="3"/>
    </row>
    <row r="315" spans="1:20" ht="18.75" customHeight="1" x14ac:dyDescent="0.25">
      <c r="A315" s="181" t="s">
        <v>462</v>
      </c>
      <c r="B315" s="183" t="s">
        <v>463</v>
      </c>
      <c r="C315" s="108" t="s">
        <v>400</v>
      </c>
      <c r="D315" s="22">
        <f>SUM(D316:D317)</f>
        <v>20630</v>
      </c>
      <c r="E315" s="22">
        <f t="shared" ref="E315:M315" si="109">SUM(E316:E317)</f>
        <v>21129.1</v>
      </c>
      <c r="F315" s="22">
        <f t="shared" si="109"/>
        <v>12959</v>
      </c>
      <c r="G315" s="22">
        <f t="shared" si="109"/>
        <v>12958.5</v>
      </c>
      <c r="H315" s="22">
        <f t="shared" si="109"/>
        <v>5484</v>
      </c>
      <c r="I315" s="22">
        <f t="shared" si="109"/>
        <v>0</v>
      </c>
      <c r="J315" s="22">
        <f t="shared" si="109"/>
        <v>2187</v>
      </c>
      <c r="K315" s="22">
        <f t="shared" si="109"/>
        <v>8170.6</v>
      </c>
      <c r="L315" s="22">
        <f t="shared" si="109"/>
        <v>0</v>
      </c>
      <c r="M315" s="22">
        <f t="shared" si="109"/>
        <v>0</v>
      </c>
      <c r="N315" s="22">
        <v>100</v>
      </c>
      <c r="O315" s="22">
        <v>102.42</v>
      </c>
      <c r="P315" s="197" t="s">
        <v>24</v>
      </c>
      <c r="Q315" s="197" t="s">
        <v>24</v>
      </c>
      <c r="R315" s="197" t="s">
        <v>24</v>
      </c>
      <c r="S315" s="194" t="s">
        <v>24</v>
      </c>
      <c r="T315" s="3"/>
    </row>
    <row r="316" spans="1:20" ht="15.75" customHeight="1" x14ac:dyDescent="0.25">
      <c r="A316" s="182"/>
      <c r="B316" s="184"/>
      <c r="C316" s="108">
        <v>2014</v>
      </c>
      <c r="D316" s="22">
        <v>0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198"/>
      <c r="Q316" s="198"/>
      <c r="R316" s="198"/>
      <c r="S316" s="195"/>
      <c r="T316" s="3"/>
    </row>
    <row r="317" spans="1:20" ht="15.75" customHeight="1" x14ac:dyDescent="0.25">
      <c r="A317" s="200"/>
      <c r="B317" s="185"/>
      <c r="C317" s="108">
        <v>2015</v>
      </c>
      <c r="D317" s="22">
        <f>SUM(D318)</f>
        <v>20630</v>
      </c>
      <c r="E317" s="22">
        <f t="shared" ref="E317:O317" si="110">SUM(E318)</f>
        <v>21129.1</v>
      </c>
      <c r="F317" s="22">
        <f t="shared" si="110"/>
        <v>12959</v>
      </c>
      <c r="G317" s="22">
        <f t="shared" si="110"/>
        <v>12958.5</v>
      </c>
      <c r="H317" s="22">
        <f t="shared" si="110"/>
        <v>5484</v>
      </c>
      <c r="I317" s="22">
        <f t="shared" si="110"/>
        <v>0</v>
      </c>
      <c r="J317" s="22">
        <f t="shared" si="110"/>
        <v>2187</v>
      </c>
      <c r="K317" s="22">
        <f t="shared" si="110"/>
        <v>8170.6</v>
      </c>
      <c r="L317" s="22">
        <f t="shared" si="110"/>
        <v>0</v>
      </c>
      <c r="M317" s="22">
        <f t="shared" si="110"/>
        <v>0</v>
      </c>
      <c r="N317" s="22">
        <f t="shared" si="110"/>
        <v>100</v>
      </c>
      <c r="O317" s="22">
        <f t="shared" si="110"/>
        <v>102.42</v>
      </c>
      <c r="P317" s="199"/>
      <c r="Q317" s="199"/>
      <c r="R317" s="199"/>
      <c r="S317" s="196"/>
      <c r="T317" s="3"/>
    </row>
    <row r="318" spans="1:20" ht="54" customHeight="1" x14ac:dyDescent="0.25">
      <c r="A318" s="62"/>
      <c r="B318" s="23" t="s">
        <v>464</v>
      </c>
      <c r="C318" s="24">
        <v>2015</v>
      </c>
      <c r="D318" s="25">
        <v>20630</v>
      </c>
      <c r="E318" s="25">
        <v>21129.1</v>
      </c>
      <c r="F318" s="25">
        <v>12959</v>
      </c>
      <c r="G318" s="25">
        <v>12958.5</v>
      </c>
      <c r="H318" s="25">
        <v>5484</v>
      </c>
      <c r="I318" s="25">
        <v>0</v>
      </c>
      <c r="J318" s="25">
        <v>2187</v>
      </c>
      <c r="K318" s="25">
        <v>8170.6</v>
      </c>
      <c r="L318" s="25">
        <v>0</v>
      </c>
      <c r="M318" s="25">
        <v>0</v>
      </c>
      <c r="N318" s="25">
        <v>100</v>
      </c>
      <c r="O318" s="25">
        <v>102.42</v>
      </c>
      <c r="P318" s="9" t="s">
        <v>465</v>
      </c>
      <c r="Q318" s="41">
        <v>2.7324999999999999</v>
      </c>
      <c r="R318" s="41">
        <v>2.7324999999999999</v>
      </c>
      <c r="S318" s="41">
        <v>100</v>
      </c>
      <c r="T318" s="3"/>
    </row>
    <row r="319" spans="1:20" ht="27" customHeight="1" x14ac:dyDescent="0.25">
      <c r="A319" s="167" t="s">
        <v>187</v>
      </c>
      <c r="B319" s="170" t="s">
        <v>188</v>
      </c>
      <c r="C319" s="14" t="s">
        <v>23</v>
      </c>
      <c r="D319" s="15">
        <f>SUM(D320:D321)</f>
        <v>652.30999999999995</v>
      </c>
      <c r="E319" s="15">
        <f t="shared" ref="E319:M319" si="111">SUM(E320:E321)</f>
        <v>1151</v>
      </c>
      <c r="F319" s="15">
        <f t="shared" si="111"/>
        <v>0</v>
      </c>
      <c r="G319" s="15">
        <f t="shared" si="111"/>
        <v>473.75</v>
      </c>
      <c r="H319" s="15">
        <f t="shared" si="111"/>
        <v>0</v>
      </c>
      <c r="I319" s="15">
        <f t="shared" si="111"/>
        <v>24.94</v>
      </c>
      <c r="J319" s="15">
        <f t="shared" si="111"/>
        <v>652.30999999999995</v>
      </c>
      <c r="K319" s="15">
        <f t="shared" si="111"/>
        <v>652.30999999999995</v>
      </c>
      <c r="L319" s="15">
        <f t="shared" si="111"/>
        <v>0</v>
      </c>
      <c r="M319" s="15">
        <f t="shared" si="111"/>
        <v>0</v>
      </c>
      <c r="N319" s="15">
        <v>100</v>
      </c>
      <c r="O319" s="15">
        <v>176.45</v>
      </c>
      <c r="P319" s="173" t="s">
        <v>24</v>
      </c>
      <c r="Q319" s="173" t="s">
        <v>24</v>
      </c>
      <c r="R319" s="173" t="s">
        <v>24</v>
      </c>
      <c r="S319" s="173" t="s">
        <v>24</v>
      </c>
      <c r="T319" s="3"/>
    </row>
    <row r="320" spans="1:20" ht="24" customHeight="1" x14ac:dyDescent="0.25">
      <c r="A320" s="168"/>
      <c r="B320" s="171"/>
      <c r="C320" s="110">
        <v>2014</v>
      </c>
      <c r="D320" s="111">
        <f>SUM(D323)</f>
        <v>323</v>
      </c>
      <c r="E320" s="111">
        <f t="shared" ref="E320:M320" si="112">SUM(E323)</f>
        <v>323</v>
      </c>
      <c r="F320" s="111">
        <f t="shared" si="112"/>
        <v>0</v>
      </c>
      <c r="G320" s="111">
        <f t="shared" si="112"/>
        <v>0</v>
      </c>
      <c r="H320" s="111">
        <f t="shared" si="112"/>
        <v>0</v>
      </c>
      <c r="I320" s="111">
        <f t="shared" si="112"/>
        <v>0</v>
      </c>
      <c r="J320" s="111">
        <f t="shared" si="112"/>
        <v>323</v>
      </c>
      <c r="K320" s="111">
        <f t="shared" si="112"/>
        <v>323</v>
      </c>
      <c r="L320" s="111">
        <f t="shared" si="112"/>
        <v>0</v>
      </c>
      <c r="M320" s="111">
        <f t="shared" si="112"/>
        <v>0</v>
      </c>
      <c r="N320" s="111">
        <v>100</v>
      </c>
      <c r="O320" s="111">
        <v>100</v>
      </c>
      <c r="P320" s="174"/>
      <c r="Q320" s="174"/>
      <c r="R320" s="174"/>
      <c r="S320" s="174"/>
      <c r="T320" s="3"/>
    </row>
    <row r="321" spans="1:20" ht="24" customHeight="1" x14ac:dyDescent="0.25">
      <c r="A321" s="169"/>
      <c r="B321" s="172"/>
      <c r="C321" s="110">
        <v>2015</v>
      </c>
      <c r="D321" s="111">
        <f>SUM(D326+D329)</f>
        <v>329.31</v>
      </c>
      <c r="E321" s="111">
        <f t="shared" ref="E321:M321" si="113">SUM(E326+E329)</f>
        <v>828</v>
      </c>
      <c r="F321" s="111">
        <f t="shared" si="113"/>
        <v>0</v>
      </c>
      <c r="G321" s="111">
        <f t="shared" si="113"/>
        <v>473.75</v>
      </c>
      <c r="H321" s="111">
        <f t="shared" si="113"/>
        <v>0</v>
      </c>
      <c r="I321" s="111">
        <f t="shared" si="113"/>
        <v>24.94</v>
      </c>
      <c r="J321" s="111">
        <f t="shared" si="113"/>
        <v>329.31</v>
      </c>
      <c r="K321" s="111">
        <f t="shared" si="113"/>
        <v>329.31</v>
      </c>
      <c r="L321" s="111">
        <f t="shared" si="113"/>
        <v>0</v>
      </c>
      <c r="M321" s="111">
        <f t="shared" si="113"/>
        <v>0</v>
      </c>
      <c r="N321" s="111">
        <v>100</v>
      </c>
      <c r="O321" s="111">
        <v>251.43</v>
      </c>
      <c r="P321" s="175"/>
      <c r="Q321" s="175"/>
      <c r="R321" s="175"/>
      <c r="S321" s="175"/>
      <c r="T321" s="3"/>
    </row>
    <row r="322" spans="1:20" ht="24" customHeight="1" x14ac:dyDescent="0.25">
      <c r="A322" s="139" t="s">
        <v>189</v>
      </c>
      <c r="B322" s="154" t="s">
        <v>190</v>
      </c>
      <c r="C322" s="80" t="s">
        <v>400</v>
      </c>
      <c r="D322" s="81">
        <f>SUM(D323+D326)</f>
        <v>651</v>
      </c>
      <c r="E322" s="81">
        <f t="shared" ref="E322:M322" si="114">SUM(E323+E326)</f>
        <v>651</v>
      </c>
      <c r="F322" s="81">
        <f t="shared" si="114"/>
        <v>0</v>
      </c>
      <c r="G322" s="81">
        <f t="shared" si="114"/>
        <v>0</v>
      </c>
      <c r="H322" s="81">
        <f t="shared" si="114"/>
        <v>0</v>
      </c>
      <c r="I322" s="81">
        <f t="shared" si="114"/>
        <v>0</v>
      </c>
      <c r="J322" s="81">
        <f t="shared" si="114"/>
        <v>651</v>
      </c>
      <c r="K322" s="81">
        <f t="shared" si="114"/>
        <v>651</v>
      </c>
      <c r="L322" s="81">
        <f t="shared" si="114"/>
        <v>0</v>
      </c>
      <c r="M322" s="81">
        <f t="shared" si="114"/>
        <v>0</v>
      </c>
      <c r="N322" s="81">
        <v>100</v>
      </c>
      <c r="O322" s="81">
        <v>124.47</v>
      </c>
      <c r="P322" s="82" t="s">
        <v>24</v>
      </c>
      <c r="Q322" s="82" t="s">
        <v>24</v>
      </c>
      <c r="R322" s="82" t="s">
        <v>24</v>
      </c>
      <c r="S322" s="82" t="s">
        <v>24</v>
      </c>
      <c r="T322" s="3"/>
    </row>
    <row r="323" spans="1:20" ht="89.25" customHeight="1" x14ac:dyDescent="0.25">
      <c r="A323" s="153"/>
      <c r="B323" s="158"/>
      <c r="C323" s="141">
        <v>2014</v>
      </c>
      <c r="D323" s="176">
        <v>323</v>
      </c>
      <c r="E323" s="176">
        <v>323</v>
      </c>
      <c r="F323" s="176">
        <v>0</v>
      </c>
      <c r="G323" s="176">
        <v>0</v>
      </c>
      <c r="H323" s="176">
        <v>0</v>
      </c>
      <c r="I323" s="176">
        <v>0</v>
      </c>
      <c r="J323" s="176">
        <v>323</v>
      </c>
      <c r="K323" s="176">
        <v>323</v>
      </c>
      <c r="L323" s="176">
        <v>0</v>
      </c>
      <c r="M323" s="176">
        <v>0</v>
      </c>
      <c r="N323" s="176">
        <v>100</v>
      </c>
      <c r="O323" s="176">
        <v>100</v>
      </c>
      <c r="P323" s="31" t="s">
        <v>266</v>
      </c>
      <c r="Q323" s="11">
        <v>12.9</v>
      </c>
      <c r="R323" s="11">
        <v>13</v>
      </c>
      <c r="S323" s="11">
        <v>100.78</v>
      </c>
      <c r="T323" s="3"/>
    </row>
    <row r="324" spans="1:20" ht="51" customHeight="1" x14ac:dyDescent="0.25">
      <c r="A324" s="153"/>
      <c r="B324" s="158"/>
      <c r="C324" s="152"/>
      <c r="D324" s="178"/>
      <c r="E324" s="178"/>
      <c r="F324" s="178"/>
      <c r="G324" s="178"/>
      <c r="H324" s="178"/>
      <c r="I324" s="178"/>
      <c r="J324" s="178"/>
      <c r="K324" s="178"/>
      <c r="L324" s="178"/>
      <c r="M324" s="178"/>
      <c r="N324" s="178"/>
      <c r="O324" s="178"/>
      <c r="P324" s="31" t="s">
        <v>267</v>
      </c>
      <c r="Q324" s="11">
        <v>9992</v>
      </c>
      <c r="R324" s="11">
        <v>10594</v>
      </c>
      <c r="S324" s="11">
        <v>106.02</v>
      </c>
      <c r="T324" s="3"/>
    </row>
    <row r="325" spans="1:20" ht="39.75" customHeight="1" x14ac:dyDescent="0.25">
      <c r="A325" s="153"/>
      <c r="B325" s="158"/>
      <c r="C325" s="142"/>
      <c r="D325" s="177"/>
      <c r="E325" s="177"/>
      <c r="F325" s="177"/>
      <c r="G325" s="177"/>
      <c r="H325" s="177"/>
      <c r="I325" s="177"/>
      <c r="J325" s="177"/>
      <c r="K325" s="177"/>
      <c r="L325" s="177"/>
      <c r="M325" s="177"/>
      <c r="N325" s="177"/>
      <c r="O325" s="177"/>
      <c r="P325" s="31" t="s">
        <v>268</v>
      </c>
      <c r="Q325" s="11">
        <v>3.5</v>
      </c>
      <c r="R325" s="11">
        <v>3.5</v>
      </c>
      <c r="S325" s="11">
        <v>100</v>
      </c>
      <c r="T325" s="3"/>
    </row>
    <row r="326" spans="1:20" ht="89.25" customHeight="1" x14ac:dyDescent="0.25">
      <c r="A326" s="153"/>
      <c r="B326" s="158"/>
      <c r="C326" s="141">
        <v>2015</v>
      </c>
      <c r="D326" s="156">
        <v>328</v>
      </c>
      <c r="E326" s="156">
        <v>328</v>
      </c>
      <c r="F326" s="156">
        <v>0</v>
      </c>
      <c r="G326" s="156">
        <v>0</v>
      </c>
      <c r="H326" s="156">
        <v>0</v>
      </c>
      <c r="I326" s="156">
        <v>0</v>
      </c>
      <c r="J326" s="156">
        <v>328</v>
      </c>
      <c r="K326" s="156">
        <v>328</v>
      </c>
      <c r="L326" s="156">
        <v>0</v>
      </c>
      <c r="M326" s="156">
        <v>0</v>
      </c>
      <c r="N326" s="156">
        <v>100</v>
      </c>
      <c r="O326" s="156">
        <v>100</v>
      </c>
      <c r="P326" s="31" t="s">
        <v>266</v>
      </c>
      <c r="Q326" s="62">
        <v>13.1</v>
      </c>
      <c r="R326" s="62">
        <v>14.1</v>
      </c>
      <c r="S326" s="62">
        <v>107.6</v>
      </c>
      <c r="T326" s="3"/>
    </row>
    <row r="327" spans="1:20" ht="50.25" customHeight="1" x14ac:dyDescent="0.25">
      <c r="A327" s="153"/>
      <c r="B327" s="158"/>
      <c r="C327" s="152"/>
      <c r="D327" s="217"/>
      <c r="E327" s="217"/>
      <c r="F327" s="217"/>
      <c r="G327" s="217"/>
      <c r="H327" s="217"/>
      <c r="I327" s="217"/>
      <c r="J327" s="217"/>
      <c r="K327" s="217"/>
      <c r="L327" s="217"/>
      <c r="M327" s="217"/>
      <c r="N327" s="217"/>
      <c r="O327" s="217"/>
      <c r="P327" s="31" t="s">
        <v>267</v>
      </c>
      <c r="Q327" s="62">
        <v>10910</v>
      </c>
      <c r="R327" s="62">
        <v>11545</v>
      </c>
      <c r="S327" s="62">
        <v>105.8</v>
      </c>
      <c r="T327" s="3"/>
    </row>
    <row r="328" spans="1:20" ht="42" customHeight="1" x14ac:dyDescent="0.25">
      <c r="A328" s="140"/>
      <c r="B328" s="155"/>
      <c r="C328" s="142"/>
      <c r="D328" s="157"/>
      <c r="E328" s="157"/>
      <c r="F328" s="157"/>
      <c r="G328" s="157"/>
      <c r="H328" s="157"/>
      <c r="I328" s="157"/>
      <c r="J328" s="157"/>
      <c r="K328" s="157"/>
      <c r="L328" s="157"/>
      <c r="M328" s="157"/>
      <c r="N328" s="157"/>
      <c r="O328" s="157"/>
      <c r="P328" s="31" t="s">
        <v>268</v>
      </c>
      <c r="Q328" s="62">
        <v>3.8</v>
      </c>
      <c r="R328" s="62">
        <v>3.8</v>
      </c>
      <c r="S328" s="62">
        <v>100</v>
      </c>
      <c r="T328" s="3"/>
    </row>
    <row r="329" spans="1:20" ht="87" customHeight="1" x14ac:dyDescent="0.25">
      <c r="A329" s="139" t="s">
        <v>466</v>
      </c>
      <c r="B329" s="154" t="s">
        <v>467</v>
      </c>
      <c r="C329" s="221">
        <v>2015</v>
      </c>
      <c r="D329" s="156">
        <v>1.31</v>
      </c>
      <c r="E329" s="156">
        <v>500</v>
      </c>
      <c r="F329" s="156">
        <v>0</v>
      </c>
      <c r="G329" s="156">
        <v>473.75</v>
      </c>
      <c r="H329" s="156">
        <v>0</v>
      </c>
      <c r="I329" s="156">
        <v>24.94</v>
      </c>
      <c r="J329" s="156">
        <v>1.31</v>
      </c>
      <c r="K329" s="156">
        <v>1.31</v>
      </c>
      <c r="L329" s="156">
        <v>0</v>
      </c>
      <c r="M329" s="156">
        <v>0</v>
      </c>
      <c r="N329" s="156">
        <v>100</v>
      </c>
      <c r="O329" s="156" t="s">
        <v>508</v>
      </c>
      <c r="P329" s="31" t="s">
        <v>266</v>
      </c>
      <c r="Q329" s="62">
        <v>13.1</v>
      </c>
      <c r="R329" s="62">
        <v>14.1</v>
      </c>
      <c r="S329" s="62">
        <v>107.6</v>
      </c>
      <c r="T329" s="3"/>
    </row>
    <row r="330" spans="1:20" ht="51.75" customHeight="1" x14ac:dyDescent="0.25">
      <c r="A330" s="153"/>
      <c r="B330" s="158"/>
      <c r="C330" s="222"/>
      <c r="D330" s="217"/>
      <c r="E330" s="217"/>
      <c r="F330" s="217"/>
      <c r="G330" s="217"/>
      <c r="H330" s="217"/>
      <c r="I330" s="217"/>
      <c r="J330" s="217"/>
      <c r="K330" s="217"/>
      <c r="L330" s="217"/>
      <c r="M330" s="217"/>
      <c r="N330" s="217"/>
      <c r="O330" s="217"/>
      <c r="P330" s="31" t="s">
        <v>267</v>
      </c>
      <c r="Q330" s="62">
        <v>10910</v>
      </c>
      <c r="R330" s="62">
        <v>11545</v>
      </c>
      <c r="S330" s="62">
        <v>105.8</v>
      </c>
      <c r="T330" s="3"/>
    </row>
    <row r="331" spans="1:20" ht="39.75" customHeight="1" x14ac:dyDescent="0.25">
      <c r="A331" s="140"/>
      <c r="B331" s="155"/>
      <c r="C331" s="223"/>
      <c r="D331" s="157"/>
      <c r="E331" s="157"/>
      <c r="F331" s="157"/>
      <c r="G331" s="157"/>
      <c r="H331" s="157"/>
      <c r="I331" s="157"/>
      <c r="J331" s="157"/>
      <c r="K331" s="157"/>
      <c r="L331" s="157"/>
      <c r="M331" s="157"/>
      <c r="N331" s="157"/>
      <c r="O331" s="157"/>
      <c r="P331" s="31" t="s">
        <v>268</v>
      </c>
      <c r="Q331" s="62">
        <v>3.8</v>
      </c>
      <c r="R331" s="62">
        <v>3.8</v>
      </c>
      <c r="S331" s="62">
        <v>100</v>
      </c>
      <c r="T331" s="3"/>
    </row>
    <row r="332" spans="1:20" ht="22.5" customHeight="1" x14ac:dyDescent="0.25">
      <c r="A332" s="167" t="s">
        <v>191</v>
      </c>
      <c r="B332" s="170" t="s">
        <v>192</v>
      </c>
      <c r="C332" s="14" t="s">
        <v>23</v>
      </c>
      <c r="D332" s="15">
        <f>SUM(D333:D334)</f>
        <v>3600</v>
      </c>
      <c r="E332" s="15">
        <f t="shared" ref="E332:M332" si="115">SUM(E333:E334)</f>
        <v>19478</v>
      </c>
      <c r="F332" s="15">
        <f t="shared" si="115"/>
        <v>0</v>
      </c>
      <c r="G332" s="15">
        <f t="shared" si="115"/>
        <v>8419</v>
      </c>
      <c r="H332" s="15">
        <f t="shared" si="115"/>
        <v>0</v>
      </c>
      <c r="I332" s="15">
        <f t="shared" si="115"/>
        <v>3051</v>
      </c>
      <c r="J332" s="15">
        <f t="shared" si="115"/>
        <v>3600</v>
      </c>
      <c r="K332" s="15">
        <f t="shared" si="115"/>
        <v>3860</v>
      </c>
      <c r="L332" s="15">
        <f t="shared" si="115"/>
        <v>0</v>
      </c>
      <c r="M332" s="15">
        <f t="shared" si="115"/>
        <v>4148</v>
      </c>
      <c r="N332" s="15">
        <v>100</v>
      </c>
      <c r="O332" s="15" t="s">
        <v>472</v>
      </c>
      <c r="P332" s="173" t="s">
        <v>24</v>
      </c>
      <c r="Q332" s="173" t="s">
        <v>24</v>
      </c>
      <c r="R332" s="173" t="s">
        <v>24</v>
      </c>
      <c r="S332" s="173" t="s">
        <v>24</v>
      </c>
      <c r="T332" s="3"/>
    </row>
    <row r="333" spans="1:20" ht="21" customHeight="1" x14ac:dyDescent="0.25">
      <c r="A333" s="168"/>
      <c r="B333" s="171"/>
      <c r="C333" s="13">
        <v>2014</v>
      </c>
      <c r="D333" s="15">
        <f>SUM(D336+D345)</f>
        <v>1800</v>
      </c>
      <c r="E333" s="15">
        <f t="shared" ref="E333:M333" si="116">SUM(E336+E345)</f>
        <v>1800</v>
      </c>
      <c r="F333" s="15">
        <f t="shared" si="116"/>
        <v>0</v>
      </c>
      <c r="G333" s="15">
        <f t="shared" si="116"/>
        <v>0</v>
      </c>
      <c r="H333" s="15">
        <f t="shared" si="116"/>
        <v>0</v>
      </c>
      <c r="I333" s="15">
        <f t="shared" si="116"/>
        <v>0</v>
      </c>
      <c r="J333" s="15">
        <f t="shared" si="116"/>
        <v>1800</v>
      </c>
      <c r="K333" s="15">
        <f t="shared" si="116"/>
        <v>1800</v>
      </c>
      <c r="L333" s="15">
        <f t="shared" si="116"/>
        <v>0</v>
      </c>
      <c r="M333" s="15">
        <f t="shared" si="116"/>
        <v>0</v>
      </c>
      <c r="N333" s="15">
        <v>100</v>
      </c>
      <c r="O333" s="15">
        <v>100</v>
      </c>
      <c r="P333" s="174"/>
      <c r="Q333" s="174"/>
      <c r="R333" s="174"/>
      <c r="S333" s="174"/>
      <c r="T333" s="3"/>
    </row>
    <row r="334" spans="1:20" ht="24.75" customHeight="1" x14ac:dyDescent="0.25">
      <c r="A334" s="169"/>
      <c r="B334" s="172"/>
      <c r="C334" s="13">
        <v>2015</v>
      </c>
      <c r="D334" s="15">
        <f>SUM(D337+D346)</f>
        <v>1800</v>
      </c>
      <c r="E334" s="15">
        <f t="shared" ref="E334:M334" si="117">SUM(E337+E346)</f>
        <v>17678</v>
      </c>
      <c r="F334" s="15">
        <f t="shared" si="117"/>
        <v>0</v>
      </c>
      <c r="G334" s="15">
        <f t="shared" si="117"/>
        <v>8419</v>
      </c>
      <c r="H334" s="15">
        <f t="shared" si="117"/>
        <v>0</v>
      </c>
      <c r="I334" s="15">
        <f t="shared" si="117"/>
        <v>3051</v>
      </c>
      <c r="J334" s="15">
        <f t="shared" si="117"/>
        <v>1800</v>
      </c>
      <c r="K334" s="15">
        <f t="shared" si="117"/>
        <v>2060</v>
      </c>
      <c r="L334" s="15">
        <f t="shared" si="117"/>
        <v>0</v>
      </c>
      <c r="M334" s="15">
        <f t="shared" si="117"/>
        <v>4148</v>
      </c>
      <c r="N334" s="15">
        <v>100</v>
      </c>
      <c r="O334" s="15" t="s">
        <v>473</v>
      </c>
      <c r="P334" s="175"/>
      <c r="Q334" s="175"/>
      <c r="R334" s="175"/>
      <c r="S334" s="175"/>
      <c r="T334" s="3"/>
    </row>
    <row r="335" spans="1:20" ht="33" customHeight="1" x14ac:dyDescent="0.25">
      <c r="A335" s="143" t="s">
        <v>193</v>
      </c>
      <c r="B335" s="146" t="s">
        <v>194</v>
      </c>
      <c r="C335" s="18" t="s">
        <v>23</v>
      </c>
      <c r="D335" s="19">
        <f>SUM(D336:D337)</f>
        <v>3400</v>
      </c>
      <c r="E335" s="19">
        <f t="shared" ref="E335:M335" si="118">SUM(E336:E337)</f>
        <v>19278</v>
      </c>
      <c r="F335" s="19">
        <f t="shared" si="118"/>
        <v>0</v>
      </c>
      <c r="G335" s="19">
        <f t="shared" si="118"/>
        <v>8419</v>
      </c>
      <c r="H335" s="19">
        <f t="shared" si="118"/>
        <v>0</v>
      </c>
      <c r="I335" s="19">
        <f t="shared" si="118"/>
        <v>3051</v>
      </c>
      <c r="J335" s="19">
        <f t="shared" si="118"/>
        <v>3400</v>
      </c>
      <c r="K335" s="19">
        <f t="shared" si="118"/>
        <v>3660</v>
      </c>
      <c r="L335" s="19">
        <f t="shared" si="118"/>
        <v>0</v>
      </c>
      <c r="M335" s="19">
        <f t="shared" si="118"/>
        <v>4148</v>
      </c>
      <c r="N335" s="19">
        <v>100</v>
      </c>
      <c r="O335" s="19" t="s">
        <v>470</v>
      </c>
      <c r="P335" s="149" t="s">
        <v>24</v>
      </c>
      <c r="Q335" s="149" t="s">
        <v>24</v>
      </c>
      <c r="R335" s="149" t="s">
        <v>24</v>
      </c>
      <c r="S335" s="149" t="s">
        <v>24</v>
      </c>
      <c r="T335" s="3"/>
    </row>
    <row r="336" spans="1:20" ht="30.75" customHeight="1" x14ac:dyDescent="0.25">
      <c r="A336" s="144"/>
      <c r="B336" s="147"/>
      <c r="C336" s="69">
        <v>2014</v>
      </c>
      <c r="D336" s="79">
        <f>SUM(D338)</f>
        <v>1700</v>
      </c>
      <c r="E336" s="79">
        <f t="shared" ref="E336:M336" si="119">SUM(E338)</f>
        <v>1700</v>
      </c>
      <c r="F336" s="79">
        <f t="shared" si="119"/>
        <v>0</v>
      </c>
      <c r="G336" s="79">
        <f t="shared" si="119"/>
        <v>0</v>
      </c>
      <c r="H336" s="79">
        <f t="shared" si="119"/>
        <v>0</v>
      </c>
      <c r="I336" s="79">
        <f t="shared" si="119"/>
        <v>0</v>
      </c>
      <c r="J336" s="79">
        <f t="shared" si="119"/>
        <v>1700</v>
      </c>
      <c r="K336" s="79">
        <f t="shared" si="119"/>
        <v>1700</v>
      </c>
      <c r="L336" s="79">
        <f t="shared" si="119"/>
        <v>0</v>
      </c>
      <c r="M336" s="79">
        <f t="shared" si="119"/>
        <v>0</v>
      </c>
      <c r="N336" s="79">
        <v>100</v>
      </c>
      <c r="O336" s="79">
        <v>100</v>
      </c>
      <c r="P336" s="150"/>
      <c r="Q336" s="150"/>
      <c r="R336" s="150"/>
      <c r="S336" s="150"/>
      <c r="T336" s="3"/>
    </row>
    <row r="337" spans="1:20" ht="31.5" customHeight="1" x14ac:dyDescent="0.25">
      <c r="A337" s="145"/>
      <c r="B337" s="148"/>
      <c r="C337" s="69">
        <v>2015</v>
      </c>
      <c r="D337" s="79">
        <f>SUM(D341)</f>
        <v>1700</v>
      </c>
      <c r="E337" s="79">
        <f t="shared" ref="E337:M337" si="120">SUM(E341)</f>
        <v>17578</v>
      </c>
      <c r="F337" s="79">
        <f t="shared" si="120"/>
        <v>0</v>
      </c>
      <c r="G337" s="79">
        <f t="shared" si="120"/>
        <v>8419</v>
      </c>
      <c r="H337" s="79">
        <f t="shared" si="120"/>
        <v>0</v>
      </c>
      <c r="I337" s="79">
        <f t="shared" si="120"/>
        <v>3051</v>
      </c>
      <c r="J337" s="79">
        <f t="shared" si="120"/>
        <v>1700</v>
      </c>
      <c r="K337" s="79">
        <f t="shared" si="120"/>
        <v>1960</v>
      </c>
      <c r="L337" s="79">
        <f t="shared" si="120"/>
        <v>0</v>
      </c>
      <c r="M337" s="79">
        <f t="shared" si="120"/>
        <v>4148</v>
      </c>
      <c r="N337" s="79">
        <v>100</v>
      </c>
      <c r="O337" s="79" t="s">
        <v>468</v>
      </c>
      <c r="P337" s="151"/>
      <c r="Q337" s="151"/>
      <c r="R337" s="151"/>
      <c r="S337" s="151"/>
      <c r="T337" s="3"/>
    </row>
    <row r="338" spans="1:20" ht="40.5" customHeight="1" x14ac:dyDescent="0.25">
      <c r="A338" s="139" t="s">
        <v>195</v>
      </c>
      <c r="B338" s="154" t="s">
        <v>196</v>
      </c>
      <c r="C338" s="141">
        <v>2014</v>
      </c>
      <c r="D338" s="176">
        <v>1700</v>
      </c>
      <c r="E338" s="176">
        <v>1700</v>
      </c>
      <c r="F338" s="176">
        <v>0</v>
      </c>
      <c r="G338" s="176">
        <v>0</v>
      </c>
      <c r="H338" s="176">
        <v>0</v>
      </c>
      <c r="I338" s="176">
        <v>0</v>
      </c>
      <c r="J338" s="176">
        <v>1700</v>
      </c>
      <c r="K338" s="176">
        <v>1700</v>
      </c>
      <c r="L338" s="176">
        <v>0</v>
      </c>
      <c r="M338" s="176">
        <v>0</v>
      </c>
      <c r="N338" s="176">
        <v>100</v>
      </c>
      <c r="O338" s="176">
        <v>100</v>
      </c>
      <c r="P338" s="28" t="s">
        <v>197</v>
      </c>
      <c r="Q338" s="11">
        <v>1</v>
      </c>
      <c r="R338" s="11">
        <v>1</v>
      </c>
      <c r="S338" s="11">
        <v>100</v>
      </c>
      <c r="T338" s="3"/>
    </row>
    <row r="339" spans="1:20" ht="25.5" customHeight="1" x14ac:dyDescent="0.25">
      <c r="A339" s="153"/>
      <c r="B339" s="158"/>
      <c r="C339" s="152"/>
      <c r="D339" s="178"/>
      <c r="E339" s="178"/>
      <c r="F339" s="178"/>
      <c r="G339" s="178"/>
      <c r="H339" s="178"/>
      <c r="I339" s="178"/>
      <c r="J339" s="178"/>
      <c r="K339" s="178"/>
      <c r="L339" s="178"/>
      <c r="M339" s="178"/>
      <c r="N339" s="178"/>
      <c r="O339" s="178"/>
      <c r="P339" s="32" t="s">
        <v>200</v>
      </c>
      <c r="Q339" s="27">
        <v>10</v>
      </c>
      <c r="R339" s="27">
        <v>10</v>
      </c>
      <c r="S339" s="27">
        <v>100</v>
      </c>
      <c r="T339" s="3"/>
    </row>
    <row r="340" spans="1:20" ht="40.5" customHeight="1" x14ac:dyDescent="0.25">
      <c r="A340" s="153"/>
      <c r="B340" s="158"/>
      <c r="C340" s="142"/>
      <c r="D340" s="177"/>
      <c r="E340" s="177"/>
      <c r="F340" s="177"/>
      <c r="G340" s="177"/>
      <c r="H340" s="177"/>
      <c r="I340" s="177"/>
      <c r="J340" s="177"/>
      <c r="K340" s="177"/>
      <c r="L340" s="177"/>
      <c r="M340" s="177"/>
      <c r="N340" s="177"/>
      <c r="O340" s="177"/>
      <c r="P340" s="33" t="s">
        <v>201</v>
      </c>
      <c r="Q340" s="27">
        <v>10</v>
      </c>
      <c r="R340" s="27">
        <v>10</v>
      </c>
      <c r="S340" s="27">
        <v>100</v>
      </c>
      <c r="T340" s="3"/>
    </row>
    <row r="341" spans="1:20" ht="40.5" customHeight="1" x14ac:dyDescent="0.25">
      <c r="A341" s="153"/>
      <c r="B341" s="158"/>
      <c r="C341" s="141">
        <v>2015</v>
      </c>
      <c r="D341" s="176">
        <v>1700</v>
      </c>
      <c r="E341" s="176">
        <v>17578</v>
      </c>
      <c r="F341" s="176">
        <v>0</v>
      </c>
      <c r="G341" s="176">
        <v>8419</v>
      </c>
      <c r="H341" s="176">
        <v>0</v>
      </c>
      <c r="I341" s="176">
        <v>3051</v>
      </c>
      <c r="J341" s="176">
        <v>1700</v>
      </c>
      <c r="K341" s="176">
        <v>1960</v>
      </c>
      <c r="L341" s="176">
        <v>0</v>
      </c>
      <c r="M341" s="176">
        <v>4148</v>
      </c>
      <c r="N341" s="176">
        <v>100</v>
      </c>
      <c r="O341" s="176" t="s">
        <v>468</v>
      </c>
      <c r="P341" s="28" t="s">
        <v>197</v>
      </c>
      <c r="Q341" s="93">
        <v>1</v>
      </c>
      <c r="R341" s="93">
        <v>8</v>
      </c>
      <c r="S341" s="93" t="s">
        <v>469</v>
      </c>
      <c r="T341" s="3"/>
    </row>
    <row r="342" spans="1:20" ht="27" customHeight="1" x14ac:dyDescent="0.25">
      <c r="A342" s="153"/>
      <c r="B342" s="158"/>
      <c r="C342" s="152"/>
      <c r="D342" s="178"/>
      <c r="E342" s="178"/>
      <c r="F342" s="178"/>
      <c r="G342" s="178"/>
      <c r="H342" s="178"/>
      <c r="I342" s="178"/>
      <c r="J342" s="178"/>
      <c r="K342" s="178"/>
      <c r="L342" s="178"/>
      <c r="M342" s="178"/>
      <c r="N342" s="178"/>
      <c r="O342" s="178"/>
      <c r="P342" s="32" t="s">
        <v>200</v>
      </c>
      <c r="Q342" s="93">
        <v>5</v>
      </c>
      <c r="R342" s="93">
        <v>5</v>
      </c>
      <c r="S342" s="93">
        <v>100</v>
      </c>
      <c r="T342" s="3"/>
    </row>
    <row r="343" spans="1:20" ht="40.5" customHeight="1" x14ac:dyDescent="0.25">
      <c r="A343" s="140"/>
      <c r="B343" s="155"/>
      <c r="C343" s="142"/>
      <c r="D343" s="177"/>
      <c r="E343" s="177"/>
      <c r="F343" s="177"/>
      <c r="G343" s="177"/>
      <c r="H343" s="177"/>
      <c r="I343" s="177"/>
      <c r="J343" s="177"/>
      <c r="K343" s="177"/>
      <c r="L343" s="177"/>
      <c r="M343" s="177"/>
      <c r="N343" s="177"/>
      <c r="O343" s="177"/>
      <c r="P343" s="33" t="s">
        <v>201</v>
      </c>
      <c r="Q343" s="93">
        <v>2</v>
      </c>
      <c r="R343" s="93">
        <v>2</v>
      </c>
      <c r="S343" s="93">
        <v>100</v>
      </c>
      <c r="T343" s="3"/>
    </row>
    <row r="344" spans="1:20" ht="30" customHeight="1" x14ac:dyDescent="0.25">
      <c r="A344" s="143" t="s">
        <v>198</v>
      </c>
      <c r="B344" s="146" t="s">
        <v>199</v>
      </c>
      <c r="C344" s="18" t="s">
        <v>23</v>
      </c>
      <c r="D344" s="19">
        <f>SUM(D345:D346)</f>
        <v>200</v>
      </c>
      <c r="E344" s="19">
        <f t="shared" ref="E344:M344" si="121">SUM(E345:E346)</f>
        <v>200</v>
      </c>
      <c r="F344" s="19">
        <f t="shared" si="121"/>
        <v>0</v>
      </c>
      <c r="G344" s="19">
        <f t="shared" si="121"/>
        <v>0</v>
      </c>
      <c r="H344" s="19">
        <f t="shared" si="121"/>
        <v>0</v>
      </c>
      <c r="I344" s="19">
        <f t="shared" si="121"/>
        <v>0</v>
      </c>
      <c r="J344" s="19">
        <f t="shared" si="121"/>
        <v>200</v>
      </c>
      <c r="K344" s="19">
        <f t="shared" si="121"/>
        <v>200</v>
      </c>
      <c r="L344" s="19">
        <f t="shared" si="121"/>
        <v>0</v>
      </c>
      <c r="M344" s="19">
        <f t="shared" si="121"/>
        <v>0</v>
      </c>
      <c r="N344" s="19">
        <v>100</v>
      </c>
      <c r="O344" s="19">
        <v>100</v>
      </c>
      <c r="P344" s="149" t="s">
        <v>24</v>
      </c>
      <c r="Q344" s="149" t="s">
        <v>24</v>
      </c>
      <c r="R344" s="149" t="s">
        <v>24</v>
      </c>
      <c r="S344" s="149" t="s">
        <v>24</v>
      </c>
      <c r="T344" s="3"/>
    </row>
    <row r="345" spans="1:20" ht="23.25" customHeight="1" x14ac:dyDescent="0.25">
      <c r="A345" s="144"/>
      <c r="B345" s="147"/>
      <c r="C345" s="69">
        <v>2014</v>
      </c>
      <c r="D345" s="79">
        <f>SUM(D348)</f>
        <v>100</v>
      </c>
      <c r="E345" s="79">
        <f t="shared" ref="E345:M345" si="122">SUM(E348)</f>
        <v>100</v>
      </c>
      <c r="F345" s="79">
        <f t="shared" si="122"/>
        <v>0</v>
      </c>
      <c r="G345" s="79">
        <f t="shared" si="122"/>
        <v>0</v>
      </c>
      <c r="H345" s="79">
        <f t="shared" si="122"/>
        <v>0</v>
      </c>
      <c r="I345" s="79">
        <f t="shared" si="122"/>
        <v>0</v>
      </c>
      <c r="J345" s="79">
        <f t="shared" si="122"/>
        <v>100</v>
      </c>
      <c r="K345" s="79">
        <f t="shared" si="122"/>
        <v>100</v>
      </c>
      <c r="L345" s="79">
        <f t="shared" si="122"/>
        <v>0</v>
      </c>
      <c r="M345" s="79">
        <f t="shared" si="122"/>
        <v>0</v>
      </c>
      <c r="N345" s="79">
        <v>100</v>
      </c>
      <c r="O345" s="79">
        <v>100</v>
      </c>
      <c r="P345" s="150"/>
      <c r="Q345" s="150"/>
      <c r="R345" s="150"/>
      <c r="S345" s="150"/>
      <c r="T345" s="3"/>
    </row>
    <row r="346" spans="1:20" ht="22.5" customHeight="1" x14ac:dyDescent="0.25">
      <c r="A346" s="145"/>
      <c r="B346" s="148"/>
      <c r="C346" s="69">
        <v>2015</v>
      </c>
      <c r="D346" s="79">
        <f>SUM(D350)</f>
        <v>100</v>
      </c>
      <c r="E346" s="79">
        <f t="shared" ref="E346:M346" si="123">SUM(E350)</f>
        <v>100</v>
      </c>
      <c r="F346" s="79">
        <f t="shared" si="123"/>
        <v>0</v>
      </c>
      <c r="G346" s="79">
        <f t="shared" si="123"/>
        <v>0</v>
      </c>
      <c r="H346" s="79">
        <f t="shared" si="123"/>
        <v>0</v>
      </c>
      <c r="I346" s="79">
        <f t="shared" si="123"/>
        <v>0</v>
      </c>
      <c r="J346" s="79">
        <f t="shared" si="123"/>
        <v>100</v>
      </c>
      <c r="K346" s="79">
        <f t="shared" si="123"/>
        <v>100</v>
      </c>
      <c r="L346" s="79">
        <f t="shared" si="123"/>
        <v>0</v>
      </c>
      <c r="M346" s="79">
        <f t="shared" si="123"/>
        <v>0</v>
      </c>
      <c r="N346" s="79">
        <v>100</v>
      </c>
      <c r="O346" s="79">
        <v>100</v>
      </c>
      <c r="P346" s="151"/>
      <c r="Q346" s="151"/>
      <c r="R346" s="151"/>
      <c r="S346" s="151"/>
      <c r="T346" s="3"/>
    </row>
    <row r="347" spans="1:20" ht="22.5" customHeight="1" x14ac:dyDescent="0.25">
      <c r="A347" s="139" t="s">
        <v>203</v>
      </c>
      <c r="B347" s="141" t="s">
        <v>202</v>
      </c>
      <c r="C347" s="80" t="s">
        <v>400</v>
      </c>
      <c r="D347" s="81">
        <f>SUM(D348:D351)</f>
        <v>200</v>
      </c>
      <c r="E347" s="81">
        <f t="shared" ref="E347:M347" si="124">SUM(E348:E351)</f>
        <v>200</v>
      </c>
      <c r="F347" s="81">
        <f t="shared" si="124"/>
        <v>0</v>
      </c>
      <c r="G347" s="81">
        <f t="shared" si="124"/>
        <v>0</v>
      </c>
      <c r="H347" s="81">
        <f t="shared" si="124"/>
        <v>0</v>
      </c>
      <c r="I347" s="81">
        <f t="shared" si="124"/>
        <v>0</v>
      </c>
      <c r="J347" s="81">
        <f t="shared" si="124"/>
        <v>200</v>
      </c>
      <c r="K347" s="81">
        <f t="shared" si="124"/>
        <v>200</v>
      </c>
      <c r="L347" s="81">
        <f t="shared" si="124"/>
        <v>0</v>
      </c>
      <c r="M347" s="81">
        <f t="shared" si="124"/>
        <v>0</v>
      </c>
      <c r="N347" s="81">
        <v>100</v>
      </c>
      <c r="O347" s="81">
        <v>100</v>
      </c>
      <c r="P347" s="82" t="s">
        <v>24</v>
      </c>
      <c r="Q347" s="82" t="s">
        <v>24</v>
      </c>
      <c r="R347" s="82" t="s">
        <v>24</v>
      </c>
      <c r="S347" s="82" t="s">
        <v>24</v>
      </c>
      <c r="T347" s="3"/>
    </row>
    <row r="348" spans="1:20" ht="42.75" customHeight="1" x14ac:dyDescent="0.25">
      <c r="A348" s="153"/>
      <c r="B348" s="152"/>
      <c r="C348" s="141">
        <v>2014</v>
      </c>
      <c r="D348" s="176">
        <v>100</v>
      </c>
      <c r="E348" s="176">
        <v>100</v>
      </c>
      <c r="F348" s="176">
        <v>0</v>
      </c>
      <c r="G348" s="176">
        <v>0</v>
      </c>
      <c r="H348" s="176">
        <v>0</v>
      </c>
      <c r="I348" s="176">
        <v>0</v>
      </c>
      <c r="J348" s="176">
        <v>100</v>
      </c>
      <c r="K348" s="176">
        <v>100</v>
      </c>
      <c r="L348" s="176">
        <v>0</v>
      </c>
      <c r="M348" s="176">
        <v>0</v>
      </c>
      <c r="N348" s="176">
        <v>100</v>
      </c>
      <c r="O348" s="176">
        <v>100</v>
      </c>
      <c r="P348" s="34" t="s">
        <v>227</v>
      </c>
      <c r="Q348" s="35">
        <v>2.5</v>
      </c>
      <c r="R348" s="11">
        <v>2.5</v>
      </c>
      <c r="S348" s="11">
        <v>100</v>
      </c>
      <c r="T348" s="3"/>
    </row>
    <row r="349" spans="1:20" ht="24" customHeight="1" x14ac:dyDescent="0.25">
      <c r="A349" s="153"/>
      <c r="B349" s="152"/>
      <c r="C349" s="142"/>
      <c r="D349" s="177"/>
      <c r="E349" s="177"/>
      <c r="F349" s="177"/>
      <c r="G349" s="177"/>
      <c r="H349" s="177"/>
      <c r="I349" s="177"/>
      <c r="J349" s="177"/>
      <c r="K349" s="177"/>
      <c r="L349" s="177"/>
      <c r="M349" s="177"/>
      <c r="N349" s="177"/>
      <c r="O349" s="177"/>
      <c r="P349" s="36" t="s">
        <v>226</v>
      </c>
      <c r="Q349" s="37">
        <v>250</v>
      </c>
      <c r="R349" s="27">
        <v>250</v>
      </c>
      <c r="S349" s="27">
        <v>100</v>
      </c>
      <c r="T349" s="3"/>
    </row>
    <row r="350" spans="1:20" ht="33" customHeight="1" x14ac:dyDescent="0.25">
      <c r="A350" s="153"/>
      <c r="B350" s="152"/>
      <c r="C350" s="141">
        <v>2015</v>
      </c>
      <c r="D350" s="176">
        <v>100</v>
      </c>
      <c r="E350" s="176">
        <v>100</v>
      </c>
      <c r="F350" s="176">
        <v>0</v>
      </c>
      <c r="G350" s="176">
        <v>0</v>
      </c>
      <c r="H350" s="176">
        <v>0</v>
      </c>
      <c r="I350" s="176">
        <v>0</v>
      </c>
      <c r="J350" s="176">
        <v>100</v>
      </c>
      <c r="K350" s="176">
        <v>100</v>
      </c>
      <c r="L350" s="176">
        <v>0</v>
      </c>
      <c r="M350" s="176">
        <v>0</v>
      </c>
      <c r="N350" s="176">
        <v>100</v>
      </c>
      <c r="O350" s="176">
        <v>100</v>
      </c>
      <c r="P350" s="34" t="s">
        <v>471</v>
      </c>
      <c r="Q350" s="37">
        <v>2.5</v>
      </c>
      <c r="R350" s="93">
        <v>5.8</v>
      </c>
      <c r="S350" s="93">
        <v>232</v>
      </c>
      <c r="T350" s="3"/>
    </row>
    <row r="351" spans="1:20" ht="25.5" customHeight="1" x14ac:dyDescent="0.25">
      <c r="A351" s="140"/>
      <c r="B351" s="142"/>
      <c r="C351" s="142"/>
      <c r="D351" s="177"/>
      <c r="E351" s="177"/>
      <c r="F351" s="177"/>
      <c r="G351" s="177"/>
      <c r="H351" s="177"/>
      <c r="I351" s="177"/>
      <c r="J351" s="177"/>
      <c r="K351" s="177"/>
      <c r="L351" s="177"/>
      <c r="M351" s="177"/>
      <c r="N351" s="177"/>
      <c r="O351" s="177"/>
      <c r="P351" s="36" t="s">
        <v>226</v>
      </c>
      <c r="Q351" s="37">
        <v>250</v>
      </c>
      <c r="R351" s="93">
        <v>250</v>
      </c>
      <c r="S351" s="93">
        <v>100</v>
      </c>
      <c r="T351" s="3"/>
    </row>
    <row r="352" spans="1:20" ht="23.25" customHeight="1" x14ac:dyDescent="0.25">
      <c r="A352" s="167" t="s">
        <v>204</v>
      </c>
      <c r="B352" s="170" t="s">
        <v>205</v>
      </c>
      <c r="C352" s="14" t="s">
        <v>23</v>
      </c>
      <c r="D352" s="15">
        <f>SUM(D353:D354)</f>
        <v>122183.70000000001</v>
      </c>
      <c r="E352" s="15">
        <f t="shared" ref="E352:M352" si="125">SUM(E353:E354)</f>
        <v>122179.3</v>
      </c>
      <c r="F352" s="15">
        <f t="shared" si="125"/>
        <v>0</v>
      </c>
      <c r="G352" s="15">
        <f t="shared" si="125"/>
        <v>0</v>
      </c>
      <c r="H352" s="15">
        <f t="shared" si="125"/>
        <v>55.9</v>
      </c>
      <c r="I352" s="15">
        <f t="shared" si="125"/>
        <v>55.9</v>
      </c>
      <c r="J352" s="15">
        <f t="shared" si="125"/>
        <v>122127.8</v>
      </c>
      <c r="K352" s="15">
        <f t="shared" si="125"/>
        <v>122123.40000000001</v>
      </c>
      <c r="L352" s="15">
        <f t="shared" si="125"/>
        <v>0</v>
      </c>
      <c r="M352" s="15">
        <f t="shared" si="125"/>
        <v>0</v>
      </c>
      <c r="N352" s="15">
        <v>100</v>
      </c>
      <c r="O352" s="15">
        <v>100</v>
      </c>
      <c r="P352" s="173" t="s">
        <v>24</v>
      </c>
      <c r="Q352" s="173" t="s">
        <v>24</v>
      </c>
      <c r="R352" s="173" t="s">
        <v>24</v>
      </c>
      <c r="S352" s="173" t="s">
        <v>24</v>
      </c>
      <c r="T352" s="3"/>
    </row>
    <row r="353" spans="1:20" ht="21.75" customHeight="1" x14ac:dyDescent="0.25">
      <c r="A353" s="168"/>
      <c r="B353" s="171"/>
      <c r="C353" s="13">
        <v>2014</v>
      </c>
      <c r="D353" s="15">
        <f>SUM(D356+D361+D366+D372)</f>
        <v>58224</v>
      </c>
      <c r="E353" s="15">
        <f t="shared" ref="E353:M353" si="126">SUM(E356+E361+E366+E372)</f>
        <v>58221.700000000004</v>
      </c>
      <c r="F353" s="15">
        <f t="shared" si="126"/>
        <v>0</v>
      </c>
      <c r="G353" s="15">
        <f t="shared" si="126"/>
        <v>0</v>
      </c>
      <c r="H353" s="15">
        <f t="shared" si="126"/>
        <v>0</v>
      </c>
      <c r="I353" s="15">
        <f t="shared" si="126"/>
        <v>0</v>
      </c>
      <c r="J353" s="15">
        <f t="shared" si="126"/>
        <v>58224</v>
      </c>
      <c r="K353" s="15">
        <f t="shared" si="126"/>
        <v>58221.700000000004</v>
      </c>
      <c r="L353" s="15">
        <f t="shared" si="126"/>
        <v>0</v>
      </c>
      <c r="M353" s="15">
        <f t="shared" si="126"/>
        <v>0</v>
      </c>
      <c r="N353" s="15">
        <v>100</v>
      </c>
      <c r="O353" s="15">
        <v>100</v>
      </c>
      <c r="P353" s="174"/>
      <c r="Q353" s="174"/>
      <c r="R353" s="174"/>
      <c r="S353" s="174"/>
      <c r="T353" s="3"/>
    </row>
    <row r="354" spans="1:20" ht="21.75" customHeight="1" x14ac:dyDescent="0.25">
      <c r="A354" s="169"/>
      <c r="B354" s="172"/>
      <c r="C354" s="13">
        <v>2015</v>
      </c>
      <c r="D354" s="15">
        <f>SUM(D357+D362+D367+D373)</f>
        <v>63959.700000000004</v>
      </c>
      <c r="E354" s="15">
        <f t="shared" ref="E354:M354" si="127">SUM(E357+E362+E367+E373)</f>
        <v>63957.599999999999</v>
      </c>
      <c r="F354" s="15">
        <f t="shared" si="127"/>
        <v>0</v>
      </c>
      <c r="G354" s="15">
        <f t="shared" si="127"/>
        <v>0</v>
      </c>
      <c r="H354" s="15">
        <f t="shared" si="127"/>
        <v>55.9</v>
      </c>
      <c r="I354" s="15">
        <f t="shared" si="127"/>
        <v>55.9</v>
      </c>
      <c r="J354" s="15">
        <f t="shared" si="127"/>
        <v>63903.8</v>
      </c>
      <c r="K354" s="15">
        <f t="shared" si="127"/>
        <v>63901.700000000004</v>
      </c>
      <c r="L354" s="15">
        <f t="shared" si="127"/>
        <v>0</v>
      </c>
      <c r="M354" s="15">
        <f t="shared" si="127"/>
        <v>0</v>
      </c>
      <c r="N354" s="15">
        <v>100</v>
      </c>
      <c r="O354" s="15">
        <v>100</v>
      </c>
      <c r="P354" s="175"/>
      <c r="Q354" s="175"/>
      <c r="R354" s="175"/>
      <c r="S354" s="175"/>
      <c r="T354" s="3"/>
    </row>
    <row r="355" spans="1:20" ht="21.75" customHeight="1" x14ac:dyDescent="0.25">
      <c r="A355" s="143" t="s">
        <v>206</v>
      </c>
      <c r="B355" s="146" t="s">
        <v>207</v>
      </c>
      <c r="C355" s="18" t="s">
        <v>23</v>
      </c>
      <c r="D355" s="19">
        <f>SUM(D356:D357)</f>
        <v>17094</v>
      </c>
      <c r="E355" s="19">
        <f t="shared" ref="E355:M355" si="128">SUM(E356:E357)</f>
        <v>17092.3</v>
      </c>
      <c r="F355" s="19">
        <f t="shared" si="128"/>
        <v>0</v>
      </c>
      <c r="G355" s="19">
        <f t="shared" si="128"/>
        <v>0</v>
      </c>
      <c r="H355" s="19">
        <f t="shared" si="128"/>
        <v>55.9</v>
      </c>
      <c r="I355" s="19">
        <f t="shared" si="128"/>
        <v>55.9</v>
      </c>
      <c r="J355" s="19">
        <f t="shared" si="128"/>
        <v>17038.099999999999</v>
      </c>
      <c r="K355" s="19">
        <f t="shared" si="128"/>
        <v>17036.400000000001</v>
      </c>
      <c r="L355" s="19">
        <f t="shared" si="128"/>
        <v>0</v>
      </c>
      <c r="M355" s="19">
        <f t="shared" si="128"/>
        <v>0</v>
      </c>
      <c r="N355" s="19">
        <v>100</v>
      </c>
      <c r="O355" s="19">
        <v>100</v>
      </c>
      <c r="P355" s="149" t="s">
        <v>24</v>
      </c>
      <c r="Q355" s="149" t="s">
        <v>24</v>
      </c>
      <c r="R355" s="149" t="s">
        <v>24</v>
      </c>
      <c r="S355" s="149" t="s">
        <v>24</v>
      </c>
      <c r="T355" s="3"/>
    </row>
    <row r="356" spans="1:20" ht="21.75" customHeight="1" x14ac:dyDescent="0.25">
      <c r="A356" s="144"/>
      <c r="B356" s="147"/>
      <c r="C356" s="17">
        <v>2014</v>
      </c>
      <c r="D356" s="19">
        <f>SUM(D358)</f>
        <v>8913</v>
      </c>
      <c r="E356" s="19">
        <f t="shared" ref="E356:M356" si="129">SUM(E358)</f>
        <v>8911.9</v>
      </c>
      <c r="F356" s="19">
        <f t="shared" si="129"/>
        <v>0</v>
      </c>
      <c r="G356" s="19">
        <f t="shared" si="129"/>
        <v>0</v>
      </c>
      <c r="H356" s="19">
        <f t="shared" si="129"/>
        <v>0</v>
      </c>
      <c r="I356" s="19">
        <f t="shared" si="129"/>
        <v>0</v>
      </c>
      <c r="J356" s="19">
        <f t="shared" si="129"/>
        <v>8913</v>
      </c>
      <c r="K356" s="19">
        <f t="shared" si="129"/>
        <v>8911.9</v>
      </c>
      <c r="L356" s="19">
        <f t="shared" si="129"/>
        <v>0</v>
      </c>
      <c r="M356" s="19">
        <f t="shared" si="129"/>
        <v>0</v>
      </c>
      <c r="N356" s="19">
        <v>100</v>
      </c>
      <c r="O356" s="19">
        <v>100</v>
      </c>
      <c r="P356" s="150"/>
      <c r="Q356" s="150"/>
      <c r="R356" s="150"/>
      <c r="S356" s="150"/>
      <c r="T356" s="3"/>
    </row>
    <row r="357" spans="1:20" ht="20.25" customHeight="1" x14ac:dyDescent="0.25">
      <c r="A357" s="145"/>
      <c r="B357" s="148"/>
      <c r="C357" s="17">
        <v>2015</v>
      </c>
      <c r="D357" s="19">
        <f>SUM(D359)</f>
        <v>8181</v>
      </c>
      <c r="E357" s="19">
        <f t="shared" ref="E357:M357" si="130">SUM(E359)</f>
        <v>8180.4</v>
      </c>
      <c r="F357" s="19">
        <f t="shared" si="130"/>
        <v>0</v>
      </c>
      <c r="G357" s="19">
        <f t="shared" si="130"/>
        <v>0</v>
      </c>
      <c r="H357" s="19">
        <f t="shared" si="130"/>
        <v>55.9</v>
      </c>
      <c r="I357" s="19">
        <f t="shared" si="130"/>
        <v>55.9</v>
      </c>
      <c r="J357" s="19">
        <f t="shared" si="130"/>
        <v>8125.1</v>
      </c>
      <c r="K357" s="19">
        <f t="shared" si="130"/>
        <v>8124.5</v>
      </c>
      <c r="L357" s="19">
        <f t="shared" si="130"/>
        <v>0</v>
      </c>
      <c r="M357" s="19">
        <f t="shared" si="130"/>
        <v>0</v>
      </c>
      <c r="N357" s="19">
        <v>100</v>
      </c>
      <c r="O357" s="19">
        <v>100</v>
      </c>
      <c r="P357" s="151"/>
      <c r="Q357" s="151"/>
      <c r="R357" s="151"/>
      <c r="S357" s="151"/>
      <c r="T357" s="3"/>
    </row>
    <row r="358" spans="1:20" ht="39.75" customHeight="1" x14ac:dyDescent="0.25">
      <c r="A358" s="139" t="s">
        <v>208</v>
      </c>
      <c r="B358" s="141" t="s">
        <v>209</v>
      </c>
      <c r="C358" s="24">
        <v>2014</v>
      </c>
      <c r="D358" s="25">
        <v>8913</v>
      </c>
      <c r="E358" s="25">
        <v>8911.9</v>
      </c>
      <c r="F358" s="25">
        <v>0</v>
      </c>
      <c r="G358" s="25">
        <v>0</v>
      </c>
      <c r="H358" s="25">
        <v>0</v>
      </c>
      <c r="I358" s="25">
        <v>0</v>
      </c>
      <c r="J358" s="25">
        <v>8913</v>
      </c>
      <c r="K358" s="25">
        <v>8911.9</v>
      </c>
      <c r="L358" s="25">
        <v>0</v>
      </c>
      <c r="M358" s="25">
        <v>0</v>
      </c>
      <c r="N358" s="25">
        <v>100</v>
      </c>
      <c r="O358" s="25">
        <v>100</v>
      </c>
      <c r="P358" s="28" t="s">
        <v>210</v>
      </c>
      <c r="Q358" s="11">
        <v>88</v>
      </c>
      <c r="R358" s="11">
        <v>91.4</v>
      </c>
      <c r="S358" s="11">
        <v>103.86</v>
      </c>
      <c r="T358" s="3"/>
    </row>
    <row r="359" spans="1:20" ht="40.5" customHeight="1" x14ac:dyDescent="0.25">
      <c r="A359" s="140"/>
      <c r="B359" s="142"/>
      <c r="C359" s="24">
        <v>2015</v>
      </c>
      <c r="D359" s="25">
        <v>8181</v>
      </c>
      <c r="E359" s="25">
        <v>8180.4</v>
      </c>
      <c r="F359" s="25">
        <v>0</v>
      </c>
      <c r="G359" s="25">
        <v>0</v>
      </c>
      <c r="H359" s="25">
        <v>55.9</v>
      </c>
      <c r="I359" s="25">
        <v>55.9</v>
      </c>
      <c r="J359" s="25">
        <v>8125.1</v>
      </c>
      <c r="K359" s="25">
        <v>8124.5</v>
      </c>
      <c r="L359" s="25">
        <v>0</v>
      </c>
      <c r="M359" s="25">
        <v>0</v>
      </c>
      <c r="N359" s="25">
        <v>100</v>
      </c>
      <c r="O359" s="25">
        <v>100</v>
      </c>
      <c r="P359" s="28" t="s">
        <v>210</v>
      </c>
      <c r="Q359" s="93">
        <v>88.1</v>
      </c>
      <c r="R359" s="105">
        <v>91.4</v>
      </c>
      <c r="S359" s="93">
        <v>103.7</v>
      </c>
      <c r="T359" s="3"/>
    </row>
    <row r="360" spans="1:20" ht="23.25" customHeight="1" x14ac:dyDescent="0.25">
      <c r="A360" s="143" t="s">
        <v>211</v>
      </c>
      <c r="B360" s="146" t="s">
        <v>212</v>
      </c>
      <c r="C360" s="18" t="s">
        <v>23</v>
      </c>
      <c r="D360" s="19">
        <f>SUM(D361:D362)</f>
        <v>9643.5</v>
      </c>
      <c r="E360" s="19">
        <f t="shared" ref="E360:M360" si="131">SUM(E361:E362)</f>
        <v>9642.2999999999993</v>
      </c>
      <c r="F360" s="19">
        <f t="shared" si="131"/>
        <v>0</v>
      </c>
      <c r="G360" s="19">
        <f t="shared" si="131"/>
        <v>0</v>
      </c>
      <c r="H360" s="19">
        <f t="shared" si="131"/>
        <v>0</v>
      </c>
      <c r="I360" s="19">
        <f t="shared" si="131"/>
        <v>0</v>
      </c>
      <c r="J360" s="19">
        <f t="shared" si="131"/>
        <v>9643.5</v>
      </c>
      <c r="K360" s="19">
        <f t="shared" si="131"/>
        <v>9642.2999999999993</v>
      </c>
      <c r="L360" s="19">
        <f t="shared" si="131"/>
        <v>0</v>
      </c>
      <c r="M360" s="19">
        <f t="shared" si="131"/>
        <v>0</v>
      </c>
      <c r="N360" s="19">
        <v>100</v>
      </c>
      <c r="O360" s="19">
        <v>99.99</v>
      </c>
      <c r="P360" s="149" t="s">
        <v>24</v>
      </c>
      <c r="Q360" s="149" t="s">
        <v>24</v>
      </c>
      <c r="R360" s="149" t="s">
        <v>24</v>
      </c>
      <c r="S360" s="149" t="s">
        <v>24</v>
      </c>
      <c r="T360" s="3"/>
    </row>
    <row r="361" spans="1:20" ht="21.75" customHeight="1" x14ac:dyDescent="0.25">
      <c r="A361" s="144"/>
      <c r="B361" s="147"/>
      <c r="C361" s="17">
        <v>2014</v>
      </c>
      <c r="D361" s="19">
        <f>SUM(D363)</f>
        <v>3969.5</v>
      </c>
      <c r="E361" s="19">
        <f t="shared" ref="E361:M361" si="132">SUM(E363)</f>
        <v>3968.9</v>
      </c>
      <c r="F361" s="19">
        <f t="shared" si="132"/>
        <v>0</v>
      </c>
      <c r="G361" s="19">
        <f t="shared" si="132"/>
        <v>0</v>
      </c>
      <c r="H361" s="19">
        <f t="shared" si="132"/>
        <v>0</v>
      </c>
      <c r="I361" s="19">
        <f t="shared" si="132"/>
        <v>0</v>
      </c>
      <c r="J361" s="19">
        <f t="shared" si="132"/>
        <v>3969.5</v>
      </c>
      <c r="K361" s="19">
        <f t="shared" si="132"/>
        <v>3968.9</v>
      </c>
      <c r="L361" s="19">
        <f t="shared" si="132"/>
        <v>0</v>
      </c>
      <c r="M361" s="19">
        <f t="shared" si="132"/>
        <v>0</v>
      </c>
      <c r="N361" s="19">
        <v>100</v>
      </c>
      <c r="O361" s="19">
        <v>99.98</v>
      </c>
      <c r="P361" s="150"/>
      <c r="Q361" s="150"/>
      <c r="R361" s="150"/>
      <c r="S361" s="150"/>
      <c r="T361" s="3"/>
    </row>
    <row r="362" spans="1:20" ht="21.75" customHeight="1" x14ac:dyDescent="0.25">
      <c r="A362" s="145"/>
      <c r="B362" s="148"/>
      <c r="C362" s="17">
        <v>2015</v>
      </c>
      <c r="D362" s="19">
        <f>SUM(D364)</f>
        <v>5674</v>
      </c>
      <c r="E362" s="19">
        <f t="shared" ref="E362:M362" si="133">SUM(E364)</f>
        <v>5673.4</v>
      </c>
      <c r="F362" s="19">
        <f t="shared" si="133"/>
        <v>0</v>
      </c>
      <c r="G362" s="19">
        <f t="shared" si="133"/>
        <v>0</v>
      </c>
      <c r="H362" s="19">
        <f t="shared" si="133"/>
        <v>0</v>
      </c>
      <c r="I362" s="19">
        <f t="shared" si="133"/>
        <v>0</v>
      </c>
      <c r="J362" s="19">
        <f t="shared" si="133"/>
        <v>5674</v>
      </c>
      <c r="K362" s="19">
        <f t="shared" si="133"/>
        <v>5673.4</v>
      </c>
      <c r="L362" s="19">
        <f t="shared" si="133"/>
        <v>0</v>
      </c>
      <c r="M362" s="19">
        <f t="shared" si="133"/>
        <v>0</v>
      </c>
      <c r="N362" s="19">
        <v>100</v>
      </c>
      <c r="O362" s="19">
        <v>99.99</v>
      </c>
      <c r="P362" s="151"/>
      <c r="Q362" s="151"/>
      <c r="R362" s="151"/>
      <c r="S362" s="151"/>
      <c r="T362" s="3"/>
    </row>
    <row r="363" spans="1:20" ht="39.75" customHeight="1" x14ac:dyDescent="0.25">
      <c r="A363" s="139" t="s">
        <v>216</v>
      </c>
      <c r="B363" s="141" t="s">
        <v>209</v>
      </c>
      <c r="C363" s="24">
        <v>2014</v>
      </c>
      <c r="D363" s="25">
        <v>3969.5</v>
      </c>
      <c r="E363" s="25">
        <v>3968.9</v>
      </c>
      <c r="F363" s="25">
        <v>0</v>
      </c>
      <c r="G363" s="25">
        <v>0</v>
      </c>
      <c r="H363" s="25">
        <v>0</v>
      </c>
      <c r="I363" s="25">
        <v>0</v>
      </c>
      <c r="J363" s="25">
        <v>3969.5</v>
      </c>
      <c r="K363" s="25">
        <v>3968.9</v>
      </c>
      <c r="L363" s="25">
        <v>0</v>
      </c>
      <c r="M363" s="25">
        <v>0</v>
      </c>
      <c r="N363" s="25">
        <v>100</v>
      </c>
      <c r="O363" s="25">
        <v>99.98</v>
      </c>
      <c r="P363" s="28" t="s">
        <v>213</v>
      </c>
      <c r="Q363" s="27">
        <v>4</v>
      </c>
      <c r="R363" s="27">
        <v>5.7</v>
      </c>
      <c r="S363" s="27">
        <v>142.5</v>
      </c>
      <c r="T363" s="3"/>
    </row>
    <row r="364" spans="1:20" ht="39" customHeight="1" x14ac:dyDescent="0.25">
      <c r="A364" s="140"/>
      <c r="B364" s="142"/>
      <c r="C364" s="24">
        <v>2015</v>
      </c>
      <c r="D364" s="25">
        <v>5674</v>
      </c>
      <c r="E364" s="25">
        <v>5673.4</v>
      </c>
      <c r="F364" s="25">
        <v>0</v>
      </c>
      <c r="G364" s="25">
        <v>0</v>
      </c>
      <c r="H364" s="25">
        <v>0</v>
      </c>
      <c r="I364" s="25">
        <v>0</v>
      </c>
      <c r="J364" s="25">
        <v>5674</v>
      </c>
      <c r="K364" s="25">
        <v>5673.4</v>
      </c>
      <c r="L364" s="25">
        <v>0</v>
      </c>
      <c r="M364" s="25">
        <v>0</v>
      </c>
      <c r="N364" s="25">
        <v>100</v>
      </c>
      <c r="O364" s="25">
        <v>99.99</v>
      </c>
      <c r="P364" s="28" t="s">
        <v>213</v>
      </c>
      <c r="Q364" s="93">
        <v>4.3</v>
      </c>
      <c r="R364" s="93">
        <v>5.7</v>
      </c>
      <c r="S364" s="93">
        <v>132.6</v>
      </c>
      <c r="T364" s="3"/>
    </row>
    <row r="365" spans="1:20" ht="23.25" customHeight="1" x14ac:dyDescent="0.25">
      <c r="A365" s="143" t="s">
        <v>214</v>
      </c>
      <c r="B365" s="146" t="s">
        <v>215</v>
      </c>
      <c r="C365" s="18" t="s">
        <v>23</v>
      </c>
      <c r="D365" s="19">
        <f>SUM(D366:D367)</f>
        <v>90646.9</v>
      </c>
      <c r="E365" s="19">
        <f t="shared" ref="E365:M365" si="134">SUM(E366:E367)</f>
        <v>90645.9</v>
      </c>
      <c r="F365" s="19">
        <f t="shared" si="134"/>
        <v>0</v>
      </c>
      <c r="G365" s="19">
        <f t="shared" si="134"/>
        <v>0</v>
      </c>
      <c r="H365" s="19">
        <f t="shared" si="134"/>
        <v>0</v>
      </c>
      <c r="I365" s="19">
        <f t="shared" si="134"/>
        <v>0</v>
      </c>
      <c r="J365" s="19">
        <f t="shared" si="134"/>
        <v>90646.9</v>
      </c>
      <c r="K365" s="19">
        <f t="shared" si="134"/>
        <v>90645.9</v>
      </c>
      <c r="L365" s="19">
        <f t="shared" si="134"/>
        <v>0</v>
      </c>
      <c r="M365" s="19">
        <f t="shared" si="134"/>
        <v>0</v>
      </c>
      <c r="N365" s="19">
        <v>100</v>
      </c>
      <c r="O365" s="19">
        <v>100</v>
      </c>
      <c r="P365" s="149" t="s">
        <v>24</v>
      </c>
      <c r="Q365" s="149" t="s">
        <v>24</v>
      </c>
      <c r="R365" s="149" t="s">
        <v>24</v>
      </c>
      <c r="S365" s="149" t="s">
        <v>24</v>
      </c>
      <c r="T365" s="3"/>
    </row>
    <row r="366" spans="1:20" ht="21" customHeight="1" x14ac:dyDescent="0.25">
      <c r="A366" s="144"/>
      <c r="B366" s="147"/>
      <c r="C366" s="17">
        <v>2014</v>
      </c>
      <c r="D366" s="19">
        <f>SUM(D368)</f>
        <v>42891</v>
      </c>
      <c r="E366" s="19">
        <f t="shared" ref="E366:M366" si="135">SUM(E368)</f>
        <v>42890.5</v>
      </c>
      <c r="F366" s="19">
        <f t="shared" si="135"/>
        <v>0</v>
      </c>
      <c r="G366" s="19">
        <f t="shared" si="135"/>
        <v>0</v>
      </c>
      <c r="H366" s="19">
        <f t="shared" si="135"/>
        <v>0</v>
      </c>
      <c r="I366" s="19">
        <f t="shared" si="135"/>
        <v>0</v>
      </c>
      <c r="J366" s="19">
        <f t="shared" si="135"/>
        <v>42891</v>
      </c>
      <c r="K366" s="19">
        <f t="shared" si="135"/>
        <v>42890.5</v>
      </c>
      <c r="L366" s="19">
        <f t="shared" si="135"/>
        <v>0</v>
      </c>
      <c r="M366" s="19">
        <f t="shared" si="135"/>
        <v>0</v>
      </c>
      <c r="N366" s="19">
        <v>100</v>
      </c>
      <c r="O366" s="19">
        <v>100</v>
      </c>
      <c r="P366" s="150"/>
      <c r="Q366" s="150"/>
      <c r="R366" s="150"/>
      <c r="S366" s="150"/>
      <c r="T366" s="3"/>
    </row>
    <row r="367" spans="1:20" ht="24" customHeight="1" x14ac:dyDescent="0.25">
      <c r="A367" s="145"/>
      <c r="B367" s="148"/>
      <c r="C367" s="17">
        <v>2015</v>
      </c>
      <c r="D367" s="19">
        <f>SUM(D369)</f>
        <v>47755.9</v>
      </c>
      <c r="E367" s="19">
        <f t="shared" ref="E367:M367" si="136">SUM(E369)</f>
        <v>47755.4</v>
      </c>
      <c r="F367" s="19">
        <f t="shared" si="136"/>
        <v>0</v>
      </c>
      <c r="G367" s="19">
        <f t="shared" si="136"/>
        <v>0</v>
      </c>
      <c r="H367" s="19">
        <f t="shared" si="136"/>
        <v>0</v>
      </c>
      <c r="I367" s="19">
        <f t="shared" si="136"/>
        <v>0</v>
      </c>
      <c r="J367" s="19">
        <f t="shared" si="136"/>
        <v>47755.9</v>
      </c>
      <c r="K367" s="19">
        <f t="shared" si="136"/>
        <v>47755.4</v>
      </c>
      <c r="L367" s="19">
        <f t="shared" si="136"/>
        <v>0</v>
      </c>
      <c r="M367" s="19">
        <f t="shared" si="136"/>
        <v>0</v>
      </c>
      <c r="N367" s="19">
        <v>100</v>
      </c>
      <c r="O367" s="19">
        <v>100</v>
      </c>
      <c r="P367" s="151"/>
      <c r="Q367" s="151"/>
      <c r="R367" s="151"/>
      <c r="S367" s="151"/>
      <c r="T367" s="3"/>
    </row>
    <row r="368" spans="1:20" ht="49.5" customHeight="1" x14ac:dyDescent="0.25">
      <c r="A368" s="139" t="s">
        <v>217</v>
      </c>
      <c r="B368" s="141" t="s">
        <v>218</v>
      </c>
      <c r="C368" s="24">
        <v>2014</v>
      </c>
      <c r="D368" s="25">
        <v>42891</v>
      </c>
      <c r="E368" s="25">
        <v>42890.5</v>
      </c>
      <c r="F368" s="25">
        <v>0</v>
      </c>
      <c r="G368" s="25">
        <v>0</v>
      </c>
      <c r="H368" s="25">
        <v>0</v>
      </c>
      <c r="I368" s="25">
        <v>0</v>
      </c>
      <c r="J368" s="25">
        <v>42891</v>
      </c>
      <c r="K368" s="25">
        <v>42890.5</v>
      </c>
      <c r="L368" s="25">
        <v>0</v>
      </c>
      <c r="M368" s="25">
        <v>0</v>
      </c>
      <c r="N368" s="25">
        <v>100</v>
      </c>
      <c r="O368" s="25">
        <v>100</v>
      </c>
      <c r="P368" s="31" t="s">
        <v>219</v>
      </c>
      <c r="Q368" s="27">
        <v>1282</v>
      </c>
      <c r="R368" s="27">
        <v>1282</v>
      </c>
      <c r="S368" s="27">
        <v>100</v>
      </c>
      <c r="T368" s="3"/>
    </row>
    <row r="369" spans="1:20" ht="49.5" customHeight="1" x14ac:dyDescent="0.25">
      <c r="A369" s="153"/>
      <c r="B369" s="152"/>
      <c r="C369" s="141">
        <v>2015</v>
      </c>
      <c r="D369" s="176">
        <v>47755.9</v>
      </c>
      <c r="E369" s="176">
        <v>47755.4</v>
      </c>
      <c r="F369" s="176">
        <v>0</v>
      </c>
      <c r="G369" s="176">
        <v>0</v>
      </c>
      <c r="H369" s="176">
        <v>0</v>
      </c>
      <c r="I369" s="176">
        <v>0</v>
      </c>
      <c r="J369" s="176">
        <v>47755.9</v>
      </c>
      <c r="K369" s="176">
        <v>47755.4</v>
      </c>
      <c r="L369" s="176">
        <v>0</v>
      </c>
      <c r="M369" s="176">
        <v>0</v>
      </c>
      <c r="N369" s="176">
        <v>100</v>
      </c>
      <c r="O369" s="176">
        <v>100</v>
      </c>
      <c r="P369" s="31" t="s">
        <v>219</v>
      </c>
      <c r="Q369" s="93">
        <v>1287</v>
      </c>
      <c r="R369" s="93">
        <v>1340</v>
      </c>
      <c r="S369" s="93">
        <v>104.12</v>
      </c>
      <c r="T369" s="3"/>
    </row>
    <row r="370" spans="1:20" ht="144.75" customHeight="1" x14ac:dyDescent="0.25">
      <c r="A370" s="140"/>
      <c r="B370" s="142"/>
      <c r="C370" s="142"/>
      <c r="D370" s="177"/>
      <c r="E370" s="177"/>
      <c r="F370" s="177"/>
      <c r="G370" s="177"/>
      <c r="H370" s="177"/>
      <c r="I370" s="177"/>
      <c r="J370" s="177"/>
      <c r="K370" s="177"/>
      <c r="L370" s="177"/>
      <c r="M370" s="177"/>
      <c r="N370" s="177"/>
      <c r="O370" s="177"/>
      <c r="P370" s="31" t="s">
        <v>474</v>
      </c>
      <c r="Q370" s="115">
        <v>1</v>
      </c>
      <c r="R370" s="115">
        <v>1</v>
      </c>
      <c r="S370" s="93">
        <v>100</v>
      </c>
      <c r="T370" s="3"/>
    </row>
    <row r="371" spans="1:20" ht="27" customHeight="1" x14ac:dyDescent="0.25">
      <c r="A371" s="143" t="s">
        <v>220</v>
      </c>
      <c r="B371" s="146" t="s">
        <v>221</v>
      </c>
      <c r="C371" s="18" t="s">
        <v>23</v>
      </c>
      <c r="D371" s="19">
        <f>SUM(D372:D373)</f>
        <v>4799.3</v>
      </c>
      <c r="E371" s="19">
        <f t="shared" ref="E371:M371" si="137">SUM(E372:E373)</f>
        <v>4798.8</v>
      </c>
      <c r="F371" s="19">
        <f t="shared" si="137"/>
        <v>0</v>
      </c>
      <c r="G371" s="19">
        <f t="shared" si="137"/>
        <v>0</v>
      </c>
      <c r="H371" s="19">
        <f t="shared" si="137"/>
        <v>0</v>
      </c>
      <c r="I371" s="19">
        <f t="shared" si="137"/>
        <v>0</v>
      </c>
      <c r="J371" s="19">
        <f t="shared" si="137"/>
        <v>4799.3</v>
      </c>
      <c r="K371" s="19">
        <f t="shared" si="137"/>
        <v>4798.8</v>
      </c>
      <c r="L371" s="19">
        <f t="shared" si="137"/>
        <v>0</v>
      </c>
      <c r="M371" s="19">
        <f t="shared" si="137"/>
        <v>0</v>
      </c>
      <c r="N371" s="19">
        <v>100</v>
      </c>
      <c r="O371" s="19">
        <v>99.99</v>
      </c>
      <c r="P371" s="149" t="s">
        <v>24</v>
      </c>
      <c r="Q371" s="149" t="s">
        <v>24</v>
      </c>
      <c r="R371" s="149" t="s">
        <v>24</v>
      </c>
      <c r="S371" s="149" t="s">
        <v>24</v>
      </c>
      <c r="T371" s="3"/>
    </row>
    <row r="372" spans="1:20" ht="24" customHeight="1" x14ac:dyDescent="0.25">
      <c r="A372" s="144"/>
      <c r="B372" s="147"/>
      <c r="C372" s="69">
        <v>2014</v>
      </c>
      <c r="D372" s="79">
        <f>SUM(D374)</f>
        <v>2450.5</v>
      </c>
      <c r="E372" s="79">
        <f t="shared" ref="E372:M372" si="138">SUM(E374)</f>
        <v>2450.4</v>
      </c>
      <c r="F372" s="79">
        <f t="shared" si="138"/>
        <v>0</v>
      </c>
      <c r="G372" s="79">
        <f t="shared" si="138"/>
        <v>0</v>
      </c>
      <c r="H372" s="79">
        <f t="shared" si="138"/>
        <v>0</v>
      </c>
      <c r="I372" s="79">
        <f t="shared" si="138"/>
        <v>0</v>
      </c>
      <c r="J372" s="79">
        <f t="shared" si="138"/>
        <v>2450.5</v>
      </c>
      <c r="K372" s="79">
        <f t="shared" si="138"/>
        <v>2450.4</v>
      </c>
      <c r="L372" s="79">
        <f t="shared" si="138"/>
        <v>0</v>
      </c>
      <c r="M372" s="79">
        <f t="shared" si="138"/>
        <v>0</v>
      </c>
      <c r="N372" s="79">
        <v>100</v>
      </c>
      <c r="O372" s="79">
        <v>100</v>
      </c>
      <c r="P372" s="150"/>
      <c r="Q372" s="150"/>
      <c r="R372" s="150"/>
      <c r="S372" s="150"/>
      <c r="T372" s="3"/>
    </row>
    <row r="373" spans="1:20" ht="23.25" customHeight="1" x14ac:dyDescent="0.25">
      <c r="A373" s="145"/>
      <c r="B373" s="148"/>
      <c r="C373" s="69">
        <v>2015</v>
      </c>
      <c r="D373" s="79">
        <f>SUM(D376)</f>
        <v>2348.8000000000002</v>
      </c>
      <c r="E373" s="79">
        <f t="shared" ref="E373:M373" si="139">SUM(E376)</f>
        <v>2348.4</v>
      </c>
      <c r="F373" s="79">
        <f t="shared" si="139"/>
        <v>0</v>
      </c>
      <c r="G373" s="79">
        <f t="shared" si="139"/>
        <v>0</v>
      </c>
      <c r="H373" s="79">
        <f t="shared" si="139"/>
        <v>0</v>
      </c>
      <c r="I373" s="79">
        <f t="shared" si="139"/>
        <v>0</v>
      </c>
      <c r="J373" s="79">
        <f t="shared" si="139"/>
        <v>2348.8000000000002</v>
      </c>
      <c r="K373" s="79">
        <f t="shared" si="139"/>
        <v>2348.4</v>
      </c>
      <c r="L373" s="79">
        <f t="shared" si="139"/>
        <v>0</v>
      </c>
      <c r="M373" s="79">
        <f t="shared" si="139"/>
        <v>0</v>
      </c>
      <c r="N373" s="79">
        <v>100</v>
      </c>
      <c r="O373" s="79">
        <v>99.98</v>
      </c>
      <c r="P373" s="151"/>
      <c r="Q373" s="151"/>
      <c r="R373" s="151"/>
      <c r="S373" s="151"/>
      <c r="T373" s="3"/>
    </row>
    <row r="374" spans="1:20" ht="51" customHeight="1" x14ac:dyDescent="0.25">
      <c r="A374" s="139" t="s">
        <v>222</v>
      </c>
      <c r="B374" s="141" t="s">
        <v>223</v>
      </c>
      <c r="C374" s="141">
        <v>2014</v>
      </c>
      <c r="D374" s="176">
        <v>2450.5</v>
      </c>
      <c r="E374" s="176">
        <v>2450.4</v>
      </c>
      <c r="F374" s="176">
        <v>0</v>
      </c>
      <c r="G374" s="176">
        <v>0</v>
      </c>
      <c r="H374" s="176">
        <v>0</v>
      </c>
      <c r="I374" s="176">
        <v>0</v>
      </c>
      <c r="J374" s="176">
        <v>2450.5</v>
      </c>
      <c r="K374" s="176">
        <v>2450.4</v>
      </c>
      <c r="L374" s="176">
        <v>0</v>
      </c>
      <c r="M374" s="176">
        <v>0</v>
      </c>
      <c r="N374" s="176">
        <v>100</v>
      </c>
      <c r="O374" s="176">
        <v>100</v>
      </c>
      <c r="P374" s="28" t="s">
        <v>224</v>
      </c>
      <c r="Q374" s="27">
        <v>10</v>
      </c>
      <c r="R374" s="27">
        <v>10</v>
      </c>
      <c r="S374" s="27">
        <v>100</v>
      </c>
      <c r="T374" s="3"/>
    </row>
    <row r="375" spans="1:20" ht="28.5" customHeight="1" x14ac:dyDescent="0.25">
      <c r="A375" s="153"/>
      <c r="B375" s="152"/>
      <c r="C375" s="142"/>
      <c r="D375" s="177"/>
      <c r="E375" s="177"/>
      <c r="F375" s="177"/>
      <c r="G375" s="177"/>
      <c r="H375" s="177"/>
      <c r="I375" s="177"/>
      <c r="J375" s="177"/>
      <c r="K375" s="177"/>
      <c r="L375" s="177"/>
      <c r="M375" s="177"/>
      <c r="N375" s="177"/>
      <c r="O375" s="177"/>
      <c r="P375" s="28" t="s">
        <v>225</v>
      </c>
      <c r="Q375" s="11">
        <v>0</v>
      </c>
      <c r="R375" s="11">
        <v>0</v>
      </c>
      <c r="S375" s="11">
        <v>100</v>
      </c>
      <c r="T375" s="3"/>
    </row>
    <row r="376" spans="1:20" ht="54" customHeight="1" x14ac:dyDescent="0.25">
      <c r="A376" s="153"/>
      <c r="B376" s="152"/>
      <c r="C376" s="141">
        <v>2015</v>
      </c>
      <c r="D376" s="176">
        <v>2348.8000000000002</v>
      </c>
      <c r="E376" s="176">
        <v>2348.4</v>
      </c>
      <c r="F376" s="176">
        <v>0</v>
      </c>
      <c r="G376" s="176">
        <v>0</v>
      </c>
      <c r="H376" s="176">
        <v>0</v>
      </c>
      <c r="I376" s="176">
        <v>0</v>
      </c>
      <c r="J376" s="176">
        <v>2348.8000000000002</v>
      </c>
      <c r="K376" s="176">
        <v>2348.4</v>
      </c>
      <c r="L376" s="176">
        <v>0</v>
      </c>
      <c r="M376" s="176">
        <v>0</v>
      </c>
      <c r="N376" s="176">
        <v>100</v>
      </c>
      <c r="O376" s="176">
        <v>99.98</v>
      </c>
      <c r="P376" s="28" t="s">
        <v>224</v>
      </c>
      <c r="Q376" s="93">
        <v>10</v>
      </c>
      <c r="R376" s="93">
        <v>10</v>
      </c>
      <c r="S376" s="93">
        <v>100</v>
      </c>
      <c r="T376" s="3"/>
    </row>
    <row r="377" spans="1:20" ht="28.5" customHeight="1" x14ac:dyDescent="0.25">
      <c r="A377" s="140"/>
      <c r="B377" s="142"/>
      <c r="C377" s="142"/>
      <c r="D377" s="177"/>
      <c r="E377" s="177"/>
      <c r="F377" s="177"/>
      <c r="G377" s="177"/>
      <c r="H377" s="177"/>
      <c r="I377" s="177"/>
      <c r="J377" s="177"/>
      <c r="K377" s="177"/>
      <c r="L377" s="177"/>
      <c r="M377" s="177"/>
      <c r="N377" s="177"/>
      <c r="O377" s="177"/>
      <c r="P377" s="28" t="s">
        <v>225</v>
      </c>
      <c r="Q377" s="93">
        <v>0</v>
      </c>
      <c r="R377" s="93">
        <v>0</v>
      </c>
      <c r="S377" s="93">
        <v>100</v>
      </c>
      <c r="T377" s="3"/>
    </row>
    <row r="378" spans="1:20" ht="21.75" customHeight="1" x14ac:dyDescent="0.25">
      <c r="A378" s="167" t="s">
        <v>228</v>
      </c>
      <c r="B378" s="170" t="s">
        <v>229</v>
      </c>
      <c r="C378" s="14" t="s">
        <v>23</v>
      </c>
      <c r="D378" s="15">
        <f>SUM(D379:D380)</f>
        <v>3376.2</v>
      </c>
      <c r="E378" s="15">
        <f t="shared" ref="E378:M378" si="140">SUM(E379:E380)</f>
        <v>3379.2</v>
      </c>
      <c r="F378" s="15">
        <f t="shared" si="140"/>
        <v>0</v>
      </c>
      <c r="G378" s="15">
        <f t="shared" si="140"/>
        <v>0</v>
      </c>
      <c r="H378" s="15">
        <f t="shared" si="140"/>
        <v>0</v>
      </c>
      <c r="I378" s="15">
        <f t="shared" si="140"/>
        <v>0</v>
      </c>
      <c r="J378" s="15">
        <f t="shared" si="140"/>
        <v>3376.2</v>
      </c>
      <c r="K378" s="15">
        <f t="shared" si="140"/>
        <v>3379.2</v>
      </c>
      <c r="L378" s="15">
        <f t="shared" si="140"/>
        <v>0</v>
      </c>
      <c r="M378" s="15">
        <f t="shared" si="140"/>
        <v>0</v>
      </c>
      <c r="N378" s="15">
        <v>100</v>
      </c>
      <c r="O378" s="15">
        <v>100</v>
      </c>
      <c r="P378" s="173" t="s">
        <v>24</v>
      </c>
      <c r="Q378" s="173" t="s">
        <v>24</v>
      </c>
      <c r="R378" s="173" t="s">
        <v>24</v>
      </c>
      <c r="S378" s="173" t="s">
        <v>24</v>
      </c>
      <c r="T378" s="3"/>
    </row>
    <row r="379" spans="1:20" ht="21" customHeight="1" x14ac:dyDescent="0.25">
      <c r="A379" s="168"/>
      <c r="B379" s="171"/>
      <c r="C379" s="13">
        <v>2014</v>
      </c>
      <c r="D379" s="15">
        <f>SUM(D382)</f>
        <v>1869.9</v>
      </c>
      <c r="E379" s="15">
        <f t="shared" ref="E379:M379" si="141">SUM(E382)</f>
        <v>1869.9</v>
      </c>
      <c r="F379" s="15">
        <f t="shared" si="141"/>
        <v>0</v>
      </c>
      <c r="G379" s="15">
        <f t="shared" si="141"/>
        <v>0</v>
      </c>
      <c r="H379" s="15">
        <f t="shared" si="141"/>
        <v>0</v>
      </c>
      <c r="I379" s="15">
        <f t="shared" si="141"/>
        <v>0</v>
      </c>
      <c r="J379" s="15">
        <f t="shared" si="141"/>
        <v>1869.9</v>
      </c>
      <c r="K379" s="15">
        <f t="shared" si="141"/>
        <v>1869.9</v>
      </c>
      <c r="L379" s="15">
        <f t="shared" si="141"/>
        <v>0</v>
      </c>
      <c r="M379" s="15">
        <f t="shared" si="141"/>
        <v>0</v>
      </c>
      <c r="N379" s="15">
        <v>100</v>
      </c>
      <c r="O379" s="15">
        <v>100</v>
      </c>
      <c r="P379" s="174"/>
      <c r="Q379" s="174"/>
      <c r="R379" s="174"/>
      <c r="S379" s="174"/>
      <c r="T379" s="3"/>
    </row>
    <row r="380" spans="1:20" ht="21.75" customHeight="1" x14ac:dyDescent="0.25">
      <c r="A380" s="169"/>
      <c r="B380" s="172"/>
      <c r="C380" s="13">
        <v>2015</v>
      </c>
      <c r="D380" s="15">
        <f>SUM(D383)</f>
        <v>1506.3</v>
      </c>
      <c r="E380" s="15">
        <f t="shared" ref="E380:M380" si="142">SUM(E383)</f>
        <v>1509.3</v>
      </c>
      <c r="F380" s="15">
        <f t="shared" si="142"/>
        <v>0</v>
      </c>
      <c r="G380" s="15">
        <f t="shared" si="142"/>
        <v>0</v>
      </c>
      <c r="H380" s="15">
        <f t="shared" si="142"/>
        <v>0</v>
      </c>
      <c r="I380" s="15">
        <f t="shared" si="142"/>
        <v>0</v>
      </c>
      <c r="J380" s="15">
        <f t="shared" si="142"/>
        <v>1506.3</v>
      </c>
      <c r="K380" s="15">
        <f t="shared" si="142"/>
        <v>1509.3</v>
      </c>
      <c r="L380" s="15">
        <f t="shared" si="142"/>
        <v>0</v>
      </c>
      <c r="M380" s="15">
        <f t="shared" si="142"/>
        <v>0</v>
      </c>
      <c r="N380" s="15">
        <v>100</v>
      </c>
      <c r="O380" s="15">
        <v>100</v>
      </c>
      <c r="P380" s="175"/>
      <c r="Q380" s="175"/>
      <c r="R380" s="175"/>
      <c r="S380" s="175"/>
      <c r="T380" s="3"/>
    </row>
    <row r="381" spans="1:20" ht="18.75" customHeight="1" x14ac:dyDescent="0.25">
      <c r="A381" s="181" t="s">
        <v>230</v>
      </c>
      <c r="B381" s="183" t="s">
        <v>231</v>
      </c>
      <c r="C381" s="21" t="s">
        <v>400</v>
      </c>
      <c r="D381" s="22">
        <f>SUM(D382:D383)</f>
        <v>3376.2</v>
      </c>
      <c r="E381" s="22">
        <f t="shared" ref="E381:M381" si="143">SUM(E382:E383)</f>
        <v>3379.2</v>
      </c>
      <c r="F381" s="22">
        <f t="shared" si="143"/>
        <v>0</v>
      </c>
      <c r="G381" s="22">
        <f t="shared" si="143"/>
        <v>0</v>
      </c>
      <c r="H381" s="22">
        <f t="shared" si="143"/>
        <v>0</v>
      </c>
      <c r="I381" s="22">
        <f t="shared" si="143"/>
        <v>0</v>
      </c>
      <c r="J381" s="22">
        <f t="shared" si="143"/>
        <v>3376.2</v>
      </c>
      <c r="K381" s="22">
        <f t="shared" si="143"/>
        <v>3379.2</v>
      </c>
      <c r="L381" s="22">
        <f t="shared" si="143"/>
        <v>0</v>
      </c>
      <c r="M381" s="22">
        <f t="shared" si="143"/>
        <v>0</v>
      </c>
      <c r="N381" s="22">
        <v>100</v>
      </c>
      <c r="O381" s="22">
        <v>100</v>
      </c>
      <c r="P381" s="186" t="s">
        <v>24</v>
      </c>
      <c r="Q381" s="186" t="s">
        <v>24</v>
      </c>
      <c r="R381" s="186" t="s">
        <v>24</v>
      </c>
      <c r="S381" s="186" t="s">
        <v>24</v>
      </c>
      <c r="T381" s="3"/>
    </row>
    <row r="382" spans="1:20" ht="18" customHeight="1" x14ac:dyDescent="0.25">
      <c r="A382" s="182"/>
      <c r="B382" s="184"/>
      <c r="C382" s="21">
        <v>2014</v>
      </c>
      <c r="D382" s="22">
        <f>SUM(D384+D385+D386+D387)</f>
        <v>1869.9</v>
      </c>
      <c r="E382" s="22">
        <f t="shared" ref="E382:M382" si="144">SUM(E384+E385+E386+E387)</f>
        <v>1869.9</v>
      </c>
      <c r="F382" s="22">
        <f t="shared" si="144"/>
        <v>0</v>
      </c>
      <c r="G382" s="22">
        <f t="shared" si="144"/>
        <v>0</v>
      </c>
      <c r="H382" s="22">
        <f t="shared" si="144"/>
        <v>0</v>
      </c>
      <c r="I382" s="22">
        <f t="shared" si="144"/>
        <v>0</v>
      </c>
      <c r="J382" s="22">
        <f t="shared" si="144"/>
        <v>1869.9</v>
      </c>
      <c r="K382" s="22">
        <f t="shared" si="144"/>
        <v>1869.9</v>
      </c>
      <c r="L382" s="22">
        <f t="shared" si="144"/>
        <v>0</v>
      </c>
      <c r="M382" s="22">
        <f t="shared" si="144"/>
        <v>0</v>
      </c>
      <c r="N382" s="22">
        <v>100</v>
      </c>
      <c r="O382" s="22">
        <v>100</v>
      </c>
      <c r="P382" s="186"/>
      <c r="Q382" s="186"/>
      <c r="R382" s="186"/>
      <c r="S382" s="186"/>
      <c r="T382" s="3"/>
    </row>
    <row r="383" spans="1:20" ht="15.75" customHeight="1" x14ac:dyDescent="0.25">
      <c r="A383" s="182"/>
      <c r="B383" s="185"/>
      <c r="C383" s="21">
        <v>2015</v>
      </c>
      <c r="D383" s="22">
        <f>SUM(D388+D389)</f>
        <v>1506.3</v>
      </c>
      <c r="E383" s="22">
        <f t="shared" ref="E383:M383" si="145">SUM(E388+E389)</f>
        <v>1509.3</v>
      </c>
      <c r="F383" s="22">
        <f t="shared" si="145"/>
        <v>0</v>
      </c>
      <c r="G383" s="22">
        <f t="shared" si="145"/>
        <v>0</v>
      </c>
      <c r="H383" s="22">
        <f t="shared" si="145"/>
        <v>0</v>
      </c>
      <c r="I383" s="22">
        <f t="shared" si="145"/>
        <v>0</v>
      </c>
      <c r="J383" s="22">
        <f t="shared" si="145"/>
        <v>1506.3</v>
      </c>
      <c r="K383" s="22">
        <f t="shared" si="145"/>
        <v>1509.3</v>
      </c>
      <c r="L383" s="22">
        <f t="shared" si="145"/>
        <v>0</v>
      </c>
      <c r="M383" s="22">
        <f t="shared" si="145"/>
        <v>0</v>
      </c>
      <c r="N383" s="22">
        <v>100</v>
      </c>
      <c r="O383" s="22">
        <v>100</v>
      </c>
      <c r="P383" s="186"/>
      <c r="Q383" s="186"/>
      <c r="R383" s="186"/>
      <c r="S383" s="186"/>
      <c r="T383" s="3"/>
    </row>
    <row r="384" spans="1:20" ht="44.25" customHeight="1" x14ac:dyDescent="0.25">
      <c r="A384" s="182"/>
      <c r="B384" s="39" t="s">
        <v>238</v>
      </c>
      <c r="C384" s="9">
        <v>2014</v>
      </c>
      <c r="D384" s="99">
        <v>60</v>
      </c>
      <c r="E384" s="99">
        <v>60</v>
      </c>
      <c r="F384" s="99">
        <v>0</v>
      </c>
      <c r="G384" s="99">
        <v>0</v>
      </c>
      <c r="H384" s="99">
        <v>0</v>
      </c>
      <c r="I384" s="99">
        <v>0</v>
      </c>
      <c r="J384" s="99">
        <v>60</v>
      </c>
      <c r="K384" s="99">
        <v>60</v>
      </c>
      <c r="L384" s="99">
        <v>0</v>
      </c>
      <c r="M384" s="99">
        <v>0</v>
      </c>
      <c r="N384" s="99">
        <v>100</v>
      </c>
      <c r="O384" s="99">
        <v>100</v>
      </c>
      <c r="P384" s="152" t="s">
        <v>242</v>
      </c>
      <c r="Q384" s="153" t="s">
        <v>476</v>
      </c>
      <c r="R384" s="153" t="s">
        <v>476</v>
      </c>
      <c r="S384" s="153" t="s">
        <v>475</v>
      </c>
      <c r="T384" s="3"/>
    </row>
    <row r="385" spans="1:20" ht="52.5" customHeight="1" x14ac:dyDescent="0.25">
      <c r="A385" s="182"/>
      <c r="B385" s="39" t="s">
        <v>239</v>
      </c>
      <c r="C385" s="9">
        <v>2014</v>
      </c>
      <c r="D385" s="99">
        <v>9.9</v>
      </c>
      <c r="E385" s="99">
        <v>9.9</v>
      </c>
      <c r="F385" s="99">
        <v>0</v>
      </c>
      <c r="G385" s="99">
        <v>0</v>
      </c>
      <c r="H385" s="99">
        <v>0</v>
      </c>
      <c r="I385" s="99">
        <v>0</v>
      </c>
      <c r="J385" s="99">
        <v>9.9</v>
      </c>
      <c r="K385" s="99">
        <v>9.9</v>
      </c>
      <c r="L385" s="99">
        <v>0</v>
      </c>
      <c r="M385" s="99">
        <v>0</v>
      </c>
      <c r="N385" s="99">
        <v>100</v>
      </c>
      <c r="O385" s="99">
        <v>100</v>
      </c>
      <c r="P385" s="152"/>
      <c r="Q385" s="153"/>
      <c r="R385" s="153"/>
      <c r="S385" s="153"/>
      <c r="T385" s="3"/>
    </row>
    <row r="386" spans="1:20" ht="49.5" customHeight="1" x14ac:dyDescent="0.25">
      <c r="A386" s="182"/>
      <c r="B386" s="39" t="s">
        <v>240</v>
      </c>
      <c r="C386" s="9">
        <v>2014</v>
      </c>
      <c r="D386" s="99">
        <v>1200</v>
      </c>
      <c r="E386" s="99">
        <v>1200</v>
      </c>
      <c r="F386" s="99">
        <v>0</v>
      </c>
      <c r="G386" s="99">
        <v>0</v>
      </c>
      <c r="H386" s="99">
        <v>0</v>
      </c>
      <c r="I386" s="99">
        <v>0</v>
      </c>
      <c r="J386" s="99">
        <v>1200</v>
      </c>
      <c r="K386" s="99">
        <v>1200</v>
      </c>
      <c r="L386" s="99">
        <v>0</v>
      </c>
      <c r="M386" s="99">
        <v>0</v>
      </c>
      <c r="N386" s="99">
        <v>100</v>
      </c>
      <c r="O386" s="99">
        <v>100</v>
      </c>
      <c r="P386" s="152"/>
      <c r="Q386" s="153"/>
      <c r="R386" s="153"/>
      <c r="S386" s="153"/>
      <c r="T386" s="3"/>
    </row>
    <row r="387" spans="1:20" ht="46.5" customHeight="1" x14ac:dyDescent="0.25">
      <c r="A387" s="182"/>
      <c r="B387" s="39" t="s">
        <v>241</v>
      </c>
      <c r="C387" s="9">
        <v>2014</v>
      </c>
      <c r="D387" s="99">
        <v>600</v>
      </c>
      <c r="E387" s="99">
        <v>600</v>
      </c>
      <c r="F387" s="99">
        <v>0</v>
      </c>
      <c r="G387" s="99">
        <v>0</v>
      </c>
      <c r="H387" s="99">
        <v>0</v>
      </c>
      <c r="I387" s="99">
        <v>0</v>
      </c>
      <c r="J387" s="99">
        <v>600</v>
      </c>
      <c r="K387" s="99">
        <v>600</v>
      </c>
      <c r="L387" s="99">
        <v>0</v>
      </c>
      <c r="M387" s="99">
        <v>0</v>
      </c>
      <c r="N387" s="99">
        <v>100</v>
      </c>
      <c r="O387" s="99">
        <v>100</v>
      </c>
      <c r="P387" s="142"/>
      <c r="Q387" s="140"/>
      <c r="R387" s="140"/>
      <c r="S387" s="140"/>
      <c r="T387" s="3"/>
    </row>
    <row r="388" spans="1:20" ht="115.5" customHeight="1" x14ac:dyDescent="0.25">
      <c r="A388" s="182"/>
      <c r="B388" s="39" t="s">
        <v>239</v>
      </c>
      <c r="C388" s="9">
        <v>2015</v>
      </c>
      <c r="D388" s="99">
        <v>6.3</v>
      </c>
      <c r="E388" s="99">
        <v>9.3000000000000007</v>
      </c>
      <c r="F388" s="99">
        <v>0</v>
      </c>
      <c r="G388" s="99">
        <v>0</v>
      </c>
      <c r="H388" s="99">
        <v>0</v>
      </c>
      <c r="I388" s="99">
        <v>0</v>
      </c>
      <c r="J388" s="99">
        <v>6.3</v>
      </c>
      <c r="K388" s="99">
        <v>9.3000000000000007</v>
      </c>
      <c r="L388" s="99">
        <v>0</v>
      </c>
      <c r="M388" s="99">
        <v>0</v>
      </c>
      <c r="N388" s="99">
        <v>100</v>
      </c>
      <c r="O388" s="99">
        <v>109.52</v>
      </c>
      <c r="P388" s="141" t="s">
        <v>242</v>
      </c>
      <c r="Q388" s="139" t="s">
        <v>477</v>
      </c>
      <c r="R388" s="139" t="s">
        <v>477</v>
      </c>
      <c r="S388" s="139" t="s">
        <v>475</v>
      </c>
      <c r="T388" s="3"/>
    </row>
    <row r="389" spans="1:20" ht="79.5" customHeight="1" x14ac:dyDescent="0.25">
      <c r="A389" s="182"/>
      <c r="B389" s="39" t="s">
        <v>240</v>
      </c>
      <c r="C389" s="9">
        <v>2015</v>
      </c>
      <c r="D389" s="99">
        <v>1500</v>
      </c>
      <c r="E389" s="99">
        <v>1500</v>
      </c>
      <c r="F389" s="99">
        <v>0</v>
      </c>
      <c r="G389" s="99">
        <v>0</v>
      </c>
      <c r="H389" s="99">
        <v>0</v>
      </c>
      <c r="I389" s="99">
        <v>0</v>
      </c>
      <c r="J389" s="99">
        <v>1500</v>
      </c>
      <c r="K389" s="99">
        <v>1500</v>
      </c>
      <c r="L389" s="99">
        <v>0</v>
      </c>
      <c r="M389" s="99">
        <v>0</v>
      </c>
      <c r="N389" s="99">
        <v>100</v>
      </c>
      <c r="O389" s="99">
        <v>100</v>
      </c>
      <c r="P389" s="142"/>
      <c r="Q389" s="140"/>
      <c r="R389" s="140"/>
      <c r="S389" s="140"/>
      <c r="T389" s="3"/>
    </row>
    <row r="390" spans="1:20" ht="22.5" customHeight="1" x14ac:dyDescent="0.25">
      <c r="A390" s="167" t="s">
        <v>269</v>
      </c>
      <c r="B390" s="170" t="s">
        <v>270</v>
      </c>
      <c r="C390" s="14" t="s">
        <v>23</v>
      </c>
      <c r="D390" s="15">
        <f>SUM(D391:D392)</f>
        <v>35898.199999999997</v>
      </c>
      <c r="E390" s="15">
        <f t="shared" ref="E390:M390" si="146">SUM(E391:E392)</f>
        <v>35891.24</v>
      </c>
      <c r="F390" s="15">
        <f t="shared" si="146"/>
        <v>0</v>
      </c>
      <c r="G390" s="15">
        <f t="shared" si="146"/>
        <v>0</v>
      </c>
      <c r="H390" s="15">
        <f t="shared" si="146"/>
        <v>15102.1</v>
      </c>
      <c r="I390" s="15">
        <f t="shared" si="146"/>
        <v>15102</v>
      </c>
      <c r="J390" s="15">
        <f t="shared" si="146"/>
        <v>20796.099999999999</v>
      </c>
      <c r="K390" s="15">
        <f t="shared" si="146"/>
        <v>20789.239999999998</v>
      </c>
      <c r="L390" s="15">
        <f t="shared" si="146"/>
        <v>0</v>
      </c>
      <c r="M390" s="15">
        <f t="shared" si="146"/>
        <v>0</v>
      </c>
      <c r="N390" s="15">
        <v>100</v>
      </c>
      <c r="O390" s="15">
        <v>99.98</v>
      </c>
      <c r="P390" s="173" t="s">
        <v>24</v>
      </c>
      <c r="Q390" s="173" t="s">
        <v>24</v>
      </c>
      <c r="R390" s="173" t="s">
        <v>24</v>
      </c>
      <c r="S390" s="173" t="s">
        <v>24</v>
      </c>
      <c r="T390" s="3"/>
    </row>
    <row r="391" spans="1:20" ht="24" customHeight="1" x14ac:dyDescent="0.25">
      <c r="A391" s="168"/>
      <c r="B391" s="171"/>
      <c r="C391" s="13">
        <v>2014</v>
      </c>
      <c r="D391" s="15">
        <f t="shared" ref="D391:M391" si="147">SUM(D393+D400+D401+D404+D405)</f>
        <v>7046</v>
      </c>
      <c r="E391" s="15">
        <f t="shared" si="147"/>
        <v>7039.4400000000005</v>
      </c>
      <c r="F391" s="15">
        <f t="shared" si="147"/>
        <v>0</v>
      </c>
      <c r="G391" s="15">
        <f t="shared" si="147"/>
        <v>0</v>
      </c>
      <c r="H391" s="15">
        <f t="shared" si="147"/>
        <v>928.2</v>
      </c>
      <c r="I391" s="15">
        <f t="shared" si="147"/>
        <v>928.2</v>
      </c>
      <c r="J391" s="15">
        <f t="shared" si="147"/>
        <v>6117.8</v>
      </c>
      <c r="K391" s="15">
        <f t="shared" si="147"/>
        <v>6111.24</v>
      </c>
      <c r="L391" s="15">
        <f t="shared" si="147"/>
        <v>0</v>
      </c>
      <c r="M391" s="15">
        <f t="shared" si="147"/>
        <v>0</v>
      </c>
      <c r="N391" s="15">
        <v>100</v>
      </c>
      <c r="O391" s="15">
        <v>99.91</v>
      </c>
      <c r="P391" s="174"/>
      <c r="Q391" s="174"/>
      <c r="R391" s="174"/>
      <c r="S391" s="174"/>
      <c r="T391" s="3"/>
    </row>
    <row r="392" spans="1:20" ht="24" customHeight="1" x14ac:dyDescent="0.25">
      <c r="A392" s="169"/>
      <c r="B392" s="172"/>
      <c r="C392" s="13">
        <v>2015</v>
      </c>
      <c r="D392" s="15">
        <f>SUM(D406)</f>
        <v>28852.2</v>
      </c>
      <c r="E392" s="15">
        <f t="shared" ref="E392:N392" si="148">SUM(E406)</f>
        <v>28851.8</v>
      </c>
      <c r="F392" s="15">
        <f t="shared" si="148"/>
        <v>0</v>
      </c>
      <c r="G392" s="15">
        <f t="shared" si="148"/>
        <v>0</v>
      </c>
      <c r="H392" s="15">
        <f t="shared" si="148"/>
        <v>14173.9</v>
      </c>
      <c r="I392" s="15">
        <f t="shared" si="148"/>
        <v>14173.8</v>
      </c>
      <c r="J392" s="15">
        <f t="shared" si="148"/>
        <v>14678.3</v>
      </c>
      <c r="K392" s="15">
        <f t="shared" si="148"/>
        <v>14678</v>
      </c>
      <c r="L392" s="15">
        <f t="shared" si="148"/>
        <v>0</v>
      </c>
      <c r="M392" s="15">
        <f t="shared" si="148"/>
        <v>0</v>
      </c>
      <c r="N392" s="15">
        <f t="shared" si="148"/>
        <v>100</v>
      </c>
      <c r="O392" s="15">
        <v>100</v>
      </c>
      <c r="P392" s="175"/>
      <c r="Q392" s="175"/>
      <c r="R392" s="175"/>
      <c r="S392" s="175"/>
      <c r="T392" s="3"/>
    </row>
    <row r="393" spans="1:20" ht="41.25" customHeight="1" x14ac:dyDescent="0.25">
      <c r="A393" s="20" t="s">
        <v>271</v>
      </c>
      <c r="B393" s="21" t="s">
        <v>272</v>
      </c>
      <c r="C393" s="21">
        <v>2014</v>
      </c>
      <c r="D393" s="22">
        <f>SUM(D394+D395+D396+D397+D398+D399)</f>
        <v>1640</v>
      </c>
      <c r="E393" s="22">
        <f t="shared" ref="E393:M393" si="149">SUM(E394+E395+E396+E397+E398+E399)</f>
        <v>1640</v>
      </c>
      <c r="F393" s="22">
        <f t="shared" si="149"/>
        <v>0</v>
      </c>
      <c r="G393" s="22">
        <f t="shared" si="149"/>
        <v>0</v>
      </c>
      <c r="H393" s="22">
        <f t="shared" si="149"/>
        <v>0</v>
      </c>
      <c r="I393" s="22">
        <f t="shared" si="149"/>
        <v>0</v>
      </c>
      <c r="J393" s="22">
        <f t="shared" si="149"/>
        <v>1640</v>
      </c>
      <c r="K393" s="22">
        <f t="shared" si="149"/>
        <v>1640</v>
      </c>
      <c r="L393" s="22">
        <f t="shared" si="149"/>
        <v>0</v>
      </c>
      <c r="M393" s="22">
        <f t="shared" si="149"/>
        <v>0</v>
      </c>
      <c r="N393" s="22">
        <v>100</v>
      </c>
      <c r="O393" s="22">
        <v>100</v>
      </c>
      <c r="P393" s="141" t="s">
        <v>289</v>
      </c>
      <c r="Q393" s="139">
        <v>33.200000000000003</v>
      </c>
      <c r="R393" s="139">
        <v>34.1</v>
      </c>
      <c r="S393" s="139">
        <v>102.71</v>
      </c>
      <c r="T393" s="3"/>
    </row>
    <row r="394" spans="1:20" ht="51" customHeight="1" x14ac:dyDescent="0.25">
      <c r="A394" s="11"/>
      <c r="B394" s="23" t="s">
        <v>273</v>
      </c>
      <c r="C394" s="24">
        <v>2014</v>
      </c>
      <c r="D394" s="25">
        <v>270</v>
      </c>
      <c r="E394" s="25">
        <v>270</v>
      </c>
      <c r="F394" s="25">
        <v>0</v>
      </c>
      <c r="G394" s="25">
        <v>0</v>
      </c>
      <c r="H394" s="25">
        <v>0</v>
      </c>
      <c r="I394" s="25">
        <v>0</v>
      </c>
      <c r="J394" s="25">
        <v>270</v>
      </c>
      <c r="K394" s="25">
        <v>270</v>
      </c>
      <c r="L394" s="25">
        <v>0</v>
      </c>
      <c r="M394" s="25">
        <v>0</v>
      </c>
      <c r="N394" s="25">
        <v>100</v>
      </c>
      <c r="O394" s="25">
        <v>100</v>
      </c>
      <c r="P394" s="152"/>
      <c r="Q394" s="153"/>
      <c r="R394" s="153"/>
      <c r="S394" s="153"/>
      <c r="T394" s="3"/>
    </row>
    <row r="395" spans="1:20" ht="51" customHeight="1" x14ac:dyDescent="0.25">
      <c r="A395" s="11"/>
      <c r="B395" s="23" t="s">
        <v>274</v>
      </c>
      <c r="C395" s="24">
        <v>2014</v>
      </c>
      <c r="D395" s="25">
        <v>480</v>
      </c>
      <c r="E395" s="25">
        <v>480</v>
      </c>
      <c r="F395" s="25">
        <v>0</v>
      </c>
      <c r="G395" s="25">
        <v>0</v>
      </c>
      <c r="H395" s="25">
        <v>0</v>
      </c>
      <c r="I395" s="25">
        <v>0</v>
      </c>
      <c r="J395" s="25">
        <v>480</v>
      </c>
      <c r="K395" s="25">
        <v>480</v>
      </c>
      <c r="L395" s="25">
        <v>0</v>
      </c>
      <c r="M395" s="25">
        <v>0</v>
      </c>
      <c r="N395" s="25">
        <v>100</v>
      </c>
      <c r="O395" s="25">
        <v>100</v>
      </c>
      <c r="P395" s="152"/>
      <c r="Q395" s="153"/>
      <c r="R395" s="153"/>
      <c r="S395" s="153"/>
      <c r="T395" s="3"/>
    </row>
    <row r="396" spans="1:20" ht="51.75" customHeight="1" x14ac:dyDescent="0.25">
      <c r="A396" s="11"/>
      <c r="B396" s="23" t="s">
        <v>275</v>
      </c>
      <c r="C396" s="24">
        <v>2014</v>
      </c>
      <c r="D396" s="25">
        <v>160</v>
      </c>
      <c r="E396" s="25">
        <v>160</v>
      </c>
      <c r="F396" s="25">
        <v>0</v>
      </c>
      <c r="G396" s="25">
        <v>0</v>
      </c>
      <c r="H396" s="25">
        <v>0</v>
      </c>
      <c r="I396" s="25">
        <v>0</v>
      </c>
      <c r="J396" s="25">
        <v>160</v>
      </c>
      <c r="K396" s="25">
        <v>160</v>
      </c>
      <c r="L396" s="25">
        <v>0</v>
      </c>
      <c r="M396" s="25">
        <v>0</v>
      </c>
      <c r="N396" s="25">
        <v>100</v>
      </c>
      <c r="O396" s="25">
        <v>100</v>
      </c>
      <c r="P396" s="152"/>
      <c r="Q396" s="153"/>
      <c r="R396" s="153"/>
      <c r="S396" s="153"/>
      <c r="T396" s="3"/>
    </row>
    <row r="397" spans="1:20" ht="53.25" customHeight="1" x14ac:dyDescent="0.25">
      <c r="A397" s="11"/>
      <c r="B397" s="23" t="s">
        <v>276</v>
      </c>
      <c r="C397" s="24">
        <v>2014</v>
      </c>
      <c r="D397" s="25">
        <v>120</v>
      </c>
      <c r="E397" s="25">
        <v>120</v>
      </c>
      <c r="F397" s="25">
        <v>0</v>
      </c>
      <c r="G397" s="25">
        <v>0</v>
      </c>
      <c r="H397" s="25">
        <v>0</v>
      </c>
      <c r="I397" s="25">
        <v>0</v>
      </c>
      <c r="J397" s="25">
        <v>120</v>
      </c>
      <c r="K397" s="25">
        <v>120</v>
      </c>
      <c r="L397" s="25">
        <v>0</v>
      </c>
      <c r="M397" s="25">
        <v>0</v>
      </c>
      <c r="N397" s="25">
        <v>100</v>
      </c>
      <c r="O397" s="25">
        <v>100</v>
      </c>
      <c r="P397" s="152"/>
      <c r="Q397" s="153"/>
      <c r="R397" s="153"/>
      <c r="S397" s="153"/>
      <c r="T397" s="3"/>
    </row>
    <row r="398" spans="1:20" ht="51" customHeight="1" x14ac:dyDescent="0.25">
      <c r="A398" s="11"/>
      <c r="B398" s="23" t="s">
        <v>277</v>
      </c>
      <c r="C398" s="24">
        <v>2014</v>
      </c>
      <c r="D398" s="25">
        <v>145</v>
      </c>
      <c r="E398" s="25">
        <v>145</v>
      </c>
      <c r="F398" s="25">
        <v>0</v>
      </c>
      <c r="G398" s="25">
        <v>0</v>
      </c>
      <c r="H398" s="25">
        <v>0</v>
      </c>
      <c r="I398" s="25">
        <v>0</v>
      </c>
      <c r="J398" s="25">
        <v>145</v>
      </c>
      <c r="K398" s="25">
        <v>145</v>
      </c>
      <c r="L398" s="25">
        <v>0</v>
      </c>
      <c r="M398" s="25">
        <v>0</v>
      </c>
      <c r="N398" s="25">
        <v>100</v>
      </c>
      <c r="O398" s="25">
        <v>100</v>
      </c>
      <c r="P398" s="152"/>
      <c r="Q398" s="153"/>
      <c r="R398" s="153"/>
      <c r="S398" s="153"/>
      <c r="T398" s="3"/>
    </row>
    <row r="399" spans="1:20" ht="51" customHeight="1" x14ac:dyDescent="0.25">
      <c r="A399" s="11"/>
      <c r="B399" s="23" t="s">
        <v>278</v>
      </c>
      <c r="C399" s="24">
        <v>2014</v>
      </c>
      <c r="D399" s="25">
        <v>465</v>
      </c>
      <c r="E399" s="25">
        <v>465</v>
      </c>
      <c r="F399" s="25">
        <v>0</v>
      </c>
      <c r="G399" s="25">
        <v>0</v>
      </c>
      <c r="H399" s="25">
        <v>0</v>
      </c>
      <c r="I399" s="25">
        <v>0</v>
      </c>
      <c r="J399" s="25">
        <v>465</v>
      </c>
      <c r="K399" s="25">
        <v>465</v>
      </c>
      <c r="L399" s="25">
        <v>0</v>
      </c>
      <c r="M399" s="25">
        <v>0</v>
      </c>
      <c r="N399" s="25">
        <v>100</v>
      </c>
      <c r="O399" s="25">
        <v>100</v>
      </c>
      <c r="P399" s="152"/>
      <c r="Q399" s="153"/>
      <c r="R399" s="153"/>
      <c r="S399" s="153"/>
      <c r="T399" s="3"/>
    </row>
    <row r="400" spans="1:20" ht="67.5" customHeight="1" x14ac:dyDescent="0.25">
      <c r="A400" s="20" t="s">
        <v>279</v>
      </c>
      <c r="B400" s="21" t="s">
        <v>280</v>
      </c>
      <c r="C400" s="21">
        <v>2014</v>
      </c>
      <c r="D400" s="22">
        <v>406.3</v>
      </c>
      <c r="E400" s="22">
        <v>406.2</v>
      </c>
      <c r="F400" s="22">
        <v>0</v>
      </c>
      <c r="G400" s="22">
        <v>0</v>
      </c>
      <c r="H400" s="22">
        <v>0</v>
      </c>
      <c r="I400" s="22">
        <v>0</v>
      </c>
      <c r="J400" s="22">
        <v>406.3</v>
      </c>
      <c r="K400" s="22">
        <v>406.2</v>
      </c>
      <c r="L400" s="22">
        <f t="shared" ref="L400" si="150">SUM(L401:L413)</f>
        <v>0</v>
      </c>
      <c r="M400" s="22">
        <f t="shared" ref="M400" si="151">SUM(M401:M413)</f>
        <v>0</v>
      </c>
      <c r="N400" s="22">
        <v>100</v>
      </c>
      <c r="O400" s="22">
        <v>99.98</v>
      </c>
      <c r="P400" s="152"/>
      <c r="Q400" s="153"/>
      <c r="R400" s="153"/>
      <c r="S400" s="153"/>
      <c r="T400" s="3"/>
    </row>
    <row r="401" spans="1:20" ht="53.25" customHeight="1" x14ac:dyDescent="0.25">
      <c r="A401" s="20" t="s">
        <v>281</v>
      </c>
      <c r="B401" s="21" t="s">
        <v>282</v>
      </c>
      <c r="C401" s="21">
        <v>2014</v>
      </c>
      <c r="D401" s="22">
        <f>SUM(D402+D403)</f>
        <v>4738.2</v>
      </c>
      <c r="E401" s="22">
        <f t="shared" ref="E401:M401" si="152">SUM(E402+E403)</f>
        <v>4731.7400000000007</v>
      </c>
      <c r="F401" s="22">
        <f t="shared" si="152"/>
        <v>0</v>
      </c>
      <c r="G401" s="22">
        <f t="shared" si="152"/>
        <v>0</v>
      </c>
      <c r="H401" s="22">
        <f>SUM(H402+H403)</f>
        <v>928.2</v>
      </c>
      <c r="I401" s="22">
        <f t="shared" si="152"/>
        <v>928.2</v>
      </c>
      <c r="J401" s="22">
        <f t="shared" si="152"/>
        <v>3810</v>
      </c>
      <c r="K401" s="22">
        <f t="shared" si="152"/>
        <v>3803.54</v>
      </c>
      <c r="L401" s="22">
        <f t="shared" si="152"/>
        <v>0</v>
      </c>
      <c r="M401" s="22">
        <f t="shared" si="152"/>
        <v>0</v>
      </c>
      <c r="N401" s="22">
        <v>100</v>
      </c>
      <c r="O401" s="22">
        <v>99.86</v>
      </c>
      <c r="P401" s="152"/>
      <c r="Q401" s="153"/>
      <c r="R401" s="153"/>
      <c r="S401" s="153"/>
      <c r="T401" s="3"/>
    </row>
    <row r="402" spans="1:20" ht="66" customHeight="1" x14ac:dyDescent="0.25">
      <c r="A402" s="11"/>
      <c r="B402" s="39" t="s">
        <v>283</v>
      </c>
      <c r="C402" s="24">
        <v>2014</v>
      </c>
      <c r="D402" s="25">
        <v>4428.2</v>
      </c>
      <c r="E402" s="25">
        <v>4422.0200000000004</v>
      </c>
      <c r="F402" s="25">
        <v>0</v>
      </c>
      <c r="G402" s="25">
        <v>0</v>
      </c>
      <c r="H402" s="25">
        <v>928.2</v>
      </c>
      <c r="I402" s="25">
        <v>928.2</v>
      </c>
      <c r="J402" s="25">
        <v>3500</v>
      </c>
      <c r="K402" s="25">
        <v>3493.82</v>
      </c>
      <c r="L402" s="25">
        <v>0</v>
      </c>
      <c r="M402" s="25">
        <v>0</v>
      </c>
      <c r="N402" s="25">
        <v>100</v>
      </c>
      <c r="O402" s="25">
        <v>99.86</v>
      </c>
      <c r="P402" s="152"/>
      <c r="Q402" s="153"/>
      <c r="R402" s="153"/>
      <c r="S402" s="153"/>
      <c r="T402" s="3"/>
    </row>
    <row r="403" spans="1:20" ht="41.25" customHeight="1" x14ac:dyDescent="0.25">
      <c r="A403" s="11"/>
      <c r="B403" s="39" t="s">
        <v>284</v>
      </c>
      <c r="C403" s="24">
        <v>2014</v>
      </c>
      <c r="D403" s="25">
        <v>310</v>
      </c>
      <c r="E403" s="25">
        <v>309.72000000000003</v>
      </c>
      <c r="F403" s="25">
        <v>0</v>
      </c>
      <c r="G403" s="25">
        <v>0</v>
      </c>
      <c r="H403" s="25">
        <v>0</v>
      </c>
      <c r="I403" s="25">
        <v>0</v>
      </c>
      <c r="J403" s="25">
        <v>310</v>
      </c>
      <c r="K403" s="25">
        <v>309.72000000000003</v>
      </c>
      <c r="L403" s="25">
        <v>0</v>
      </c>
      <c r="M403" s="25">
        <v>0</v>
      </c>
      <c r="N403" s="25">
        <v>100</v>
      </c>
      <c r="O403" s="25">
        <v>99.91</v>
      </c>
      <c r="P403" s="152"/>
      <c r="Q403" s="153"/>
      <c r="R403" s="153"/>
      <c r="S403" s="153"/>
      <c r="T403" s="3"/>
    </row>
    <row r="404" spans="1:20" ht="28.5" customHeight="1" x14ac:dyDescent="0.25">
      <c r="A404" s="20" t="s">
        <v>285</v>
      </c>
      <c r="B404" s="21" t="s">
        <v>286</v>
      </c>
      <c r="C404" s="21">
        <v>2014</v>
      </c>
      <c r="D404" s="22">
        <v>122</v>
      </c>
      <c r="E404" s="22">
        <v>122</v>
      </c>
      <c r="F404" s="22">
        <v>0</v>
      </c>
      <c r="G404" s="22">
        <v>0</v>
      </c>
      <c r="H404" s="22">
        <v>0</v>
      </c>
      <c r="I404" s="22">
        <v>0</v>
      </c>
      <c r="J404" s="22">
        <v>122</v>
      </c>
      <c r="K404" s="22">
        <v>122</v>
      </c>
      <c r="L404" s="22">
        <v>0</v>
      </c>
      <c r="M404" s="22">
        <v>0</v>
      </c>
      <c r="N404" s="22">
        <v>100</v>
      </c>
      <c r="O404" s="22">
        <v>100</v>
      </c>
      <c r="P404" s="152"/>
      <c r="Q404" s="153"/>
      <c r="R404" s="153"/>
      <c r="S404" s="153"/>
      <c r="T404" s="3"/>
    </row>
    <row r="405" spans="1:20" ht="54" customHeight="1" x14ac:dyDescent="0.25">
      <c r="A405" s="20" t="s">
        <v>287</v>
      </c>
      <c r="B405" s="21" t="s">
        <v>288</v>
      </c>
      <c r="C405" s="21">
        <v>2014</v>
      </c>
      <c r="D405" s="22">
        <v>139.5</v>
      </c>
      <c r="E405" s="22">
        <v>139.5</v>
      </c>
      <c r="F405" s="22">
        <v>0</v>
      </c>
      <c r="G405" s="22">
        <v>0</v>
      </c>
      <c r="H405" s="22">
        <v>0</v>
      </c>
      <c r="I405" s="22">
        <v>0</v>
      </c>
      <c r="J405" s="22">
        <v>139.5</v>
      </c>
      <c r="K405" s="22">
        <v>139.5</v>
      </c>
      <c r="L405" s="22">
        <v>0</v>
      </c>
      <c r="M405" s="22">
        <v>0</v>
      </c>
      <c r="N405" s="22">
        <v>100</v>
      </c>
      <c r="O405" s="22">
        <v>100</v>
      </c>
      <c r="P405" s="142"/>
      <c r="Q405" s="140"/>
      <c r="R405" s="140"/>
      <c r="S405" s="140"/>
      <c r="T405" s="3"/>
    </row>
    <row r="406" spans="1:20" ht="28.5" customHeight="1" x14ac:dyDescent="0.25">
      <c r="A406" s="104" t="s">
        <v>478</v>
      </c>
      <c r="B406" s="40" t="s">
        <v>479</v>
      </c>
      <c r="C406" s="108">
        <v>2015</v>
      </c>
      <c r="D406" s="116">
        <f>SUM(D407:D412)</f>
        <v>28852.2</v>
      </c>
      <c r="E406" s="116">
        <f t="shared" ref="E406:M406" si="153">SUM(E407:E412)</f>
        <v>28851.8</v>
      </c>
      <c r="F406" s="116">
        <f t="shared" si="153"/>
        <v>0</v>
      </c>
      <c r="G406" s="116">
        <f t="shared" si="153"/>
        <v>0</v>
      </c>
      <c r="H406" s="116">
        <f t="shared" si="153"/>
        <v>14173.9</v>
      </c>
      <c r="I406" s="116">
        <f t="shared" si="153"/>
        <v>14173.8</v>
      </c>
      <c r="J406" s="116">
        <f t="shared" si="153"/>
        <v>14678.3</v>
      </c>
      <c r="K406" s="116">
        <f t="shared" si="153"/>
        <v>14678</v>
      </c>
      <c r="L406" s="116">
        <f t="shared" si="153"/>
        <v>0</v>
      </c>
      <c r="M406" s="116">
        <f t="shared" si="153"/>
        <v>0</v>
      </c>
      <c r="N406" s="116">
        <v>100</v>
      </c>
      <c r="O406" s="116">
        <v>100</v>
      </c>
      <c r="P406" s="128" t="s">
        <v>24</v>
      </c>
      <c r="Q406" s="90" t="s">
        <v>24</v>
      </c>
      <c r="R406" s="90" t="s">
        <v>24</v>
      </c>
      <c r="S406" s="90" t="s">
        <v>24</v>
      </c>
      <c r="T406" s="3"/>
    </row>
    <row r="407" spans="1:20" ht="53.25" customHeight="1" x14ac:dyDescent="0.25">
      <c r="A407" s="133"/>
      <c r="B407" s="23" t="s">
        <v>509</v>
      </c>
      <c r="C407" s="9">
        <v>2015</v>
      </c>
      <c r="D407" s="99">
        <v>419.3</v>
      </c>
      <c r="E407" s="99">
        <v>419.4</v>
      </c>
      <c r="F407" s="99">
        <v>0</v>
      </c>
      <c r="G407" s="99">
        <v>0</v>
      </c>
      <c r="H407" s="99">
        <v>0</v>
      </c>
      <c r="I407" s="99">
        <v>0</v>
      </c>
      <c r="J407" s="99">
        <v>419.3</v>
      </c>
      <c r="K407" s="99">
        <v>419.4</v>
      </c>
      <c r="L407" s="99">
        <v>0</v>
      </c>
      <c r="M407" s="99">
        <v>0</v>
      </c>
      <c r="N407" s="99">
        <v>100</v>
      </c>
      <c r="O407" s="99">
        <v>100</v>
      </c>
      <c r="P407" s="131" t="s">
        <v>289</v>
      </c>
      <c r="Q407" s="128">
        <v>37.200000000000003</v>
      </c>
      <c r="R407" s="128">
        <v>37.200000000000003</v>
      </c>
      <c r="S407" s="128">
        <v>100</v>
      </c>
      <c r="T407" s="3"/>
    </row>
    <row r="408" spans="1:20" ht="68.25" customHeight="1" x14ac:dyDescent="0.25">
      <c r="A408" s="133"/>
      <c r="B408" s="129" t="s">
        <v>510</v>
      </c>
      <c r="C408" s="9">
        <v>2015</v>
      </c>
      <c r="D408" s="99">
        <v>307.3</v>
      </c>
      <c r="E408" s="99">
        <v>306.39999999999998</v>
      </c>
      <c r="F408" s="99">
        <v>0</v>
      </c>
      <c r="G408" s="99">
        <v>0</v>
      </c>
      <c r="H408" s="99">
        <v>0</v>
      </c>
      <c r="I408" s="99">
        <v>0</v>
      </c>
      <c r="J408" s="99">
        <v>307.3</v>
      </c>
      <c r="K408" s="99">
        <v>306.39999999999998</v>
      </c>
      <c r="L408" s="99">
        <v>0</v>
      </c>
      <c r="M408" s="99">
        <v>0</v>
      </c>
      <c r="N408" s="99">
        <v>100</v>
      </c>
      <c r="O408" s="99">
        <v>97.7</v>
      </c>
      <c r="P408" s="131" t="s">
        <v>289</v>
      </c>
      <c r="Q408" s="128">
        <v>37.200000000000003</v>
      </c>
      <c r="R408" s="128">
        <v>37.200000000000003</v>
      </c>
      <c r="S408" s="128">
        <v>100</v>
      </c>
      <c r="T408" s="3"/>
    </row>
    <row r="409" spans="1:20" ht="54.75" customHeight="1" x14ac:dyDescent="0.25">
      <c r="A409" s="133"/>
      <c r="B409" s="129" t="s">
        <v>511</v>
      </c>
      <c r="C409" s="9">
        <v>2015</v>
      </c>
      <c r="D409" s="99">
        <v>200</v>
      </c>
      <c r="E409" s="99">
        <v>200.6</v>
      </c>
      <c r="F409" s="99">
        <v>0</v>
      </c>
      <c r="G409" s="99">
        <v>0</v>
      </c>
      <c r="H409" s="99">
        <v>0</v>
      </c>
      <c r="I409" s="99">
        <v>0</v>
      </c>
      <c r="J409" s="99">
        <v>200</v>
      </c>
      <c r="K409" s="99">
        <v>200.6</v>
      </c>
      <c r="L409" s="99">
        <v>0</v>
      </c>
      <c r="M409" s="99">
        <v>0</v>
      </c>
      <c r="N409" s="99">
        <v>100</v>
      </c>
      <c r="O409" s="99">
        <v>100</v>
      </c>
      <c r="P409" s="131" t="s">
        <v>289</v>
      </c>
      <c r="Q409" s="128">
        <v>37.200000000000003</v>
      </c>
      <c r="R409" s="128">
        <v>37.200000000000003</v>
      </c>
      <c r="S409" s="128">
        <v>100</v>
      </c>
      <c r="T409" s="3"/>
    </row>
    <row r="410" spans="1:20" ht="55.5" customHeight="1" x14ac:dyDescent="0.25">
      <c r="A410" s="133"/>
      <c r="B410" s="129" t="s">
        <v>512</v>
      </c>
      <c r="C410" s="9">
        <v>2015</v>
      </c>
      <c r="D410" s="99">
        <v>96.3</v>
      </c>
      <c r="E410" s="99">
        <v>96.2</v>
      </c>
      <c r="F410" s="99">
        <v>0</v>
      </c>
      <c r="G410" s="99">
        <v>0</v>
      </c>
      <c r="H410" s="99">
        <v>0</v>
      </c>
      <c r="I410" s="99">
        <v>0</v>
      </c>
      <c r="J410" s="99">
        <v>96.3</v>
      </c>
      <c r="K410" s="99">
        <v>96.2</v>
      </c>
      <c r="L410" s="99">
        <v>0</v>
      </c>
      <c r="M410" s="99">
        <v>0</v>
      </c>
      <c r="N410" s="99">
        <v>100</v>
      </c>
      <c r="O410" s="99">
        <v>100</v>
      </c>
      <c r="P410" s="131" t="s">
        <v>289</v>
      </c>
      <c r="Q410" s="128">
        <v>37.200000000000003</v>
      </c>
      <c r="R410" s="128">
        <v>37.200000000000003</v>
      </c>
      <c r="S410" s="128">
        <v>100</v>
      </c>
      <c r="T410" s="3"/>
    </row>
    <row r="411" spans="1:20" ht="56.25" customHeight="1" x14ac:dyDescent="0.25">
      <c r="A411" s="133"/>
      <c r="B411" s="129" t="s">
        <v>513</v>
      </c>
      <c r="C411" s="9">
        <v>2015</v>
      </c>
      <c r="D411" s="99">
        <v>27829.3</v>
      </c>
      <c r="E411" s="99">
        <v>27829.200000000001</v>
      </c>
      <c r="F411" s="99">
        <v>0</v>
      </c>
      <c r="G411" s="99">
        <v>0</v>
      </c>
      <c r="H411" s="99">
        <v>14173.9</v>
      </c>
      <c r="I411" s="99">
        <v>14173.8</v>
      </c>
      <c r="J411" s="99">
        <v>13655.4</v>
      </c>
      <c r="K411" s="99">
        <v>13655.4</v>
      </c>
      <c r="L411" s="99">
        <v>0</v>
      </c>
      <c r="M411" s="99">
        <v>0</v>
      </c>
      <c r="N411" s="99">
        <v>100</v>
      </c>
      <c r="O411" s="99">
        <v>100</v>
      </c>
      <c r="P411" s="131" t="s">
        <v>289</v>
      </c>
      <c r="Q411" s="128">
        <v>37.200000000000003</v>
      </c>
      <c r="R411" s="128">
        <v>37.200000000000003</v>
      </c>
      <c r="S411" s="128">
        <v>100</v>
      </c>
      <c r="T411" s="3"/>
    </row>
    <row r="412" spans="1:20" ht="54" customHeight="1" x14ac:dyDescent="0.25">
      <c r="A412" s="133"/>
      <c r="B412" s="129" t="s">
        <v>514</v>
      </c>
      <c r="C412" s="9">
        <v>2015</v>
      </c>
      <c r="D412" s="99">
        <v>0</v>
      </c>
      <c r="E412" s="99">
        <v>0</v>
      </c>
      <c r="F412" s="99">
        <v>0</v>
      </c>
      <c r="G412" s="99">
        <v>0</v>
      </c>
      <c r="H412" s="99">
        <v>0</v>
      </c>
      <c r="I412" s="99">
        <v>0</v>
      </c>
      <c r="J412" s="99">
        <v>0</v>
      </c>
      <c r="K412" s="99">
        <v>0</v>
      </c>
      <c r="L412" s="99">
        <v>0</v>
      </c>
      <c r="M412" s="99">
        <v>0</v>
      </c>
      <c r="N412" s="99">
        <v>0</v>
      </c>
      <c r="O412" s="99">
        <v>0</v>
      </c>
      <c r="P412" s="131" t="s">
        <v>289</v>
      </c>
      <c r="Q412" s="128">
        <v>37.200000000000003</v>
      </c>
      <c r="R412" s="128">
        <v>37.200000000000003</v>
      </c>
      <c r="S412" s="128">
        <v>100</v>
      </c>
      <c r="T412" s="3"/>
    </row>
    <row r="413" spans="1:20" ht="27" customHeight="1" x14ac:dyDescent="0.25">
      <c r="A413" s="167" t="s">
        <v>290</v>
      </c>
      <c r="B413" s="170" t="s">
        <v>291</v>
      </c>
      <c r="C413" s="14" t="s">
        <v>23</v>
      </c>
      <c r="D413" s="15">
        <f>SUM(D414:D415)</f>
        <v>533994.68999999994</v>
      </c>
      <c r="E413" s="15">
        <f t="shared" ref="E413:M413" si="154">SUM(E414:E415)</f>
        <v>614883.27</v>
      </c>
      <c r="F413" s="15">
        <f t="shared" si="154"/>
        <v>0</v>
      </c>
      <c r="G413" s="15">
        <f t="shared" si="154"/>
        <v>0</v>
      </c>
      <c r="H413" s="15">
        <f t="shared" si="154"/>
        <v>234178.41999999998</v>
      </c>
      <c r="I413" s="15">
        <f t="shared" si="154"/>
        <v>233598.81999999998</v>
      </c>
      <c r="J413" s="15">
        <f t="shared" si="154"/>
        <v>299816.27</v>
      </c>
      <c r="K413" s="15">
        <f t="shared" si="154"/>
        <v>381284.45</v>
      </c>
      <c r="L413" s="15">
        <f t="shared" si="154"/>
        <v>0</v>
      </c>
      <c r="M413" s="15">
        <f t="shared" si="154"/>
        <v>0</v>
      </c>
      <c r="N413" s="15">
        <v>100</v>
      </c>
      <c r="O413" s="15">
        <v>115.15</v>
      </c>
      <c r="P413" s="173" t="s">
        <v>24</v>
      </c>
      <c r="Q413" s="173" t="s">
        <v>24</v>
      </c>
      <c r="R413" s="173" t="s">
        <v>24</v>
      </c>
      <c r="S413" s="173" t="s">
        <v>24</v>
      </c>
      <c r="T413" s="3"/>
    </row>
    <row r="414" spans="1:20" ht="21" customHeight="1" x14ac:dyDescent="0.25">
      <c r="A414" s="168"/>
      <c r="B414" s="171"/>
      <c r="C414" s="13">
        <v>2014</v>
      </c>
      <c r="D414" s="15">
        <f>SUM(D417+D422)</f>
        <v>533384.68999999994</v>
      </c>
      <c r="E414" s="15">
        <f t="shared" ref="E414:M414" si="155">SUM(E417+E422)</f>
        <v>520448.07</v>
      </c>
      <c r="F414" s="15">
        <f t="shared" si="155"/>
        <v>0</v>
      </c>
      <c r="G414" s="15">
        <f t="shared" si="155"/>
        <v>0</v>
      </c>
      <c r="H414" s="15">
        <f t="shared" si="155"/>
        <v>233598.91999999998</v>
      </c>
      <c r="I414" s="15">
        <f t="shared" si="155"/>
        <v>233598.81999999998</v>
      </c>
      <c r="J414" s="15">
        <f t="shared" si="155"/>
        <v>299785.77</v>
      </c>
      <c r="K414" s="15">
        <f t="shared" si="155"/>
        <v>286849.25</v>
      </c>
      <c r="L414" s="15">
        <f t="shared" si="155"/>
        <v>0</v>
      </c>
      <c r="M414" s="15">
        <f t="shared" si="155"/>
        <v>0</v>
      </c>
      <c r="N414" s="15">
        <v>100</v>
      </c>
      <c r="O414" s="15">
        <v>97.57</v>
      </c>
      <c r="P414" s="174"/>
      <c r="Q414" s="174"/>
      <c r="R414" s="174"/>
      <c r="S414" s="174"/>
      <c r="T414" s="3"/>
    </row>
    <row r="415" spans="1:20" ht="22.5" customHeight="1" x14ac:dyDescent="0.25">
      <c r="A415" s="169"/>
      <c r="B415" s="172"/>
      <c r="C415" s="13">
        <v>2015</v>
      </c>
      <c r="D415" s="15">
        <f>SUM(D418+D423)</f>
        <v>610</v>
      </c>
      <c r="E415" s="15">
        <f t="shared" ref="E415:M415" si="156">SUM(E418+E423)</f>
        <v>94435.199999999997</v>
      </c>
      <c r="F415" s="15">
        <f t="shared" si="156"/>
        <v>0</v>
      </c>
      <c r="G415" s="15">
        <f t="shared" si="156"/>
        <v>0</v>
      </c>
      <c r="H415" s="15">
        <f t="shared" si="156"/>
        <v>579.5</v>
      </c>
      <c r="I415" s="15">
        <f t="shared" si="156"/>
        <v>0</v>
      </c>
      <c r="J415" s="15">
        <f t="shared" si="156"/>
        <v>30.5</v>
      </c>
      <c r="K415" s="15">
        <f t="shared" si="156"/>
        <v>94435.199999999997</v>
      </c>
      <c r="L415" s="15">
        <f t="shared" si="156"/>
        <v>0</v>
      </c>
      <c r="M415" s="15">
        <f t="shared" si="156"/>
        <v>0</v>
      </c>
      <c r="N415" s="15">
        <v>100</v>
      </c>
      <c r="O415" s="15" t="s">
        <v>480</v>
      </c>
      <c r="P415" s="175"/>
      <c r="Q415" s="175"/>
      <c r="R415" s="175"/>
      <c r="S415" s="175"/>
      <c r="T415" s="3"/>
    </row>
    <row r="416" spans="1:20" ht="24.75" customHeight="1" x14ac:dyDescent="0.25">
      <c r="A416" s="143" t="s">
        <v>292</v>
      </c>
      <c r="B416" s="146" t="s">
        <v>293</v>
      </c>
      <c r="C416" s="18" t="s">
        <v>23</v>
      </c>
      <c r="D416" s="19">
        <f>SUM(D417:D418)</f>
        <v>531767.96</v>
      </c>
      <c r="E416" s="19">
        <f t="shared" ref="E416:M416" si="157">SUM(E417:E418)</f>
        <v>613266.54</v>
      </c>
      <c r="F416" s="19">
        <f t="shared" si="157"/>
        <v>0</v>
      </c>
      <c r="G416" s="19">
        <f t="shared" si="157"/>
        <v>0</v>
      </c>
      <c r="H416" s="19">
        <f t="shared" si="157"/>
        <v>232080.4</v>
      </c>
      <c r="I416" s="19">
        <f t="shared" si="157"/>
        <v>232080.3</v>
      </c>
      <c r="J416" s="19">
        <f t="shared" si="157"/>
        <v>299687.56</v>
      </c>
      <c r="K416" s="19">
        <f t="shared" si="157"/>
        <v>381186.24</v>
      </c>
      <c r="L416" s="19">
        <f t="shared" si="157"/>
        <v>0</v>
      </c>
      <c r="M416" s="19">
        <f t="shared" si="157"/>
        <v>0</v>
      </c>
      <c r="N416" s="19">
        <v>100</v>
      </c>
      <c r="O416" s="19">
        <v>115.33</v>
      </c>
      <c r="P416" s="149" t="s">
        <v>24</v>
      </c>
      <c r="Q416" s="149" t="s">
        <v>24</v>
      </c>
      <c r="R416" s="149" t="s">
        <v>24</v>
      </c>
      <c r="S416" s="149" t="s">
        <v>24</v>
      </c>
      <c r="T416" s="3"/>
    </row>
    <row r="417" spans="1:20" ht="22.5" customHeight="1" x14ac:dyDescent="0.25">
      <c r="A417" s="144"/>
      <c r="B417" s="147"/>
      <c r="C417" s="17">
        <v>2014</v>
      </c>
      <c r="D417" s="19">
        <f>SUM(D419)</f>
        <v>531767.96</v>
      </c>
      <c r="E417" s="19">
        <f t="shared" ref="E417:M417" si="158">SUM(E419)</f>
        <v>518831.34</v>
      </c>
      <c r="F417" s="19">
        <f t="shared" si="158"/>
        <v>0</v>
      </c>
      <c r="G417" s="19">
        <f t="shared" si="158"/>
        <v>0</v>
      </c>
      <c r="H417" s="19">
        <f t="shared" si="158"/>
        <v>232080.4</v>
      </c>
      <c r="I417" s="19">
        <f t="shared" si="158"/>
        <v>232080.3</v>
      </c>
      <c r="J417" s="19">
        <f t="shared" si="158"/>
        <v>299687.56</v>
      </c>
      <c r="K417" s="19">
        <f t="shared" si="158"/>
        <v>286751.03999999998</v>
      </c>
      <c r="L417" s="19">
        <f t="shared" si="158"/>
        <v>0</v>
      </c>
      <c r="M417" s="19">
        <f t="shared" si="158"/>
        <v>0</v>
      </c>
      <c r="N417" s="19">
        <v>100</v>
      </c>
      <c r="O417" s="19">
        <v>97.57</v>
      </c>
      <c r="P417" s="150"/>
      <c r="Q417" s="150"/>
      <c r="R417" s="150"/>
      <c r="S417" s="150"/>
      <c r="T417" s="3"/>
    </row>
    <row r="418" spans="1:20" ht="24" customHeight="1" x14ac:dyDescent="0.25">
      <c r="A418" s="145"/>
      <c r="B418" s="148"/>
      <c r="C418" s="17">
        <v>2015</v>
      </c>
      <c r="D418" s="19">
        <f>SUM(D420)</f>
        <v>0</v>
      </c>
      <c r="E418" s="19">
        <f t="shared" ref="E418:M418" si="159">SUM(E420)</f>
        <v>94435.199999999997</v>
      </c>
      <c r="F418" s="19">
        <f t="shared" si="159"/>
        <v>0</v>
      </c>
      <c r="G418" s="19">
        <f t="shared" si="159"/>
        <v>0</v>
      </c>
      <c r="H418" s="19">
        <f t="shared" si="159"/>
        <v>0</v>
      </c>
      <c r="I418" s="19">
        <f t="shared" si="159"/>
        <v>0</v>
      </c>
      <c r="J418" s="19">
        <f t="shared" si="159"/>
        <v>0</v>
      </c>
      <c r="K418" s="19">
        <f t="shared" si="159"/>
        <v>94435.199999999997</v>
      </c>
      <c r="L418" s="19">
        <f t="shared" si="159"/>
        <v>0</v>
      </c>
      <c r="M418" s="19">
        <f t="shared" si="159"/>
        <v>0</v>
      </c>
      <c r="N418" s="19">
        <v>0</v>
      </c>
      <c r="O418" s="19">
        <v>100</v>
      </c>
      <c r="P418" s="151"/>
      <c r="Q418" s="151"/>
      <c r="R418" s="151"/>
      <c r="S418" s="151"/>
      <c r="T418" s="3"/>
    </row>
    <row r="419" spans="1:20" ht="68.25" customHeight="1" x14ac:dyDescent="0.25">
      <c r="A419" s="139" t="s">
        <v>294</v>
      </c>
      <c r="B419" s="154" t="s">
        <v>295</v>
      </c>
      <c r="C419" s="9">
        <v>2014</v>
      </c>
      <c r="D419" s="99">
        <v>531767.96</v>
      </c>
      <c r="E419" s="99">
        <v>518831.34</v>
      </c>
      <c r="F419" s="99">
        <v>0</v>
      </c>
      <c r="G419" s="99">
        <v>0</v>
      </c>
      <c r="H419" s="99">
        <v>232080.4</v>
      </c>
      <c r="I419" s="99">
        <v>232080.3</v>
      </c>
      <c r="J419" s="99">
        <v>299687.56</v>
      </c>
      <c r="K419" s="99">
        <v>286751.03999999998</v>
      </c>
      <c r="L419" s="99">
        <v>0</v>
      </c>
      <c r="M419" s="99">
        <v>0</v>
      </c>
      <c r="N419" s="99">
        <v>100</v>
      </c>
      <c r="O419" s="99">
        <v>97.57</v>
      </c>
      <c r="P419" s="179" t="s">
        <v>297</v>
      </c>
      <c r="Q419" s="139" t="s">
        <v>298</v>
      </c>
      <c r="R419" s="139" t="s">
        <v>298</v>
      </c>
      <c r="S419" s="139" t="s">
        <v>299</v>
      </c>
      <c r="T419" s="3"/>
    </row>
    <row r="420" spans="1:20" ht="66.75" customHeight="1" x14ac:dyDescent="0.25">
      <c r="A420" s="140"/>
      <c r="B420" s="155"/>
      <c r="C420" s="9">
        <v>2015</v>
      </c>
      <c r="D420" s="99">
        <v>0</v>
      </c>
      <c r="E420" s="99">
        <v>94435.199999999997</v>
      </c>
      <c r="F420" s="99">
        <v>0</v>
      </c>
      <c r="G420" s="99">
        <v>0</v>
      </c>
      <c r="H420" s="99">
        <v>0</v>
      </c>
      <c r="I420" s="99">
        <v>0</v>
      </c>
      <c r="J420" s="99">
        <v>0</v>
      </c>
      <c r="K420" s="99">
        <v>94435.199999999997</v>
      </c>
      <c r="L420" s="99">
        <v>0</v>
      </c>
      <c r="M420" s="99">
        <v>0</v>
      </c>
      <c r="N420" s="99">
        <v>0</v>
      </c>
      <c r="O420" s="99">
        <v>100</v>
      </c>
      <c r="P420" s="180"/>
      <c r="Q420" s="140"/>
      <c r="R420" s="140"/>
      <c r="S420" s="140"/>
      <c r="T420" s="3"/>
    </row>
    <row r="421" spans="1:20" ht="25.5" customHeight="1" x14ac:dyDescent="0.25">
      <c r="A421" s="143" t="s">
        <v>300</v>
      </c>
      <c r="B421" s="146" t="s">
        <v>301</v>
      </c>
      <c r="C421" s="18" t="s">
        <v>23</v>
      </c>
      <c r="D421" s="19">
        <f>SUM(D422:D423)</f>
        <v>2226.73</v>
      </c>
      <c r="E421" s="19">
        <f t="shared" ref="E421:M421" si="160">SUM(E422:E423)</f>
        <v>1616.73</v>
      </c>
      <c r="F421" s="19">
        <f t="shared" si="160"/>
        <v>0</v>
      </c>
      <c r="G421" s="19">
        <f t="shared" si="160"/>
        <v>0</v>
      </c>
      <c r="H421" s="19">
        <f t="shared" si="160"/>
        <v>2098.02</v>
      </c>
      <c r="I421" s="19">
        <f t="shared" si="160"/>
        <v>1518.52</v>
      </c>
      <c r="J421" s="19">
        <f t="shared" si="160"/>
        <v>128.70999999999998</v>
      </c>
      <c r="K421" s="19">
        <f t="shared" si="160"/>
        <v>98.21</v>
      </c>
      <c r="L421" s="19">
        <f t="shared" si="160"/>
        <v>0</v>
      </c>
      <c r="M421" s="19">
        <f t="shared" si="160"/>
        <v>0</v>
      </c>
      <c r="N421" s="19">
        <v>100</v>
      </c>
      <c r="O421" s="19">
        <v>72.61</v>
      </c>
      <c r="P421" s="149" t="s">
        <v>24</v>
      </c>
      <c r="Q421" s="149" t="s">
        <v>24</v>
      </c>
      <c r="R421" s="149" t="s">
        <v>24</v>
      </c>
      <c r="S421" s="149" t="s">
        <v>24</v>
      </c>
      <c r="T421" s="3"/>
    </row>
    <row r="422" spans="1:20" ht="22.5" customHeight="1" x14ac:dyDescent="0.25">
      <c r="A422" s="144"/>
      <c r="B422" s="147"/>
      <c r="C422" s="17">
        <v>2014</v>
      </c>
      <c r="D422" s="19">
        <f>SUM(D424)</f>
        <v>1616.73</v>
      </c>
      <c r="E422" s="19">
        <f t="shared" ref="E422:M422" si="161">SUM(E424)</f>
        <v>1616.73</v>
      </c>
      <c r="F422" s="19">
        <f t="shared" si="161"/>
        <v>0</v>
      </c>
      <c r="G422" s="19">
        <f t="shared" si="161"/>
        <v>0</v>
      </c>
      <c r="H422" s="19">
        <f t="shared" si="161"/>
        <v>1518.52</v>
      </c>
      <c r="I422" s="19">
        <f t="shared" si="161"/>
        <v>1518.52</v>
      </c>
      <c r="J422" s="19">
        <f t="shared" si="161"/>
        <v>98.21</v>
      </c>
      <c r="K422" s="19">
        <f t="shared" si="161"/>
        <v>98.21</v>
      </c>
      <c r="L422" s="19">
        <f t="shared" si="161"/>
        <v>0</v>
      </c>
      <c r="M422" s="19">
        <f t="shared" si="161"/>
        <v>0</v>
      </c>
      <c r="N422" s="19">
        <v>100</v>
      </c>
      <c r="O422" s="19">
        <v>100</v>
      </c>
      <c r="P422" s="150"/>
      <c r="Q422" s="150"/>
      <c r="R422" s="150"/>
      <c r="S422" s="150"/>
      <c r="T422" s="3"/>
    </row>
    <row r="423" spans="1:20" ht="22.5" customHeight="1" x14ac:dyDescent="0.25">
      <c r="A423" s="145"/>
      <c r="B423" s="148"/>
      <c r="C423" s="17">
        <v>2015</v>
      </c>
      <c r="D423" s="19">
        <f>SUM(D425)</f>
        <v>610</v>
      </c>
      <c r="E423" s="19">
        <f t="shared" ref="E423:M423" si="162">SUM(E425)</f>
        <v>0</v>
      </c>
      <c r="F423" s="19">
        <f t="shared" si="162"/>
        <v>0</v>
      </c>
      <c r="G423" s="19">
        <f t="shared" si="162"/>
        <v>0</v>
      </c>
      <c r="H423" s="19">
        <f t="shared" si="162"/>
        <v>579.5</v>
      </c>
      <c r="I423" s="19">
        <f t="shared" si="162"/>
        <v>0</v>
      </c>
      <c r="J423" s="19">
        <f t="shared" si="162"/>
        <v>30.5</v>
      </c>
      <c r="K423" s="19">
        <f t="shared" si="162"/>
        <v>0</v>
      </c>
      <c r="L423" s="19">
        <f t="shared" si="162"/>
        <v>0</v>
      </c>
      <c r="M423" s="19">
        <f t="shared" si="162"/>
        <v>0</v>
      </c>
      <c r="N423" s="19">
        <v>100</v>
      </c>
      <c r="O423" s="19">
        <v>0</v>
      </c>
      <c r="P423" s="151"/>
      <c r="Q423" s="151"/>
      <c r="R423" s="151"/>
      <c r="S423" s="151"/>
      <c r="T423" s="3"/>
    </row>
    <row r="424" spans="1:20" ht="53.25" customHeight="1" x14ac:dyDescent="0.25">
      <c r="A424" s="139" t="s">
        <v>302</v>
      </c>
      <c r="B424" s="154" t="s">
        <v>303</v>
      </c>
      <c r="C424" s="24">
        <v>2014</v>
      </c>
      <c r="D424" s="25">
        <v>1616.73</v>
      </c>
      <c r="E424" s="25">
        <v>1616.73</v>
      </c>
      <c r="F424" s="25">
        <v>0</v>
      </c>
      <c r="G424" s="25">
        <v>0</v>
      </c>
      <c r="H424" s="25">
        <v>1518.52</v>
      </c>
      <c r="I424" s="25">
        <v>1518.52</v>
      </c>
      <c r="J424" s="25">
        <v>98.21</v>
      </c>
      <c r="K424" s="25">
        <v>98.21</v>
      </c>
      <c r="L424" s="25">
        <v>0</v>
      </c>
      <c r="M424" s="25">
        <v>0</v>
      </c>
      <c r="N424" s="25">
        <v>100</v>
      </c>
      <c r="O424" s="25">
        <v>100</v>
      </c>
      <c r="P424" s="34" t="s">
        <v>304</v>
      </c>
      <c r="Q424" s="29">
        <v>5</v>
      </c>
      <c r="R424" s="29">
        <v>5</v>
      </c>
      <c r="S424" s="29">
        <v>100</v>
      </c>
      <c r="T424" s="3"/>
    </row>
    <row r="425" spans="1:20" ht="53.25" customHeight="1" x14ac:dyDescent="0.25">
      <c r="A425" s="140"/>
      <c r="B425" s="155"/>
      <c r="C425" s="24">
        <v>2015</v>
      </c>
      <c r="D425" s="25">
        <v>610</v>
      </c>
      <c r="E425" s="25">
        <v>0</v>
      </c>
      <c r="F425" s="25">
        <v>0</v>
      </c>
      <c r="G425" s="25">
        <v>0</v>
      </c>
      <c r="H425" s="25">
        <v>579.5</v>
      </c>
      <c r="I425" s="25">
        <v>0</v>
      </c>
      <c r="J425" s="25">
        <v>30.5</v>
      </c>
      <c r="K425" s="25">
        <v>0</v>
      </c>
      <c r="L425" s="25">
        <v>0</v>
      </c>
      <c r="M425" s="25">
        <v>0</v>
      </c>
      <c r="N425" s="25">
        <v>100</v>
      </c>
      <c r="O425" s="25">
        <v>0</v>
      </c>
      <c r="P425" s="34" t="s">
        <v>304</v>
      </c>
      <c r="Q425" s="93">
        <v>14</v>
      </c>
      <c r="R425" s="93">
        <v>0</v>
      </c>
      <c r="S425" s="93">
        <v>0</v>
      </c>
      <c r="T425" s="3"/>
    </row>
    <row r="426" spans="1:20" ht="39" customHeight="1" x14ac:dyDescent="0.25">
      <c r="A426" s="16" t="s">
        <v>305</v>
      </c>
      <c r="B426" s="17" t="s">
        <v>376</v>
      </c>
      <c r="C426" s="18" t="s">
        <v>23</v>
      </c>
      <c r="D426" s="19">
        <f>SUM(D427)</f>
        <v>2327.44</v>
      </c>
      <c r="E426" s="19">
        <f t="shared" ref="E426:M426" si="163">SUM(E427)</f>
        <v>2327.44</v>
      </c>
      <c r="F426" s="19">
        <f t="shared" si="163"/>
        <v>0</v>
      </c>
      <c r="G426" s="19">
        <f t="shared" si="163"/>
        <v>0</v>
      </c>
      <c r="H426" s="19">
        <f t="shared" si="163"/>
        <v>2211.0700000000002</v>
      </c>
      <c r="I426" s="19">
        <f t="shared" si="163"/>
        <v>2211.0700000000002</v>
      </c>
      <c r="J426" s="19">
        <f t="shared" si="163"/>
        <v>116.37</v>
      </c>
      <c r="K426" s="19">
        <f t="shared" si="163"/>
        <v>116.37</v>
      </c>
      <c r="L426" s="19">
        <f t="shared" si="163"/>
        <v>0</v>
      </c>
      <c r="M426" s="19">
        <f t="shared" si="163"/>
        <v>0</v>
      </c>
      <c r="N426" s="19">
        <v>100</v>
      </c>
      <c r="O426" s="19">
        <v>100</v>
      </c>
      <c r="P426" s="16" t="s">
        <v>24</v>
      </c>
      <c r="Q426" s="16" t="s">
        <v>24</v>
      </c>
      <c r="R426" s="16" t="s">
        <v>24</v>
      </c>
      <c r="S426" s="16" t="s">
        <v>24</v>
      </c>
      <c r="T426" s="3"/>
    </row>
    <row r="427" spans="1:20" ht="39.75" customHeight="1" x14ac:dyDescent="0.25">
      <c r="A427" s="29" t="s">
        <v>306</v>
      </c>
      <c r="B427" s="39" t="s">
        <v>377</v>
      </c>
      <c r="C427" s="24">
        <v>2014</v>
      </c>
      <c r="D427" s="25">
        <v>2327.44</v>
      </c>
      <c r="E427" s="25">
        <v>2327.44</v>
      </c>
      <c r="F427" s="25">
        <v>0</v>
      </c>
      <c r="G427" s="25">
        <v>0</v>
      </c>
      <c r="H427" s="25">
        <v>2211.0700000000002</v>
      </c>
      <c r="I427" s="25">
        <v>2211.0700000000002</v>
      </c>
      <c r="J427" s="25">
        <v>116.37</v>
      </c>
      <c r="K427" s="25">
        <v>116.37</v>
      </c>
      <c r="L427" s="25">
        <v>0</v>
      </c>
      <c r="M427" s="25">
        <v>0</v>
      </c>
      <c r="N427" s="25">
        <v>100</v>
      </c>
      <c r="O427" s="25">
        <v>100</v>
      </c>
      <c r="P427" s="34" t="s">
        <v>378</v>
      </c>
      <c r="Q427" s="29">
        <v>1.8</v>
      </c>
      <c r="R427" s="29">
        <v>1.8</v>
      </c>
      <c r="S427" s="29">
        <v>100</v>
      </c>
      <c r="T427" s="3"/>
    </row>
    <row r="428" spans="1:20" ht="38.25" customHeight="1" x14ac:dyDescent="0.25">
      <c r="A428" s="167" t="s">
        <v>307</v>
      </c>
      <c r="B428" s="170" t="s">
        <v>308</v>
      </c>
      <c r="C428" s="14" t="s">
        <v>23</v>
      </c>
      <c r="D428" s="15">
        <f>SUM(D429:D430)</f>
        <v>294034.59999999998</v>
      </c>
      <c r="E428" s="15">
        <f t="shared" ref="E428:M428" si="164">SUM(E429:E430)</f>
        <v>293407.42000000004</v>
      </c>
      <c r="F428" s="15">
        <f t="shared" si="164"/>
        <v>0</v>
      </c>
      <c r="G428" s="15">
        <f t="shared" si="164"/>
        <v>0</v>
      </c>
      <c r="H428" s="15">
        <f t="shared" si="164"/>
        <v>24771</v>
      </c>
      <c r="I428" s="15">
        <f t="shared" si="164"/>
        <v>24771</v>
      </c>
      <c r="J428" s="15">
        <f t="shared" si="164"/>
        <v>269263.59999999998</v>
      </c>
      <c r="K428" s="15">
        <f t="shared" si="164"/>
        <v>268636.42000000004</v>
      </c>
      <c r="L428" s="15">
        <f t="shared" si="164"/>
        <v>0</v>
      </c>
      <c r="M428" s="15">
        <f t="shared" si="164"/>
        <v>0</v>
      </c>
      <c r="N428" s="15">
        <v>100</v>
      </c>
      <c r="O428" s="15">
        <v>99.79</v>
      </c>
      <c r="P428" s="173" t="s">
        <v>24</v>
      </c>
      <c r="Q428" s="173" t="s">
        <v>24</v>
      </c>
      <c r="R428" s="173" t="s">
        <v>24</v>
      </c>
      <c r="S428" s="173" t="s">
        <v>24</v>
      </c>
      <c r="T428" s="3"/>
    </row>
    <row r="429" spans="1:20" ht="35.25" customHeight="1" x14ac:dyDescent="0.25">
      <c r="A429" s="168"/>
      <c r="B429" s="171"/>
      <c r="C429" s="13">
        <v>2014</v>
      </c>
      <c r="D429" s="15">
        <f>SUM(D432+D439+D447)</f>
        <v>147189</v>
      </c>
      <c r="E429" s="15">
        <f t="shared" ref="E429:M429" si="165">SUM(E432+E439+E447)</f>
        <v>146568.72</v>
      </c>
      <c r="F429" s="15">
        <f t="shared" si="165"/>
        <v>0</v>
      </c>
      <c r="G429" s="15">
        <f t="shared" si="165"/>
        <v>0</v>
      </c>
      <c r="H429" s="15">
        <f t="shared" si="165"/>
        <v>12101</v>
      </c>
      <c r="I429" s="15">
        <f t="shared" si="165"/>
        <v>12101</v>
      </c>
      <c r="J429" s="15">
        <f t="shared" si="165"/>
        <v>135088</v>
      </c>
      <c r="K429" s="15">
        <f t="shared" si="165"/>
        <v>134467.72</v>
      </c>
      <c r="L429" s="15">
        <f t="shared" si="165"/>
        <v>0</v>
      </c>
      <c r="M429" s="15">
        <f t="shared" si="165"/>
        <v>0</v>
      </c>
      <c r="N429" s="15">
        <v>100</v>
      </c>
      <c r="O429" s="15">
        <v>99.58</v>
      </c>
      <c r="P429" s="174"/>
      <c r="Q429" s="174"/>
      <c r="R429" s="174"/>
      <c r="S429" s="174"/>
      <c r="T429" s="3"/>
    </row>
    <row r="430" spans="1:20" ht="33" customHeight="1" x14ac:dyDescent="0.25">
      <c r="A430" s="169"/>
      <c r="B430" s="172"/>
      <c r="C430" s="13">
        <v>2015</v>
      </c>
      <c r="D430" s="15">
        <f>SUM(D433+D440+D448)</f>
        <v>146845.6</v>
      </c>
      <c r="E430" s="15">
        <f t="shared" ref="E430:M430" si="166">SUM(E433+E440+E448)</f>
        <v>146838.70000000001</v>
      </c>
      <c r="F430" s="15">
        <f t="shared" si="166"/>
        <v>0</v>
      </c>
      <c r="G430" s="15">
        <f t="shared" si="166"/>
        <v>0</v>
      </c>
      <c r="H430" s="15">
        <f t="shared" si="166"/>
        <v>12670</v>
      </c>
      <c r="I430" s="15">
        <f t="shared" si="166"/>
        <v>12670</v>
      </c>
      <c r="J430" s="15">
        <f t="shared" si="166"/>
        <v>134175.6</v>
      </c>
      <c r="K430" s="15">
        <f t="shared" si="166"/>
        <v>134168.70000000001</v>
      </c>
      <c r="L430" s="15">
        <f t="shared" si="166"/>
        <v>0</v>
      </c>
      <c r="M430" s="15">
        <f t="shared" si="166"/>
        <v>0</v>
      </c>
      <c r="N430" s="15">
        <v>100</v>
      </c>
      <c r="O430" s="15">
        <v>100</v>
      </c>
      <c r="P430" s="175"/>
      <c r="Q430" s="175"/>
      <c r="R430" s="175"/>
      <c r="S430" s="175"/>
      <c r="T430" s="3"/>
    </row>
    <row r="431" spans="1:20" ht="24.75" customHeight="1" x14ac:dyDescent="0.25">
      <c r="A431" s="143" t="s">
        <v>309</v>
      </c>
      <c r="B431" s="146" t="s">
        <v>310</v>
      </c>
      <c r="C431" s="18" t="s">
        <v>23</v>
      </c>
      <c r="D431" s="19">
        <f>SUM(D432:D433)</f>
        <v>22687</v>
      </c>
      <c r="E431" s="19">
        <f t="shared" ref="E431:M431" si="167">SUM(E432:E433)</f>
        <v>22629.46</v>
      </c>
      <c r="F431" s="19">
        <f t="shared" si="167"/>
        <v>0</v>
      </c>
      <c r="G431" s="19">
        <f t="shared" si="167"/>
        <v>0</v>
      </c>
      <c r="H431" s="19">
        <f t="shared" si="167"/>
        <v>0</v>
      </c>
      <c r="I431" s="19">
        <f t="shared" si="167"/>
        <v>0</v>
      </c>
      <c r="J431" s="19">
        <f t="shared" si="167"/>
        <v>22687</v>
      </c>
      <c r="K431" s="19">
        <f t="shared" si="167"/>
        <v>22629.46</v>
      </c>
      <c r="L431" s="19">
        <f t="shared" si="167"/>
        <v>0</v>
      </c>
      <c r="M431" s="19">
        <f t="shared" si="167"/>
        <v>0</v>
      </c>
      <c r="N431" s="19">
        <v>100</v>
      </c>
      <c r="O431" s="19">
        <v>99.75</v>
      </c>
      <c r="P431" s="149" t="s">
        <v>24</v>
      </c>
      <c r="Q431" s="149" t="s">
        <v>24</v>
      </c>
      <c r="R431" s="149" t="s">
        <v>24</v>
      </c>
      <c r="S431" s="149" t="s">
        <v>24</v>
      </c>
      <c r="T431" s="3"/>
    </row>
    <row r="432" spans="1:20" ht="21.75" customHeight="1" x14ac:dyDescent="0.25">
      <c r="A432" s="144"/>
      <c r="B432" s="147"/>
      <c r="C432" s="17">
        <v>2014</v>
      </c>
      <c r="D432" s="19">
        <f>SUM(D434+D436)</f>
        <v>20767</v>
      </c>
      <c r="E432" s="19">
        <f t="shared" ref="E432:M432" si="168">SUM(E434+E436)</f>
        <v>20716.259999999998</v>
      </c>
      <c r="F432" s="19">
        <f t="shared" si="168"/>
        <v>0</v>
      </c>
      <c r="G432" s="19">
        <f t="shared" si="168"/>
        <v>0</v>
      </c>
      <c r="H432" s="19">
        <f t="shared" si="168"/>
        <v>0</v>
      </c>
      <c r="I432" s="19">
        <f t="shared" si="168"/>
        <v>0</v>
      </c>
      <c r="J432" s="19">
        <f t="shared" si="168"/>
        <v>20767</v>
      </c>
      <c r="K432" s="19">
        <f t="shared" si="168"/>
        <v>20716.259999999998</v>
      </c>
      <c r="L432" s="19">
        <f t="shared" si="168"/>
        <v>0</v>
      </c>
      <c r="M432" s="19">
        <f t="shared" si="168"/>
        <v>0</v>
      </c>
      <c r="N432" s="19">
        <v>100</v>
      </c>
      <c r="O432" s="19">
        <v>99.76</v>
      </c>
      <c r="P432" s="150"/>
      <c r="Q432" s="150"/>
      <c r="R432" s="150"/>
      <c r="S432" s="150"/>
      <c r="T432" s="3"/>
    </row>
    <row r="433" spans="1:20" ht="21" customHeight="1" x14ac:dyDescent="0.25">
      <c r="A433" s="145"/>
      <c r="B433" s="148"/>
      <c r="C433" s="17">
        <v>2015</v>
      </c>
      <c r="D433" s="19">
        <f>SUM(D435+D437)</f>
        <v>1920</v>
      </c>
      <c r="E433" s="19">
        <f t="shared" ref="E433:M433" si="169">SUM(E435+E437)</f>
        <v>1913.2</v>
      </c>
      <c r="F433" s="19">
        <f t="shared" si="169"/>
        <v>0</v>
      </c>
      <c r="G433" s="19">
        <f t="shared" si="169"/>
        <v>0</v>
      </c>
      <c r="H433" s="19">
        <f t="shared" si="169"/>
        <v>0</v>
      </c>
      <c r="I433" s="19">
        <f t="shared" si="169"/>
        <v>0</v>
      </c>
      <c r="J433" s="19">
        <f t="shared" si="169"/>
        <v>1920</v>
      </c>
      <c r="K433" s="19">
        <f t="shared" si="169"/>
        <v>1913.2</v>
      </c>
      <c r="L433" s="19">
        <f t="shared" si="169"/>
        <v>0</v>
      </c>
      <c r="M433" s="19">
        <f t="shared" si="169"/>
        <v>0</v>
      </c>
      <c r="N433" s="19">
        <v>100</v>
      </c>
      <c r="O433" s="19">
        <v>99.65</v>
      </c>
      <c r="P433" s="151"/>
      <c r="Q433" s="151"/>
      <c r="R433" s="151"/>
      <c r="S433" s="151"/>
      <c r="T433" s="3"/>
    </row>
    <row r="434" spans="1:20" ht="77.25" customHeight="1" x14ac:dyDescent="0.25">
      <c r="A434" s="139" t="s">
        <v>311</v>
      </c>
      <c r="B434" s="154" t="s">
        <v>312</v>
      </c>
      <c r="C434" s="9">
        <v>2014</v>
      </c>
      <c r="D434" s="99">
        <v>50</v>
      </c>
      <c r="E434" s="99">
        <v>0</v>
      </c>
      <c r="F434" s="99">
        <v>0</v>
      </c>
      <c r="G434" s="99">
        <v>0</v>
      </c>
      <c r="H434" s="99">
        <v>0</v>
      </c>
      <c r="I434" s="99">
        <v>0</v>
      </c>
      <c r="J434" s="99">
        <v>50</v>
      </c>
      <c r="K434" s="99">
        <v>0</v>
      </c>
      <c r="L434" s="99">
        <v>0</v>
      </c>
      <c r="M434" s="99">
        <v>0</v>
      </c>
      <c r="N434" s="99">
        <v>100</v>
      </c>
      <c r="O434" s="99">
        <v>0</v>
      </c>
      <c r="P434" s="42" t="s">
        <v>313</v>
      </c>
      <c r="Q434" s="29">
        <v>0.1</v>
      </c>
      <c r="R434" s="29">
        <v>0</v>
      </c>
      <c r="S434" s="29">
        <v>100</v>
      </c>
      <c r="T434" s="3"/>
    </row>
    <row r="435" spans="1:20" ht="77.25" customHeight="1" x14ac:dyDescent="0.25">
      <c r="A435" s="140"/>
      <c r="B435" s="155"/>
      <c r="C435" s="9">
        <v>2015</v>
      </c>
      <c r="D435" s="99">
        <v>0</v>
      </c>
      <c r="E435" s="99">
        <v>0</v>
      </c>
      <c r="F435" s="99">
        <v>0</v>
      </c>
      <c r="G435" s="99">
        <v>0</v>
      </c>
      <c r="H435" s="99">
        <v>0</v>
      </c>
      <c r="I435" s="99">
        <v>0</v>
      </c>
      <c r="J435" s="99">
        <v>0</v>
      </c>
      <c r="K435" s="99">
        <v>0</v>
      </c>
      <c r="L435" s="99">
        <v>0</v>
      </c>
      <c r="M435" s="99">
        <v>0</v>
      </c>
      <c r="N435" s="99">
        <v>100</v>
      </c>
      <c r="O435" s="99">
        <v>100</v>
      </c>
      <c r="P435" s="42" t="s">
        <v>313</v>
      </c>
      <c r="Q435" s="93">
        <v>0.1</v>
      </c>
      <c r="R435" s="93">
        <v>0.1</v>
      </c>
      <c r="S435" s="93">
        <v>100</v>
      </c>
      <c r="T435" s="3"/>
    </row>
    <row r="436" spans="1:20" ht="103.5" customHeight="1" x14ac:dyDescent="0.25">
      <c r="A436" s="139" t="s">
        <v>314</v>
      </c>
      <c r="B436" s="141" t="s">
        <v>315</v>
      </c>
      <c r="C436" s="9">
        <v>2014</v>
      </c>
      <c r="D436" s="99">
        <v>20717</v>
      </c>
      <c r="E436" s="99">
        <v>20716.259999999998</v>
      </c>
      <c r="F436" s="99">
        <v>0</v>
      </c>
      <c r="G436" s="99">
        <v>0</v>
      </c>
      <c r="H436" s="99">
        <v>0</v>
      </c>
      <c r="I436" s="99">
        <v>0</v>
      </c>
      <c r="J436" s="99">
        <v>20717</v>
      </c>
      <c r="K436" s="99">
        <v>20716.259999999998</v>
      </c>
      <c r="L436" s="99">
        <v>0</v>
      </c>
      <c r="M436" s="99">
        <v>0</v>
      </c>
      <c r="N436" s="99">
        <v>100</v>
      </c>
      <c r="O436" s="99">
        <v>100</v>
      </c>
      <c r="P436" s="31" t="s">
        <v>316</v>
      </c>
      <c r="Q436" s="29" t="s">
        <v>317</v>
      </c>
      <c r="R436" s="29">
        <v>1.7</v>
      </c>
      <c r="S436" s="29">
        <v>100</v>
      </c>
      <c r="T436" s="3"/>
    </row>
    <row r="437" spans="1:20" ht="103.5" customHeight="1" x14ac:dyDescent="0.25">
      <c r="A437" s="140"/>
      <c r="B437" s="142"/>
      <c r="C437" s="9">
        <v>2015</v>
      </c>
      <c r="D437" s="99">
        <v>1920</v>
      </c>
      <c r="E437" s="99">
        <v>1913.2</v>
      </c>
      <c r="F437" s="99">
        <v>0</v>
      </c>
      <c r="G437" s="99">
        <v>0</v>
      </c>
      <c r="H437" s="99">
        <v>0</v>
      </c>
      <c r="I437" s="99">
        <v>0</v>
      </c>
      <c r="J437" s="99">
        <v>1920</v>
      </c>
      <c r="K437" s="99">
        <v>1913.2</v>
      </c>
      <c r="L437" s="99">
        <v>0</v>
      </c>
      <c r="M437" s="99">
        <v>0</v>
      </c>
      <c r="N437" s="99">
        <v>100</v>
      </c>
      <c r="O437" s="99">
        <v>99.65</v>
      </c>
      <c r="P437" s="31" t="s">
        <v>316</v>
      </c>
      <c r="Q437" s="93" t="s">
        <v>317</v>
      </c>
      <c r="R437" s="93">
        <v>0.19</v>
      </c>
      <c r="S437" s="93">
        <v>100</v>
      </c>
      <c r="T437" s="3"/>
    </row>
    <row r="438" spans="1:20" ht="42.75" customHeight="1" x14ac:dyDescent="0.25">
      <c r="A438" s="143" t="s">
        <v>318</v>
      </c>
      <c r="B438" s="146" t="s">
        <v>319</v>
      </c>
      <c r="C438" s="18" t="s">
        <v>23</v>
      </c>
      <c r="D438" s="19">
        <f>SUM(D439:D440)</f>
        <v>241007</v>
      </c>
      <c r="E438" s="19">
        <f t="shared" ref="E438:M438" si="170">SUM(E439:E440)</f>
        <v>241007</v>
      </c>
      <c r="F438" s="19">
        <f t="shared" si="170"/>
        <v>0</v>
      </c>
      <c r="G438" s="19">
        <f t="shared" si="170"/>
        <v>0</v>
      </c>
      <c r="H438" s="19">
        <f t="shared" si="170"/>
        <v>24771</v>
      </c>
      <c r="I438" s="19">
        <f t="shared" si="170"/>
        <v>24771</v>
      </c>
      <c r="J438" s="19">
        <f t="shared" si="170"/>
        <v>216236</v>
      </c>
      <c r="K438" s="19">
        <f t="shared" si="170"/>
        <v>216236</v>
      </c>
      <c r="L438" s="19">
        <f t="shared" si="170"/>
        <v>0</v>
      </c>
      <c r="M438" s="19">
        <f t="shared" si="170"/>
        <v>0</v>
      </c>
      <c r="N438" s="19">
        <v>100</v>
      </c>
      <c r="O438" s="19">
        <v>100</v>
      </c>
      <c r="P438" s="149" t="s">
        <v>24</v>
      </c>
      <c r="Q438" s="149" t="s">
        <v>24</v>
      </c>
      <c r="R438" s="149" t="s">
        <v>24</v>
      </c>
      <c r="S438" s="149" t="s">
        <v>24</v>
      </c>
      <c r="T438" s="3"/>
    </row>
    <row r="439" spans="1:20" ht="23.25" customHeight="1" x14ac:dyDescent="0.25">
      <c r="A439" s="144"/>
      <c r="B439" s="147"/>
      <c r="C439" s="17">
        <v>2014</v>
      </c>
      <c r="D439" s="19">
        <f>SUM(D441+D443)</f>
        <v>110850</v>
      </c>
      <c r="E439" s="19">
        <f t="shared" ref="E439:M439" si="171">SUM(E441+E443)</f>
        <v>110850</v>
      </c>
      <c r="F439" s="19">
        <f t="shared" si="171"/>
        <v>0</v>
      </c>
      <c r="G439" s="19">
        <f t="shared" si="171"/>
        <v>0</v>
      </c>
      <c r="H439" s="19">
        <f t="shared" si="171"/>
        <v>12101</v>
      </c>
      <c r="I439" s="19">
        <f t="shared" si="171"/>
        <v>12101</v>
      </c>
      <c r="J439" s="19">
        <f t="shared" si="171"/>
        <v>98749</v>
      </c>
      <c r="K439" s="19">
        <f t="shared" si="171"/>
        <v>98749</v>
      </c>
      <c r="L439" s="19">
        <f t="shared" si="171"/>
        <v>0</v>
      </c>
      <c r="M439" s="19">
        <f t="shared" si="171"/>
        <v>0</v>
      </c>
      <c r="N439" s="19">
        <v>100</v>
      </c>
      <c r="O439" s="19">
        <v>100</v>
      </c>
      <c r="P439" s="150"/>
      <c r="Q439" s="150"/>
      <c r="R439" s="150"/>
      <c r="S439" s="150"/>
      <c r="T439" s="3"/>
    </row>
    <row r="440" spans="1:20" ht="23.25" customHeight="1" x14ac:dyDescent="0.25">
      <c r="A440" s="145"/>
      <c r="B440" s="148"/>
      <c r="C440" s="17">
        <v>2015</v>
      </c>
      <c r="D440" s="19">
        <f>SUM(D442+D444+D445)</f>
        <v>130157</v>
      </c>
      <c r="E440" s="19">
        <f t="shared" ref="E440:M440" si="172">SUM(E442+E444+E445)</f>
        <v>130157</v>
      </c>
      <c r="F440" s="19">
        <f t="shared" si="172"/>
        <v>0</v>
      </c>
      <c r="G440" s="19">
        <f t="shared" si="172"/>
        <v>0</v>
      </c>
      <c r="H440" s="19">
        <f t="shared" si="172"/>
        <v>12670</v>
      </c>
      <c r="I440" s="19">
        <f t="shared" si="172"/>
        <v>12670</v>
      </c>
      <c r="J440" s="19">
        <f t="shared" si="172"/>
        <v>117487</v>
      </c>
      <c r="K440" s="19">
        <f t="shared" si="172"/>
        <v>117487</v>
      </c>
      <c r="L440" s="19">
        <f t="shared" si="172"/>
        <v>0</v>
      </c>
      <c r="M440" s="19">
        <f t="shared" si="172"/>
        <v>0</v>
      </c>
      <c r="N440" s="19">
        <v>100</v>
      </c>
      <c r="O440" s="19">
        <v>100</v>
      </c>
      <c r="P440" s="151"/>
      <c r="Q440" s="151"/>
      <c r="R440" s="151"/>
      <c r="S440" s="151"/>
      <c r="T440" s="3"/>
    </row>
    <row r="441" spans="1:20" ht="147" customHeight="1" x14ac:dyDescent="0.25">
      <c r="A441" s="139" t="s">
        <v>320</v>
      </c>
      <c r="B441" s="154" t="s">
        <v>321</v>
      </c>
      <c r="C441" s="9">
        <v>2014</v>
      </c>
      <c r="D441" s="99">
        <v>80749</v>
      </c>
      <c r="E441" s="99">
        <v>80749</v>
      </c>
      <c r="F441" s="99">
        <v>0</v>
      </c>
      <c r="G441" s="99">
        <v>0</v>
      </c>
      <c r="H441" s="99">
        <v>0</v>
      </c>
      <c r="I441" s="99">
        <v>0</v>
      </c>
      <c r="J441" s="99">
        <v>80749</v>
      </c>
      <c r="K441" s="99">
        <v>80749</v>
      </c>
      <c r="L441" s="99">
        <v>0</v>
      </c>
      <c r="M441" s="99">
        <v>0</v>
      </c>
      <c r="N441" s="99">
        <v>100</v>
      </c>
      <c r="O441" s="99">
        <v>100</v>
      </c>
      <c r="P441" s="43" t="s">
        <v>322</v>
      </c>
      <c r="Q441" s="9" t="s">
        <v>323</v>
      </c>
      <c r="R441" s="9" t="s">
        <v>323</v>
      </c>
      <c r="S441" s="41">
        <v>100</v>
      </c>
      <c r="T441" s="3"/>
    </row>
    <row r="442" spans="1:20" ht="78.75" customHeight="1" x14ac:dyDescent="0.25">
      <c r="A442" s="140"/>
      <c r="B442" s="155"/>
      <c r="C442" s="9">
        <v>2015</v>
      </c>
      <c r="D442" s="99">
        <v>96487</v>
      </c>
      <c r="E442" s="99">
        <v>96487</v>
      </c>
      <c r="F442" s="99">
        <v>0</v>
      </c>
      <c r="G442" s="99">
        <v>0</v>
      </c>
      <c r="H442" s="99">
        <v>0</v>
      </c>
      <c r="I442" s="99">
        <v>0</v>
      </c>
      <c r="J442" s="99">
        <v>96487</v>
      </c>
      <c r="K442" s="99">
        <v>96487</v>
      </c>
      <c r="L442" s="99">
        <v>0</v>
      </c>
      <c r="M442" s="99">
        <v>0</v>
      </c>
      <c r="N442" s="99">
        <v>100</v>
      </c>
      <c r="O442" s="99">
        <v>100</v>
      </c>
      <c r="P442" s="43" t="s">
        <v>481</v>
      </c>
      <c r="Q442" s="9" t="s">
        <v>482</v>
      </c>
      <c r="R442" s="9" t="s">
        <v>482</v>
      </c>
      <c r="S442" s="41">
        <v>100</v>
      </c>
      <c r="T442" s="3"/>
    </row>
    <row r="443" spans="1:20" ht="181.5" customHeight="1" x14ac:dyDescent="0.25">
      <c r="A443" s="139" t="s">
        <v>324</v>
      </c>
      <c r="B443" s="154" t="s">
        <v>325</v>
      </c>
      <c r="C443" s="9">
        <v>2014</v>
      </c>
      <c r="D443" s="99">
        <v>30101</v>
      </c>
      <c r="E443" s="99">
        <v>30101</v>
      </c>
      <c r="F443" s="99">
        <v>0</v>
      </c>
      <c r="G443" s="99">
        <v>0</v>
      </c>
      <c r="H443" s="99">
        <v>12101</v>
      </c>
      <c r="I443" s="99">
        <v>12101</v>
      </c>
      <c r="J443" s="99">
        <v>18000</v>
      </c>
      <c r="K443" s="99">
        <v>18000</v>
      </c>
      <c r="L443" s="99">
        <v>0</v>
      </c>
      <c r="M443" s="99">
        <v>0</v>
      </c>
      <c r="N443" s="99">
        <v>100</v>
      </c>
      <c r="O443" s="99">
        <v>100</v>
      </c>
      <c r="P443" s="31" t="s">
        <v>326</v>
      </c>
      <c r="Q443" s="29">
        <v>100</v>
      </c>
      <c r="R443" s="29">
        <v>100</v>
      </c>
      <c r="S443" s="29">
        <v>100</v>
      </c>
      <c r="T443" s="3"/>
    </row>
    <row r="444" spans="1:20" ht="181.5" customHeight="1" x14ac:dyDescent="0.25">
      <c r="A444" s="140"/>
      <c r="B444" s="155"/>
      <c r="C444" s="9">
        <v>2015</v>
      </c>
      <c r="D444" s="99">
        <v>33670</v>
      </c>
      <c r="E444" s="99">
        <v>33670</v>
      </c>
      <c r="F444" s="99">
        <v>0</v>
      </c>
      <c r="G444" s="99">
        <v>0</v>
      </c>
      <c r="H444" s="99">
        <v>12670</v>
      </c>
      <c r="I444" s="99">
        <v>12670</v>
      </c>
      <c r="J444" s="99">
        <v>21000</v>
      </c>
      <c r="K444" s="99">
        <v>21000</v>
      </c>
      <c r="L444" s="99">
        <v>0</v>
      </c>
      <c r="M444" s="99">
        <v>0</v>
      </c>
      <c r="N444" s="99">
        <v>100</v>
      </c>
      <c r="O444" s="99">
        <v>100</v>
      </c>
      <c r="P444" s="31" t="s">
        <v>326</v>
      </c>
      <c r="Q444" s="93">
        <v>100</v>
      </c>
      <c r="R444" s="93">
        <v>100</v>
      </c>
      <c r="S444" s="93">
        <v>100</v>
      </c>
      <c r="T444" s="3"/>
    </row>
    <row r="445" spans="1:20" ht="181.5" customHeight="1" x14ac:dyDescent="0.25">
      <c r="A445" s="90" t="s">
        <v>483</v>
      </c>
      <c r="B445" s="92" t="s">
        <v>484</v>
      </c>
      <c r="C445" s="9">
        <v>2015</v>
      </c>
      <c r="D445" s="99">
        <v>0</v>
      </c>
      <c r="E445" s="99">
        <v>0</v>
      </c>
      <c r="F445" s="99">
        <v>0</v>
      </c>
      <c r="G445" s="99">
        <v>0</v>
      </c>
      <c r="H445" s="99">
        <v>0</v>
      </c>
      <c r="I445" s="99">
        <v>0</v>
      </c>
      <c r="J445" s="99">
        <v>0</v>
      </c>
      <c r="K445" s="99">
        <v>0</v>
      </c>
      <c r="L445" s="99">
        <v>0</v>
      </c>
      <c r="M445" s="99">
        <v>0</v>
      </c>
      <c r="N445" s="99">
        <v>100</v>
      </c>
      <c r="O445" s="99">
        <v>100</v>
      </c>
      <c r="P445" s="31" t="s">
        <v>326</v>
      </c>
      <c r="Q445" s="93">
        <v>100</v>
      </c>
      <c r="R445" s="93">
        <v>100</v>
      </c>
      <c r="S445" s="93">
        <v>100</v>
      </c>
      <c r="T445" s="3"/>
    </row>
    <row r="446" spans="1:20" ht="23.25" customHeight="1" x14ac:dyDescent="0.25">
      <c r="A446" s="143" t="s">
        <v>327</v>
      </c>
      <c r="B446" s="146" t="s">
        <v>328</v>
      </c>
      <c r="C446" s="18" t="s">
        <v>23</v>
      </c>
      <c r="D446" s="19">
        <f>SUM(D447:D448)</f>
        <v>30340.6</v>
      </c>
      <c r="E446" s="19">
        <f t="shared" ref="E446:M446" si="173">SUM(E447:E448)</f>
        <v>29770.959999999999</v>
      </c>
      <c r="F446" s="19">
        <f t="shared" si="173"/>
        <v>0</v>
      </c>
      <c r="G446" s="19">
        <f t="shared" si="173"/>
        <v>0</v>
      </c>
      <c r="H446" s="19">
        <f t="shared" si="173"/>
        <v>0</v>
      </c>
      <c r="I446" s="19">
        <f t="shared" si="173"/>
        <v>0</v>
      </c>
      <c r="J446" s="19">
        <f t="shared" si="173"/>
        <v>30340.6</v>
      </c>
      <c r="K446" s="19">
        <f t="shared" si="173"/>
        <v>29770.959999999999</v>
      </c>
      <c r="L446" s="19">
        <f t="shared" si="173"/>
        <v>0</v>
      </c>
      <c r="M446" s="19">
        <f t="shared" si="173"/>
        <v>0</v>
      </c>
      <c r="N446" s="19">
        <v>100</v>
      </c>
      <c r="O446" s="19">
        <v>98.12</v>
      </c>
      <c r="P446" s="149" t="s">
        <v>24</v>
      </c>
      <c r="Q446" s="149" t="s">
        <v>24</v>
      </c>
      <c r="R446" s="149" t="s">
        <v>24</v>
      </c>
      <c r="S446" s="149" t="s">
        <v>24</v>
      </c>
      <c r="T446" s="3"/>
    </row>
    <row r="447" spans="1:20" ht="23.25" customHeight="1" x14ac:dyDescent="0.25">
      <c r="A447" s="144"/>
      <c r="B447" s="147"/>
      <c r="C447" s="17">
        <v>2014</v>
      </c>
      <c r="D447" s="19">
        <f>SUM(D449+D451)</f>
        <v>15572</v>
      </c>
      <c r="E447" s="19">
        <f t="shared" ref="E447:M447" si="174">SUM(E449+E451)</f>
        <v>15002.46</v>
      </c>
      <c r="F447" s="19">
        <f t="shared" si="174"/>
        <v>0</v>
      </c>
      <c r="G447" s="19">
        <f t="shared" si="174"/>
        <v>0</v>
      </c>
      <c r="H447" s="19">
        <f t="shared" si="174"/>
        <v>0</v>
      </c>
      <c r="I447" s="19">
        <f t="shared" si="174"/>
        <v>0</v>
      </c>
      <c r="J447" s="19">
        <f t="shared" si="174"/>
        <v>15572</v>
      </c>
      <c r="K447" s="19">
        <f t="shared" si="174"/>
        <v>15002.46</v>
      </c>
      <c r="L447" s="19">
        <f t="shared" si="174"/>
        <v>0</v>
      </c>
      <c r="M447" s="19">
        <f t="shared" si="174"/>
        <v>0</v>
      </c>
      <c r="N447" s="19">
        <v>100</v>
      </c>
      <c r="O447" s="19">
        <v>96.34</v>
      </c>
      <c r="P447" s="150"/>
      <c r="Q447" s="150"/>
      <c r="R447" s="150"/>
      <c r="S447" s="150"/>
      <c r="T447" s="3"/>
    </row>
    <row r="448" spans="1:20" ht="21.75" customHeight="1" x14ac:dyDescent="0.25">
      <c r="A448" s="145"/>
      <c r="B448" s="148"/>
      <c r="C448" s="17">
        <v>2015</v>
      </c>
      <c r="D448" s="19">
        <f>SUM(D450+D452)</f>
        <v>14768.6</v>
      </c>
      <c r="E448" s="19">
        <f t="shared" ref="E448:M448" si="175">SUM(E450+E452)</f>
        <v>14768.5</v>
      </c>
      <c r="F448" s="19">
        <f t="shared" si="175"/>
        <v>0</v>
      </c>
      <c r="G448" s="19">
        <f t="shared" si="175"/>
        <v>0</v>
      </c>
      <c r="H448" s="19">
        <f t="shared" si="175"/>
        <v>0</v>
      </c>
      <c r="I448" s="19">
        <f t="shared" si="175"/>
        <v>0</v>
      </c>
      <c r="J448" s="19">
        <f t="shared" si="175"/>
        <v>14768.6</v>
      </c>
      <c r="K448" s="19">
        <f t="shared" si="175"/>
        <v>14768.5</v>
      </c>
      <c r="L448" s="19">
        <f t="shared" si="175"/>
        <v>0</v>
      </c>
      <c r="M448" s="19">
        <f t="shared" si="175"/>
        <v>0</v>
      </c>
      <c r="N448" s="19">
        <v>100</v>
      </c>
      <c r="O448" s="19">
        <v>100</v>
      </c>
      <c r="P448" s="151"/>
      <c r="Q448" s="151"/>
      <c r="R448" s="151"/>
      <c r="S448" s="151"/>
      <c r="T448" s="3"/>
    </row>
    <row r="449" spans="1:20" ht="40.5" customHeight="1" x14ac:dyDescent="0.25">
      <c r="A449" s="139" t="s">
        <v>329</v>
      </c>
      <c r="B449" s="154" t="s">
        <v>330</v>
      </c>
      <c r="C449" s="24">
        <v>2014</v>
      </c>
      <c r="D449" s="25">
        <v>12999</v>
      </c>
      <c r="E449" s="25">
        <v>12993.05</v>
      </c>
      <c r="F449" s="25">
        <v>0</v>
      </c>
      <c r="G449" s="25">
        <v>0</v>
      </c>
      <c r="H449" s="25">
        <v>0</v>
      </c>
      <c r="I449" s="25">
        <v>0</v>
      </c>
      <c r="J449" s="25">
        <v>12999</v>
      </c>
      <c r="K449" s="25">
        <v>12993.05</v>
      </c>
      <c r="L449" s="25">
        <v>0</v>
      </c>
      <c r="M449" s="25">
        <v>0</v>
      </c>
      <c r="N449" s="25">
        <v>100</v>
      </c>
      <c r="O449" s="25">
        <v>99.95</v>
      </c>
      <c r="P449" s="117" t="s">
        <v>332</v>
      </c>
      <c r="Q449" s="93" t="s">
        <v>331</v>
      </c>
      <c r="R449" s="93">
        <v>96.3</v>
      </c>
      <c r="S449" s="93">
        <v>101.37</v>
      </c>
      <c r="T449" s="3"/>
    </row>
    <row r="450" spans="1:20" ht="45" customHeight="1" x14ac:dyDescent="0.25">
      <c r="A450" s="140"/>
      <c r="B450" s="155"/>
      <c r="C450" s="24">
        <v>2015</v>
      </c>
      <c r="D450" s="25">
        <v>14768.6</v>
      </c>
      <c r="E450" s="25">
        <v>13158.4</v>
      </c>
      <c r="F450" s="25">
        <v>0</v>
      </c>
      <c r="G450" s="25">
        <v>0</v>
      </c>
      <c r="H450" s="25">
        <v>0</v>
      </c>
      <c r="I450" s="25">
        <v>0</v>
      </c>
      <c r="J450" s="25">
        <v>14768.6</v>
      </c>
      <c r="K450" s="25">
        <v>13158.4</v>
      </c>
      <c r="L450" s="25">
        <v>0</v>
      </c>
      <c r="M450" s="25">
        <v>0</v>
      </c>
      <c r="N450" s="25">
        <v>100</v>
      </c>
      <c r="O450" s="25">
        <v>89.1</v>
      </c>
      <c r="P450" s="117" t="s">
        <v>332</v>
      </c>
      <c r="Q450" s="93" t="s">
        <v>331</v>
      </c>
      <c r="R450" s="93">
        <v>99.8</v>
      </c>
      <c r="S450" s="93">
        <v>100</v>
      </c>
      <c r="T450" s="3"/>
    </row>
    <row r="451" spans="1:20" ht="45.75" customHeight="1" x14ac:dyDescent="0.25">
      <c r="A451" s="139" t="s">
        <v>333</v>
      </c>
      <c r="B451" s="154" t="s">
        <v>334</v>
      </c>
      <c r="C451" s="24">
        <v>2014</v>
      </c>
      <c r="D451" s="25">
        <v>2573</v>
      </c>
      <c r="E451" s="25">
        <v>2009.41</v>
      </c>
      <c r="F451" s="25">
        <v>0</v>
      </c>
      <c r="G451" s="25">
        <v>0</v>
      </c>
      <c r="H451" s="25">
        <v>0</v>
      </c>
      <c r="I451" s="25">
        <v>0</v>
      </c>
      <c r="J451" s="25">
        <v>2573</v>
      </c>
      <c r="K451" s="25">
        <v>2009.41</v>
      </c>
      <c r="L451" s="25">
        <v>0</v>
      </c>
      <c r="M451" s="25">
        <v>0</v>
      </c>
      <c r="N451" s="25">
        <v>100</v>
      </c>
      <c r="O451" s="25">
        <v>78.099999999999994</v>
      </c>
      <c r="P451" s="117" t="s">
        <v>485</v>
      </c>
      <c r="Q451" s="93" t="s">
        <v>486</v>
      </c>
      <c r="R451" s="93" t="s">
        <v>486</v>
      </c>
      <c r="S451" s="93">
        <v>100</v>
      </c>
      <c r="T451" s="3"/>
    </row>
    <row r="452" spans="1:20" ht="54.75" customHeight="1" x14ac:dyDescent="0.25">
      <c r="A452" s="140"/>
      <c r="B452" s="155"/>
      <c r="C452" s="24">
        <v>2015</v>
      </c>
      <c r="D452" s="25">
        <v>0</v>
      </c>
      <c r="E452" s="25">
        <v>1610.1</v>
      </c>
      <c r="F452" s="25">
        <v>0</v>
      </c>
      <c r="G452" s="25">
        <v>0</v>
      </c>
      <c r="H452" s="25">
        <v>0</v>
      </c>
      <c r="I452" s="25">
        <v>0</v>
      </c>
      <c r="J452" s="25">
        <v>0</v>
      </c>
      <c r="K452" s="25">
        <v>1610.1</v>
      </c>
      <c r="L452" s="25">
        <v>0</v>
      </c>
      <c r="M452" s="25">
        <v>0</v>
      </c>
      <c r="N452" s="25">
        <v>0</v>
      </c>
      <c r="O452" s="25">
        <v>100</v>
      </c>
      <c r="P452" s="117" t="s">
        <v>485</v>
      </c>
      <c r="Q452" s="93" t="s">
        <v>486</v>
      </c>
      <c r="R452" s="93" t="s">
        <v>486</v>
      </c>
      <c r="S452" s="93">
        <v>100</v>
      </c>
      <c r="T452" s="3"/>
    </row>
    <row r="453" spans="1:20" ht="28.5" customHeight="1" x14ac:dyDescent="0.25">
      <c r="A453" s="167" t="s">
        <v>335</v>
      </c>
      <c r="B453" s="170" t="s">
        <v>336</v>
      </c>
      <c r="C453" s="14" t="s">
        <v>23</v>
      </c>
      <c r="D453" s="15">
        <f>SUM(D454:D455)</f>
        <v>149775.70000000001</v>
      </c>
      <c r="E453" s="15">
        <f t="shared" ref="E453:M453" si="176">SUM(E454:E455)</f>
        <v>149766</v>
      </c>
      <c r="F453" s="15">
        <f t="shared" si="176"/>
        <v>0</v>
      </c>
      <c r="G453" s="15">
        <f t="shared" si="176"/>
        <v>0</v>
      </c>
      <c r="H453" s="15">
        <f t="shared" si="176"/>
        <v>9038</v>
      </c>
      <c r="I453" s="15">
        <f t="shared" si="176"/>
        <v>9038</v>
      </c>
      <c r="J453" s="15">
        <f t="shared" si="176"/>
        <v>140737.70000000001</v>
      </c>
      <c r="K453" s="15">
        <f t="shared" si="176"/>
        <v>140728</v>
      </c>
      <c r="L453" s="15">
        <f t="shared" si="176"/>
        <v>0</v>
      </c>
      <c r="M453" s="15">
        <f t="shared" si="176"/>
        <v>0</v>
      </c>
      <c r="N453" s="15">
        <v>100</v>
      </c>
      <c r="O453" s="15">
        <v>99.99</v>
      </c>
      <c r="P453" s="173" t="s">
        <v>24</v>
      </c>
      <c r="Q453" s="173" t="s">
        <v>24</v>
      </c>
      <c r="R453" s="173" t="s">
        <v>24</v>
      </c>
      <c r="S453" s="173" t="s">
        <v>24</v>
      </c>
      <c r="T453" s="3"/>
    </row>
    <row r="454" spans="1:20" ht="22.5" customHeight="1" x14ac:dyDescent="0.25">
      <c r="A454" s="168"/>
      <c r="B454" s="171"/>
      <c r="C454" s="13">
        <v>2014</v>
      </c>
      <c r="D454" s="15">
        <f>SUM(D457+D464+D470+D476)</f>
        <v>74845.5</v>
      </c>
      <c r="E454" s="15">
        <f t="shared" ref="E454:M454" si="177">SUM(E457+E464+E470+E476)</f>
        <v>74837.399999999994</v>
      </c>
      <c r="F454" s="15">
        <f t="shared" si="177"/>
        <v>0</v>
      </c>
      <c r="G454" s="15">
        <f t="shared" si="177"/>
        <v>0</v>
      </c>
      <c r="H454" s="15">
        <f t="shared" si="177"/>
        <v>4510</v>
      </c>
      <c r="I454" s="15">
        <f t="shared" si="177"/>
        <v>4510</v>
      </c>
      <c r="J454" s="15">
        <f t="shared" si="177"/>
        <v>70335.5</v>
      </c>
      <c r="K454" s="15">
        <f t="shared" si="177"/>
        <v>70327.399999999994</v>
      </c>
      <c r="L454" s="15">
        <f t="shared" si="177"/>
        <v>0</v>
      </c>
      <c r="M454" s="15">
        <f t="shared" si="177"/>
        <v>0</v>
      </c>
      <c r="N454" s="15">
        <v>100</v>
      </c>
      <c r="O454" s="15">
        <v>99.99</v>
      </c>
      <c r="P454" s="174"/>
      <c r="Q454" s="174"/>
      <c r="R454" s="174"/>
      <c r="S454" s="174"/>
      <c r="T454" s="3"/>
    </row>
    <row r="455" spans="1:20" ht="21" customHeight="1" x14ac:dyDescent="0.25">
      <c r="A455" s="169"/>
      <c r="B455" s="172"/>
      <c r="C455" s="13">
        <v>2015</v>
      </c>
      <c r="D455" s="15">
        <f>SUM(D458+D465+D471+D477)</f>
        <v>74930.200000000012</v>
      </c>
      <c r="E455" s="15">
        <f t="shared" ref="E455:M455" si="178">SUM(E458+E465+E471+E477)</f>
        <v>74928.599999999991</v>
      </c>
      <c r="F455" s="15">
        <f t="shared" si="178"/>
        <v>0</v>
      </c>
      <c r="G455" s="15">
        <f t="shared" si="178"/>
        <v>0</v>
      </c>
      <c r="H455" s="15">
        <f t="shared" si="178"/>
        <v>4528</v>
      </c>
      <c r="I455" s="15">
        <f t="shared" si="178"/>
        <v>4528</v>
      </c>
      <c r="J455" s="15">
        <f t="shared" si="178"/>
        <v>70402.200000000012</v>
      </c>
      <c r="K455" s="15">
        <f t="shared" si="178"/>
        <v>70400.599999999991</v>
      </c>
      <c r="L455" s="15">
        <f t="shared" si="178"/>
        <v>0</v>
      </c>
      <c r="M455" s="15">
        <f t="shared" si="178"/>
        <v>0</v>
      </c>
      <c r="N455" s="15">
        <v>100</v>
      </c>
      <c r="O455" s="15">
        <v>100</v>
      </c>
      <c r="P455" s="175"/>
      <c r="Q455" s="175"/>
      <c r="R455" s="175"/>
      <c r="S455" s="175"/>
      <c r="T455" s="3"/>
    </row>
    <row r="456" spans="1:20" ht="22.5" customHeight="1" x14ac:dyDescent="0.25">
      <c r="A456" s="143" t="s">
        <v>337</v>
      </c>
      <c r="B456" s="146" t="s">
        <v>338</v>
      </c>
      <c r="C456" s="18" t="s">
        <v>23</v>
      </c>
      <c r="D456" s="19">
        <f>SUM(D457:D458)</f>
        <v>74.5</v>
      </c>
      <c r="E456" s="19">
        <f t="shared" ref="E456:M456" si="179">SUM(E457:E458)</f>
        <v>74.2</v>
      </c>
      <c r="F456" s="19">
        <f t="shared" si="179"/>
        <v>0</v>
      </c>
      <c r="G456" s="19">
        <f t="shared" si="179"/>
        <v>0</v>
      </c>
      <c r="H456" s="19">
        <f t="shared" si="179"/>
        <v>0</v>
      </c>
      <c r="I456" s="19">
        <f t="shared" si="179"/>
        <v>0</v>
      </c>
      <c r="J456" s="19">
        <f t="shared" si="179"/>
        <v>74.5</v>
      </c>
      <c r="K456" s="19">
        <f t="shared" si="179"/>
        <v>74.2</v>
      </c>
      <c r="L456" s="19">
        <f t="shared" si="179"/>
        <v>0</v>
      </c>
      <c r="M456" s="19">
        <f t="shared" si="179"/>
        <v>0</v>
      </c>
      <c r="N456" s="19">
        <v>100</v>
      </c>
      <c r="O456" s="19">
        <v>99.6</v>
      </c>
      <c r="P456" s="149" t="s">
        <v>24</v>
      </c>
      <c r="Q456" s="149" t="s">
        <v>24</v>
      </c>
      <c r="R456" s="149" t="s">
        <v>24</v>
      </c>
      <c r="S456" s="149" t="s">
        <v>24</v>
      </c>
      <c r="T456" s="3"/>
    </row>
    <row r="457" spans="1:20" ht="23.25" customHeight="1" x14ac:dyDescent="0.25">
      <c r="A457" s="144"/>
      <c r="B457" s="147"/>
      <c r="C457" s="17">
        <v>2014</v>
      </c>
      <c r="D457" s="19">
        <f>SUM(D459)</f>
        <v>69.5</v>
      </c>
      <c r="E457" s="19">
        <f t="shared" ref="E457:M457" si="180">SUM(E459)</f>
        <v>69.2</v>
      </c>
      <c r="F457" s="19">
        <f t="shared" si="180"/>
        <v>0</v>
      </c>
      <c r="G457" s="19">
        <f t="shared" si="180"/>
        <v>0</v>
      </c>
      <c r="H457" s="19">
        <f t="shared" si="180"/>
        <v>0</v>
      </c>
      <c r="I457" s="19">
        <f t="shared" si="180"/>
        <v>0</v>
      </c>
      <c r="J457" s="19">
        <f t="shared" si="180"/>
        <v>69.5</v>
      </c>
      <c r="K457" s="19">
        <f t="shared" si="180"/>
        <v>69.2</v>
      </c>
      <c r="L457" s="19">
        <f t="shared" si="180"/>
        <v>0</v>
      </c>
      <c r="M457" s="19">
        <f t="shared" si="180"/>
        <v>0</v>
      </c>
      <c r="N457" s="19">
        <v>100</v>
      </c>
      <c r="O457" s="19">
        <v>99.57</v>
      </c>
      <c r="P457" s="150"/>
      <c r="Q457" s="150"/>
      <c r="R457" s="150"/>
      <c r="S457" s="150"/>
      <c r="T457" s="3"/>
    </row>
    <row r="458" spans="1:20" ht="21.75" customHeight="1" x14ac:dyDescent="0.25">
      <c r="A458" s="145"/>
      <c r="B458" s="148"/>
      <c r="C458" s="17">
        <v>2015</v>
      </c>
      <c r="D458" s="19">
        <f>SUM(D460)</f>
        <v>5</v>
      </c>
      <c r="E458" s="19">
        <f t="shared" ref="E458:M458" si="181">SUM(E460)</f>
        <v>5</v>
      </c>
      <c r="F458" s="19">
        <f t="shared" si="181"/>
        <v>0</v>
      </c>
      <c r="G458" s="19">
        <f t="shared" si="181"/>
        <v>0</v>
      </c>
      <c r="H458" s="19">
        <f t="shared" si="181"/>
        <v>0</v>
      </c>
      <c r="I458" s="19">
        <f t="shared" si="181"/>
        <v>0</v>
      </c>
      <c r="J458" s="19">
        <f t="shared" si="181"/>
        <v>5</v>
      </c>
      <c r="K458" s="19">
        <f t="shared" si="181"/>
        <v>5</v>
      </c>
      <c r="L458" s="19">
        <f t="shared" si="181"/>
        <v>0</v>
      </c>
      <c r="M458" s="19">
        <f t="shared" si="181"/>
        <v>0</v>
      </c>
      <c r="N458" s="19">
        <v>100</v>
      </c>
      <c r="O458" s="19">
        <v>100</v>
      </c>
      <c r="P458" s="151"/>
      <c r="Q458" s="151"/>
      <c r="R458" s="151"/>
      <c r="S458" s="151"/>
      <c r="T458" s="3"/>
    </row>
    <row r="459" spans="1:20" ht="65.25" customHeight="1" x14ac:dyDescent="0.25">
      <c r="A459" s="139" t="s">
        <v>339</v>
      </c>
      <c r="B459" s="154" t="s">
        <v>340</v>
      </c>
      <c r="C459" s="9">
        <v>2014</v>
      </c>
      <c r="D459" s="99">
        <v>69.5</v>
      </c>
      <c r="E459" s="99">
        <v>69.2</v>
      </c>
      <c r="F459" s="99">
        <v>0</v>
      </c>
      <c r="G459" s="99">
        <v>0</v>
      </c>
      <c r="H459" s="99">
        <v>0</v>
      </c>
      <c r="I459" s="99">
        <v>0</v>
      </c>
      <c r="J459" s="99">
        <v>69.5</v>
      </c>
      <c r="K459" s="99">
        <v>69.2</v>
      </c>
      <c r="L459" s="99">
        <v>0</v>
      </c>
      <c r="M459" s="99">
        <v>0</v>
      </c>
      <c r="N459" s="99">
        <v>100</v>
      </c>
      <c r="O459" s="99">
        <v>99.57</v>
      </c>
      <c r="P459" s="42" t="s">
        <v>341</v>
      </c>
      <c r="Q459" s="29">
        <v>70</v>
      </c>
      <c r="R459" s="29">
        <v>60</v>
      </c>
      <c r="S459" s="29">
        <v>85.71</v>
      </c>
      <c r="T459" s="3"/>
    </row>
    <row r="460" spans="1:20" ht="65.25" customHeight="1" x14ac:dyDescent="0.25">
      <c r="A460" s="153"/>
      <c r="B460" s="158"/>
      <c r="C460" s="141">
        <v>2015</v>
      </c>
      <c r="D460" s="176">
        <v>5</v>
      </c>
      <c r="E460" s="176">
        <v>5</v>
      </c>
      <c r="F460" s="176">
        <v>0</v>
      </c>
      <c r="G460" s="176">
        <v>0</v>
      </c>
      <c r="H460" s="176">
        <v>0</v>
      </c>
      <c r="I460" s="176">
        <v>0</v>
      </c>
      <c r="J460" s="176">
        <v>5</v>
      </c>
      <c r="K460" s="176">
        <v>5</v>
      </c>
      <c r="L460" s="176">
        <v>0</v>
      </c>
      <c r="M460" s="176">
        <v>0</v>
      </c>
      <c r="N460" s="176">
        <v>100</v>
      </c>
      <c r="O460" s="176">
        <v>100</v>
      </c>
      <c r="P460" s="42" t="s">
        <v>341</v>
      </c>
      <c r="Q460" s="93">
        <v>75</v>
      </c>
      <c r="R460" s="93">
        <v>75</v>
      </c>
      <c r="S460" s="93">
        <v>100</v>
      </c>
      <c r="T460" s="3"/>
    </row>
    <row r="461" spans="1:20" ht="50.25" customHeight="1" x14ac:dyDescent="0.25">
      <c r="A461" s="153"/>
      <c r="B461" s="158"/>
      <c r="C461" s="152"/>
      <c r="D461" s="178"/>
      <c r="E461" s="178"/>
      <c r="F461" s="178"/>
      <c r="G461" s="178"/>
      <c r="H461" s="178"/>
      <c r="I461" s="178"/>
      <c r="J461" s="178"/>
      <c r="K461" s="178"/>
      <c r="L461" s="178"/>
      <c r="M461" s="178"/>
      <c r="N461" s="178"/>
      <c r="O461" s="178"/>
      <c r="P461" s="44" t="s">
        <v>487</v>
      </c>
      <c r="Q461" s="118">
        <v>1</v>
      </c>
      <c r="R461" s="119">
        <v>1</v>
      </c>
      <c r="S461" s="119">
        <v>1</v>
      </c>
      <c r="T461" s="3"/>
    </row>
    <row r="462" spans="1:20" ht="41.25" customHeight="1" x14ac:dyDescent="0.25">
      <c r="A462" s="140"/>
      <c r="B462" s="155"/>
      <c r="C462" s="142"/>
      <c r="D462" s="177"/>
      <c r="E462" s="177"/>
      <c r="F462" s="177"/>
      <c r="G462" s="177"/>
      <c r="H462" s="177"/>
      <c r="I462" s="177"/>
      <c r="J462" s="177"/>
      <c r="K462" s="177"/>
      <c r="L462" s="177"/>
      <c r="M462" s="177"/>
      <c r="N462" s="177"/>
      <c r="O462" s="177"/>
      <c r="P462" s="44" t="s">
        <v>488</v>
      </c>
      <c r="Q462" s="118">
        <v>1</v>
      </c>
      <c r="R462" s="119">
        <v>1</v>
      </c>
      <c r="S462" s="119">
        <v>1</v>
      </c>
      <c r="T462" s="3"/>
    </row>
    <row r="463" spans="1:20" ht="24.75" customHeight="1" x14ac:dyDescent="0.25">
      <c r="A463" s="143" t="s">
        <v>342</v>
      </c>
      <c r="B463" s="146" t="s">
        <v>343</v>
      </c>
      <c r="C463" s="18" t="s">
        <v>23</v>
      </c>
      <c r="D463" s="19">
        <f>SUM(D464:D465)</f>
        <v>289.3</v>
      </c>
      <c r="E463" s="19">
        <f t="shared" ref="E463:M463" si="182">SUM(E464:E465)</f>
        <v>289.10000000000002</v>
      </c>
      <c r="F463" s="19">
        <f t="shared" si="182"/>
        <v>0</v>
      </c>
      <c r="G463" s="19">
        <f t="shared" si="182"/>
        <v>0</v>
      </c>
      <c r="H463" s="19">
        <f t="shared" si="182"/>
        <v>0</v>
      </c>
      <c r="I463" s="19">
        <f t="shared" si="182"/>
        <v>0</v>
      </c>
      <c r="J463" s="19">
        <f t="shared" si="182"/>
        <v>289.3</v>
      </c>
      <c r="K463" s="19">
        <f t="shared" si="182"/>
        <v>289.10000000000002</v>
      </c>
      <c r="L463" s="19">
        <f t="shared" si="182"/>
        <v>0</v>
      </c>
      <c r="M463" s="19">
        <f t="shared" si="182"/>
        <v>0</v>
      </c>
      <c r="N463" s="19">
        <v>100</v>
      </c>
      <c r="O463" s="19">
        <v>99.93</v>
      </c>
      <c r="P463" s="149" t="s">
        <v>24</v>
      </c>
      <c r="Q463" s="149" t="s">
        <v>24</v>
      </c>
      <c r="R463" s="149" t="s">
        <v>24</v>
      </c>
      <c r="S463" s="149" t="s">
        <v>24</v>
      </c>
      <c r="T463" s="3"/>
    </row>
    <row r="464" spans="1:20" ht="20.25" customHeight="1" x14ac:dyDescent="0.25">
      <c r="A464" s="144"/>
      <c r="B464" s="147"/>
      <c r="C464" s="69">
        <v>2014</v>
      </c>
      <c r="D464" s="79">
        <f>SUM(D466)</f>
        <v>197</v>
      </c>
      <c r="E464" s="79">
        <f t="shared" ref="E464:M464" si="183">SUM(E466)</f>
        <v>196.9</v>
      </c>
      <c r="F464" s="79">
        <f t="shared" si="183"/>
        <v>0</v>
      </c>
      <c r="G464" s="79">
        <f t="shared" si="183"/>
        <v>0</v>
      </c>
      <c r="H464" s="79">
        <f t="shared" si="183"/>
        <v>0</v>
      </c>
      <c r="I464" s="79">
        <f t="shared" si="183"/>
        <v>0</v>
      </c>
      <c r="J464" s="79">
        <f t="shared" si="183"/>
        <v>197</v>
      </c>
      <c r="K464" s="79">
        <f t="shared" si="183"/>
        <v>196.9</v>
      </c>
      <c r="L464" s="79">
        <f t="shared" si="183"/>
        <v>0</v>
      </c>
      <c r="M464" s="79">
        <f t="shared" si="183"/>
        <v>0</v>
      </c>
      <c r="N464" s="79">
        <v>100</v>
      </c>
      <c r="O464" s="79">
        <v>99.95</v>
      </c>
      <c r="P464" s="150"/>
      <c r="Q464" s="150"/>
      <c r="R464" s="150"/>
      <c r="S464" s="150"/>
      <c r="T464" s="3"/>
    </row>
    <row r="465" spans="1:20" ht="22.5" customHeight="1" x14ac:dyDescent="0.25">
      <c r="A465" s="145"/>
      <c r="B465" s="148"/>
      <c r="C465" s="69">
        <v>2015</v>
      </c>
      <c r="D465" s="79">
        <f>SUM(D468)</f>
        <v>92.3</v>
      </c>
      <c r="E465" s="79">
        <f t="shared" ref="E465:M465" si="184">SUM(E468)</f>
        <v>92.2</v>
      </c>
      <c r="F465" s="79">
        <f t="shared" si="184"/>
        <v>0</v>
      </c>
      <c r="G465" s="79">
        <f t="shared" si="184"/>
        <v>0</v>
      </c>
      <c r="H465" s="79">
        <f t="shared" si="184"/>
        <v>0</v>
      </c>
      <c r="I465" s="79">
        <f t="shared" si="184"/>
        <v>0</v>
      </c>
      <c r="J465" s="79">
        <f t="shared" si="184"/>
        <v>92.3</v>
      </c>
      <c r="K465" s="79">
        <f t="shared" si="184"/>
        <v>92.2</v>
      </c>
      <c r="L465" s="79">
        <f t="shared" si="184"/>
        <v>0</v>
      </c>
      <c r="M465" s="79">
        <f t="shared" si="184"/>
        <v>0</v>
      </c>
      <c r="N465" s="79">
        <v>100</v>
      </c>
      <c r="O465" s="79">
        <v>99.89</v>
      </c>
      <c r="P465" s="151"/>
      <c r="Q465" s="151"/>
      <c r="R465" s="151"/>
      <c r="S465" s="151"/>
      <c r="T465" s="3"/>
    </row>
    <row r="466" spans="1:20" ht="111" customHeight="1" x14ac:dyDescent="0.25">
      <c r="A466" s="139" t="s">
        <v>344</v>
      </c>
      <c r="B466" s="154" t="s">
        <v>345</v>
      </c>
      <c r="C466" s="141">
        <v>2014</v>
      </c>
      <c r="D466" s="176">
        <v>197</v>
      </c>
      <c r="E466" s="176">
        <v>196.9</v>
      </c>
      <c r="F466" s="176">
        <v>0</v>
      </c>
      <c r="G466" s="176">
        <v>0</v>
      </c>
      <c r="H466" s="176">
        <v>0</v>
      </c>
      <c r="I466" s="176">
        <v>0</v>
      </c>
      <c r="J466" s="176">
        <v>197</v>
      </c>
      <c r="K466" s="176">
        <v>196.9</v>
      </c>
      <c r="L466" s="176">
        <v>0</v>
      </c>
      <c r="M466" s="176">
        <v>0</v>
      </c>
      <c r="N466" s="176">
        <v>100</v>
      </c>
      <c r="O466" s="176">
        <v>99.95</v>
      </c>
      <c r="P466" s="43" t="s">
        <v>346</v>
      </c>
      <c r="Q466" s="29">
        <v>100</v>
      </c>
      <c r="R466" s="29">
        <v>100</v>
      </c>
      <c r="S466" s="29">
        <v>100</v>
      </c>
      <c r="T466" s="3"/>
    </row>
    <row r="467" spans="1:20" ht="41.25" customHeight="1" x14ac:dyDescent="0.25">
      <c r="A467" s="153"/>
      <c r="B467" s="158"/>
      <c r="C467" s="142"/>
      <c r="D467" s="177"/>
      <c r="E467" s="177"/>
      <c r="F467" s="177"/>
      <c r="G467" s="177"/>
      <c r="H467" s="177"/>
      <c r="I467" s="177"/>
      <c r="J467" s="177"/>
      <c r="K467" s="177"/>
      <c r="L467" s="177"/>
      <c r="M467" s="177"/>
      <c r="N467" s="177"/>
      <c r="O467" s="177"/>
      <c r="P467" s="28" t="s">
        <v>347</v>
      </c>
      <c r="Q467" s="29">
        <v>100</v>
      </c>
      <c r="R467" s="29">
        <v>100</v>
      </c>
      <c r="S467" s="29">
        <v>100</v>
      </c>
      <c r="T467" s="3"/>
    </row>
    <row r="468" spans="1:20" ht="41.25" customHeight="1" x14ac:dyDescent="0.25">
      <c r="A468" s="140"/>
      <c r="B468" s="155"/>
      <c r="C468" s="91">
        <v>2015</v>
      </c>
      <c r="D468" s="89">
        <v>92.3</v>
      </c>
      <c r="E468" s="89">
        <v>92.2</v>
      </c>
      <c r="F468" s="89">
        <v>0</v>
      </c>
      <c r="G468" s="89">
        <v>0</v>
      </c>
      <c r="H468" s="89">
        <v>0</v>
      </c>
      <c r="I468" s="89">
        <v>0</v>
      </c>
      <c r="J468" s="89">
        <v>92.3</v>
      </c>
      <c r="K468" s="89">
        <v>92.2</v>
      </c>
      <c r="L468" s="89">
        <v>0</v>
      </c>
      <c r="M468" s="89">
        <v>0</v>
      </c>
      <c r="N468" s="89">
        <v>100</v>
      </c>
      <c r="O468" s="89">
        <v>99.89</v>
      </c>
      <c r="P468" s="28" t="s">
        <v>347</v>
      </c>
      <c r="Q468" s="93">
        <v>100</v>
      </c>
      <c r="R468" s="93">
        <v>100</v>
      </c>
      <c r="S468" s="93">
        <v>100</v>
      </c>
      <c r="T468" s="3"/>
    </row>
    <row r="469" spans="1:20" ht="23.25" customHeight="1" x14ac:dyDescent="0.25">
      <c r="A469" s="143" t="s">
        <v>348</v>
      </c>
      <c r="B469" s="146" t="s">
        <v>349</v>
      </c>
      <c r="C469" s="18" t="s">
        <v>23</v>
      </c>
      <c r="D469" s="19">
        <f>SUM(D470:D471)</f>
        <v>81258.600000000006</v>
      </c>
      <c r="E469" s="19">
        <f t="shared" ref="E469:M469" si="185">SUM(E470:E471)</f>
        <v>81251.5</v>
      </c>
      <c r="F469" s="19">
        <f t="shared" si="185"/>
        <v>0</v>
      </c>
      <c r="G469" s="19">
        <f t="shared" si="185"/>
        <v>0</v>
      </c>
      <c r="H469" s="19">
        <f t="shared" si="185"/>
        <v>9038</v>
      </c>
      <c r="I469" s="19">
        <f t="shared" si="185"/>
        <v>9038</v>
      </c>
      <c r="J469" s="19">
        <f t="shared" si="185"/>
        <v>72220.600000000006</v>
      </c>
      <c r="K469" s="19">
        <f t="shared" si="185"/>
        <v>72213.5</v>
      </c>
      <c r="L469" s="19">
        <f t="shared" si="185"/>
        <v>0</v>
      </c>
      <c r="M469" s="19">
        <f t="shared" si="185"/>
        <v>0</v>
      </c>
      <c r="N469" s="19">
        <v>100</v>
      </c>
      <c r="O469" s="19">
        <v>99.99</v>
      </c>
      <c r="P469" s="149" t="s">
        <v>24</v>
      </c>
      <c r="Q469" s="149" t="s">
        <v>24</v>
      </c>
      <c r="R469" s="149" t="s">
        <v>24</v>
      </c>
      <c r="S469" s="149" t="s">
        <v>24</v>
      </c>
      <c r="T469" s="3"/>
    </row>
    <row r="470" spans="1:20" ht="18" customHeight="1" x14ac:dyDescent="0.25">
      <c r="A470" s="144"/>
      <c r="B470" s="147"/>
      <c r="C470" s="17">
        <v>2014</v>
      </c>
      <c r="D470" s="19">
        <f>SUM(D472+D474)</f>
        <v>40772</v>
      </c>
      <c r="E470" s="19">
        <f t="shared" ref="E470:M470" si="186">SUM(E472+E474)</f>
        <v>40765.799999999996</v>
      </c>
      <c r="F470" s="19">
        <f t="shared" si="186"/>
        <v>0</v>
      </c>
      <c r="G470" s="19">
        <f t="shared" si="186"/>
        <v>0</v>
      </c>
      <c r="H470" s="19">
        <f t="shared" si="186"/>
        <v>4510</v>
      </c>
      <c r="I470" s="19">
        <f t="shared" si="186"/>
        <v>4510</v>
      </c>
      <c r="J470" s="19">
        <f t="shared" si="186"/>
        <v>36262</v>
      </c>
      <c r="K470" s="19">
        <f t="shared" si="186"/>
        <v>36255.799999999996</v>
      </c>
      <c r="L470" s="19">
        <f t="shared" si="186"/>
        <v>0</v>
      </c>
      <c r="M470" s="19">
        <f t="shared" si="186"/>
        <v>0</v>
      </c>
      <c r="N470" s="19">
        <v>100</v>
      </c>
      <c r="O470" s="19">
        <v>99.98</v>
      </c>
      <c r="P470" s="150"/>
      <c r="Q470" s="150"/>
      <c r="R470" s="150"/>
      <c r="S470" s="150"/>
      <c r="T470" s="3"/>
    </row>
    <row r="471" spans="1:20" ht="19.5" customHeight="1" x14ac:dyDescent="0.25">
      <c r="A471" s="145"/>
      <c r="B471" s="148"/>
      <c r="C471" s="17">
        <v>2015</v>
      </c>
      <c r="D471" s="19">
        <f>SUM(D473)</f>
        <v>40486.6</v>
      </c>
      <c r="E471" s="19">
        <f t="shared" ref="E471:M471" si="187">SUM(E473)</f>
        <v>40485.699999999997</v>
      </c>
      <c r="F471" s="19">
        <f t="shared" si="187"/>
        <v>0</v>
      </c>
      <c r="G471" s="19">
        <f t="shared" si="187"/>
        <v>0</v>
      </c>
      <c r="H471" s="19">
        <f t="shared" si="187"/>
        <v>4528</v>
      </c>
      <c r="I471" s="19">
        <f t="shared" si="187"/>
        <v>4528</v>
      </c>
      <c r="J471" s="19">
        <f t="shared" si="187"/>
        <v>35958.6</v>
      </c>
      <c r="K471" s="19">
        <f t="shared" si="187"/>
        <v>35957.699999999997</v>
      </c>
      <c r="L471" s="19">
        <f t="shared" si="187"/>
        <v>0</v>
      </c>
      <c r="M471" s="19">
        <f t="shared" si="187"/>
        <v>0</v>
      </c>
      <c r="N471" s="19">
        <v>100</v>
      </c>
      <c r="O471" s="19">
        <v>100</v>
      </c>
      <c r="P471" s="151"/>
      <c r="Q471" s="151"/>
      <c r="R471" s="151"/>
      <c r="S471" s="151"/>
      <c r="T471" s="3"/>
    </row>
    <row r="472" spans="1:20" ht="66" customHeight="1" x14ac:dyDescent="0.25">
      <c r="A472" s="139" t="s">
        <v>350</v>
      </c>
      <c r="B472" s="141" t="s">
        <v>353</v>
      </c>
      <c r="C472" s="9">
        <v>2014</v>
      </c>
      <c r="D472" s="99">
        <v>40441</v>
      </c>
      <c r="E472" s="99">
        <v>40435.699999999997</v>
      </c>
      <c r="F472" s="99">
        <v>0</v>
      </c>
      <c r="G472" s="99">
        <v>0</v>
      </c>
      <c r="H472" s="99">
        <v>4510</v>
      </c>
      <c r="I472" s="99">
        <v>4510</v>
      </c>
      <c r="J472" s="99">
        <v>35931</v>
      </c>
      <c r="K472" s="99">
        <v>35925.699999999997</v>
      </c>
      <c r="L472" s="99">
        <v>0</v>
      </c>
      <c r="M472" s="99">
        <v>0</v>
      </c>
      <c r="N472" s="99">
        <v>100</v>
      </c>
      <c r="O472" s="99">
        <v>99.99</v>
      </c>
      <c r="P472" s="28" t="s">
        <v>351</v>
      </c>
      <c r="Q472" s="29">
        <v>100</v>
      </c>
      <c r="R472" s="29">
        <v>100</v>
      </c>
      <c r="S472" s="29">
        <v>100</v>
      </c>
      <c r="T472" s="3"/>
    </row>
    <row r="473" spans="1:20" ht="66" customHeight="1" x14ac:dyDescent="0.25">
      <c r="A473" s="140"/>
      <c r="B473" s="142"/>
      <c r="C473" s="9">
        <v>2015</v>
      </c>
      <c r="D473" s="99">
        <v>40486.6</v>
      </c>
      <c r="E473" s="99">
        <v>40485.699999999997</v>
      </c>
      <c r="F473" s="99">
        <v>0</v>
      </c>
      <c r="G473" s="99">
        <v>0</v>
      </c>
      <c r="H473" s="99">
        <v>4528</v>
      </c>
      <c r="I473" s="99">
        <v>4528</v>
      </c>
      <c r="J473" s="99">
        <v>35958.6</v>
      </c>
      <c r="K473" s="99">
        <v>35957.699999999997</v>
      </c>
      <c r="L473" s="99">
        <v>0</v>
      </c>
      <c r="M473" s="99">
        <v>0</v>
      </c>
      <c r="N473" s="99">
        <v>100</v>
      </c>
      <c r="O473" s="99">
        <v>100</v>
      </c>
      <c r="P473" s="28" t="s">
        <v>351</v>
      </c>
      <c r="Q473" s="93">
        <v>100</v>
      </c>
      <c r="R473" s="93">
        <v>100</v>
      </c>
      <c r="S473" s="93">
        <v>100</v>
      </c>
      <c r="T473" s="3"/>
    </row>
    <row r="474" spans="1:20" ht="51.75" customHeight="1" x14ac:dyDescent="0.25">
      <c r="A474" s="41" t="s">
        <v>352</v>
      </c>
      <c r="B474" s="9" t="s">
        <v>354</v>
      </c>
      <c r="C474" s="9">
        <v>2014</v>
      </c>
      <c r="D474" s="99">
        <v>331</v>
      </c>
      <c r="E474" s="99">
        <v>330.1</v>
      </c>
      <c r="F474" s="99">
        <v>0</v>
      </c>
      <c r="G474" s="99">
        <v>0</v>
      </c>
      <c r="H474" s="99">
        <v>0</v>
      </c>
      <c r="I474" s="99">
        <v>0</v>
      </c>
      <c r="J474" s="99">
        <v>331</v>
      </c>
      <c r="K474" s="99">
        <v>330.1</v>
      </c>
      <c r="L474" s="99">
        <v>0</v>
      </c>
      <c r="M474" s="99">
        <v>0</v>
      </c>
      <c r="N474" s="99">
        <v>100</v>
      </c>
      <c r="O474" s="99">
        <v>99.73</v>
      </c>
      <c r="P474" s="28" t="s">
        <v>355</v>
      </c>
      <c r="Q474" s="29">
        <v>0</v>
      </c>
      <c r="R474" s="29">
        <v>0</v>
      </c>
      <c r="S474" s="29">
        <v>100</v>
      </c>
      <c r="T474" s="3"/>
    </row>
    <row r="475" spans="1:20" ht="24.75" customHeight="1" x14ac:dyDescent="0.25">
      <c r="A475" s="143" t="s">
        <v>356</v>
      </c>
      <c r="B475" s="146" t="s">
        <v>357</v>
      </c>
      <c r="C475" s="18" t="s">
        <v>23</v>
      </c>
      <c r="D475" s="19">
        <f>SUM(D476:D477)</f>
        <v>68153.3</v>
      </c>
      <c r="E475" s="19">
        <f t="shared" ref="E475:M475" si="188">SUM(E476:E477)</f>
        <v>68151.199999999997</v>
      </c>
      <c r="F475" s="19">
        <f t="shared" si="188"/>
        <v>0</v>
      </c>
      <c r="G475" s="19">
        <f t="shared" si="188"/>
        <v>0</v>
      </c>
      <c r="H475" s="19">
        <f t="shared" si="188"/>
        <v>0</v>
      </c>
      <c r="I475" s="19">
        <f t="shared" si="188"/>
        <v>0</v>
      </c>
      <c r="J475" s="19">
        <f t="shared" si="188"/>
        <v>68153.3</v>
      </c>
      <c r="K475" s="19">
        <f t="shared" si="188"/>
        <v>68151.199999999997</v>
      </c>
      <c r="L475" s="19">
        <f t="shared" si="188"/>
        <v>0</v>
      </c>
      <c r="M475" s="19">
        <f t="shared" si="188"/>
        <v>0</v>
      </c>
      <c r="N475" s="19">
        <v>100</v>
      </c>
      <c r="O475" s="19">
        <v>100</v>
      </c>
      <c r="P475" s="149" t="s">
        <v>24</v>
      </c>
      <c r="Q475" s="149" t="s">
        <v>24</v>
      </c>
      <c r="R475" s="149" t="s">
        <v>24</v>
      </c>
      <c r="S475" s="149" t="s">
        <v>24</v>
      </c>
      <c r="T475" s="3"/>
    </row>
    <row r="476" spans="1:20" ht="22.5" customHeight="1" x14ac:dyDescent="0.25">
      <c r="A476" s="144"/>
      <c r="B476" s="147"/>
      <c r="C476" s="17">
        <v>2014</v>
      </c>
      <c r="D476" s="19">
        <f>SUM(D478)</f>
        <v>33807</v>
      </c>
      <c r="E476" s="19">
        <f t="shared" ref="E476:M476" si="189">SUM(E478)</f>
        <v>33805.5</v>
      </c>
      <c r="F476" s="19">
        <f t="shared" si="189"/>
        <v>0</v>
      </c>
      <c r="G476" s="19">
        <f t="shared" si="189"/>
        <v>0</v>
      </c>
      <c r="H476" s="19">
        <f t="shared" si="189"/>
        <v>0</v>
      </c>
      <c r="I476" s="19">
        <f t="shared" si="189"/>
        <v>0</v>
      </c>
      <c r="J476" s="19">
        <f t="shared" si="189"/>
        <v>33807</v>
      </c>
      <c r="K476" s="19">
        <f t="shared" si="189"/>
        <v>33805.5</v>
      </c>
      <c r="L476" s="19">
        <f t="shared" si="189"/>
        <v>0</v>
      </c>
      <c r="M476" s="19">
        <f t="shared" si="189"/>
        <v>0</v>
      </c>
      <c r="N476" s="19">
        <v>100</v>
      </c>
      <c r="O476" s="19">
        <v>100</v>
      </c>
      <c r="P476" s="150"/>
      <c r="Q476" s="150"/>
      <c r="R476" s="150"/>
      <c r="S476" s="150"/>
      <c r="T476" s="3"/>
    </row>
    <row r="477" spans="1:20" ht="25.5" customHeight="1" x14ac:dyDescent="0.25">
      <c r="A477" s="145"/>
      <c r="B477" s="148"/>
      <c r="C477" s="17">
        <v>2015</v>
      </c>
      <c r="D477" s="19">
        <f>SUM(D479)</f>
        <v>34346.300000000003</v>
      </c>
      <c r="E477" s="19">
        <f t="shared" ref="E477:M477" si="190">SUM(E479)</f>
        <v>34345.699999999997</v>
      </c>
      <c r="F477" s="19">
        <f t="shared" si="190"/>
        <v>0</v>
      </c>
      <c r="G477" s="19">
        <f t="shared" si="190"/>
        <v>0</v>
      </c>
      <c r="H477" s="19">
        <f t="shared" si="190"/>
        <v>0</v>
      </c>
      <c r="I477" s="19">
        <f t="shared" si="190"/>
        <v>0</v>
      </c>
      <c r="J477" s="19">
        <f t="shared" si="190"/>
        <v>34346.300000000003</v>
      </c>
      <c r="K477" s="19">
        <f t="shared" si="190"/>
        <v>34345.699999999997</v>
      </c>
      <c r="L477" s="19">
        <f t="shared" si="190"/>
        <v>0</v>
      </c>
      <c r="M477" s="19">
        <f t="shared" si="190"/>
        <v>0</v>
      </c>
      <c r="N477" s="19">
        <v>100</v>
      </c>
      <c r="O477" s="19">
        <v>100</v>
      </c>
      <c r="P477" s="151"/>
      <c r="Q477" s="151"/>
      <c r="R477" s="151"/>
      <c r="S477" s="151"/>
      <c r="T477" s="3"/>
    </row>
    <row r="478" spans="1:20" ht="28.5" customHeight="1" x14ac:dyDescent="0.25">
      <c r="A478" s="139" t="s">
        <v>358</v>
      </c>
      <c r="B478" s="141" t="s">
        <v>359</v>
      </c>
      <c r="C478" s="9">
        <v>2014</v>
      </c>
      <c r="D478" s="99">
        <v>33807</v>
      </c>
      <c r="E478" s="99">
        <v>33805.5</v>
      </c>
      <c r="F478" s="99">
        <v>0</v>
      </c>
      <c r="G478" s="99">
        <v>0</v>
      </c>
      <c r="H478" s="99">
        <v>0</v>
      </c>
      <c r="I478" s="99">
        <v>0</v>
      </c>
      <c r="J478" s="99">
        <v>33807</v>
      </c>
      <c r="K478" s="99">
        <v>33805.5</v>
      </c>
      <c r="L478" s="99">
        <v>0</v>
      </c>
      <c r="M478" s="99">
        <v>0</v>
      </c>
      <c r="N478" s="99">
        <v>100</v>
      </c>
      <c r="O478" s="99">
        <v>100</v>
      </c>
      <c r="P478" s="28" t="s">
        <v>360</v>
      </c>
      <c r="Q478" s="29">
        <v>0</v>
      </c>
      <c r="R478" s="29">
        <v>0</v>
      </c>
      <c r="S478" s="29">
        <v>100</v>
      </c>
      <c r="T478" s="3"/>
    </row>
    <row r="479" spans="1:20" ht="28.5" customHeight="1" x14ac:dyDescent="0.25">
      <c r="A479" s="140"/>
      <c r="B479" s="142"/>
      <c r="C479" s="9">
        <v>2015</v>
      </c>
      <c r="D479" s="99">
        <v>34346.300000000003</v>
      </c>
      <c r="E479" s="99">
        <v>34345.699999999997</v>
      </c>
      <c r="F479" s="99">
        <v>0</v>
      </c>
      <c r="G479" s="99">
        <v>0</v>
      </c>
      <c r="H479" s="99">
        <v>0</v>
      </c>
      <c r="I479" s="99">
        <v>0</v>
      </c>
      <c r="J479" s="99">
        <v>34346.300000000003</v>
      </c>
      <c r="K479" s="99">
        <v>34345.699999999997</v>
      </c>
      <c r="L479" s="99">
        <v>0</v>
      </c>
      <c r="M479" s="99">
        <v>0</v>
      </c>
      <c r="N479" s="99">
        <v>100</v>
      </c>
      <c r="O479" s="99">
        <v>100</v>
      </c>
      <c r="P479" s="28" t="s">
        <v>360</v>
      </c>
      <c r="Q479" s="93">
        <v>0</v>
      </c>
      <c r="R479" s="93">
        <v>0</v>
      </c>
      <c r="S479" s="93">
        <v>100</v>
      </c>
      <c r="T479" s="3"/>
    </row>
    <row r="480" spans="1:20" ht="27" customHeight="1" x14ac:dyDescent="0.25">
      <c r="A480" s="167" t="s">
        <v>361</v>
      </c>
      <c r="B480" s="170" t="s">
        <v>362</v>
      </c>
      <c r="C480" s="14" t="s">
        <v>23</v>
      </c>
      <c r="D480" s="15">
        <f>SUM(D481:D482)</f>
        <v>17248.8</v>
      </c>
      <c r="E480" s="15">
        <f t="shared" ref="E480:M480" si="191">SUM(E481:E482)</f>
        <v>26077.8</v>
      </c>
      <c r="F480" s="15">
        <f t="shared" si="191"/>
        <v>2017.05</v>
      </c>
      <c r="G480" s="15">
        <f t="shared" si="191"/>
        <v>1862.74</v>
      </c>
      <c r="H480" s="15">
        <f t="shared" si="191"/>
        <v>2512.5500000000002</v>
      </c>
      <c r="I480" s="15">
        <f t="shared" si="191"/>
        <v>2309.4499999999998</v>
      </c>
      <c r="J480" s="15">
        <f t="shared" si="191"/>
        <v>2400</v>
      </c>
      <c r="K480" s="15">
        <f t="shared" si="191"/>
        <v>11929.41</v>
      </c>
      <c r="L480" s="15">
        <f t="shared" si="191"/>
        <v>10319.200000000001</v>
      </c>
      <c r="M480" s="15">
        <f t="shared" si="191"/>
        <v>9976.2000000000007</v>
      </c>
      <c r="N480" s="15">
        <v>100</v>
      </c>
      <c r="O480" s="15">
        <v>151.18</v>
      </c>
      <c r="P480" s="173" t="s">
        <v>24</v>
      </c>
      <c r="Q480" s="173" t="s">
        <v>24</v>
      </c>
      <c r="R480" s="173" t="s">
        <v>24</v>
      </c>
      <c r="S480" s="173" t="s">
        <v>24</v>
      </c>
      <c r="T480" s="3"/>
    </row>
    <row r="481" spans="1:20" ht="22.5" customHeight="1" x14ac:dyDescent="0.25">
      <c r="A481" s="168"/>
      <c r="B481" s="171"/>
      <c r="C481" s="13">
        <v>2014</v>
      </c>
      <c r="D481" s="15">
        <f>SUM(D484+D491)</f>
        <v>7745.8</v>
      </c>
      <c r="E481" s="15">
        <f t="shared" ref="E481:M481" si="192">SUM(E484+E491)</f>
        <v>7745.8</v>
      </c>
      <c r="F481" s="15">
        <f t="shared" si="192"/>
        <v>986.05</v>
      </c>
      <c r="G481" s="15">
        <f t="shared" si="192"/>
        <v>986.05</v>
      </c>
      <c r="H481" s="15">
        <f t="shared" si="192"/>
        <v>1417.55</v>
      </c>
      <c r="I481" s="15">
        <f t="shared" si="192"/>
        <v>1417.55</v>
      </c>
      <c r="J481" s="15">
        <f t="shared" si="192"/>
        <v>1200</v>
      </c>
      <c r="K481" s="15">
        <f t="shared" si="192"/>
        <v>1200</v>
      </c>
      <c r="L481" s="15">
        <f t="shared" si="192"/>
        <v>4142.2</v>
      </c>
      <c r="M481" s="15">
        <f t="shared" si="192"/>
        <v>4142.2</v>
      </c>
      <c r="N481" s="15">
        <v>100</v>
      </c>
      <c r="O481" s="15">
        <v>100</v>
      </c>
      <c r="P481" s="174"/>
      <c r="Q481" s="174"/>
      <c r="R481" s="174"/>
      <c r="S481" s="174"/>
      <c r="T481" s="3"/>
    </row>
    <row r="482" spans="1:20" ht="28.5" customHeight="1" x14ac:dyDescent="0.25">
      <c r="A482" s="169"/>
      <c r="B482" s="172"/>
      <c r="C482" s="13">
        <v>2015</v>
      </c>
      <c r="D482" s="15">
        <f>SUM(D485+D492)</f>
        <v>9503</v>
      </c>
      <c r="E482" s="15">
        <f t="shared" ref="E482:M482" si="193">SUM(E485+E492)</f>
        <v>18332</v>
      </c>
      <c r="F482" s="15">
        <f t="shared" si="193"/>
        <v>1031</v>
      </c>
      <c r="G482" s="15">
        <f t="shared" si="193"/>
        <v>876.69</v>
      </c>
      <c r="H482" s="15">
        <f t="shared" si="193"/>
        <v>1095</v>
      </c>
      <c r="I482" s="15">
        <f t="shared" si="193"/>
        <v>891.9</v>
      </c>
      <c r="J482" s="15">
        <f t="shared" si="193"/>
        <v>1200</v>
      </c>
      <c r="K482" s="15">
        <f t="shared" si="193"/>
        <v>10729.41</v>
      </c>
      <c r="L482" s="15">
        <f t="shared" si="193"/>
        <v>6177</v>
      </c>
      <c r="M482" s="15">
        <f t="shared" si="193"/>
        <v>5834</v>
      </c>
      <c r="N482" s="15">
        <v>100</v>
      </c>
      <c r="O482" s="15">
        <v>192.91</v>
      </c>
      <c r="P482" s="175"/>
      <c r="Q482" s="175"/>
      <c r="R482" s="175"/>
      <c r="S482" s="175"/>
      <c r="T482" s="3"/>
    </row>
    <row r="483" spans="1:20" ht="21.75" customHeight="1" x14ac:dyDescent="0.25">
      <c r="A483" s="143" t="s">
        <v>363</v>
      </c>
      <c r="B483" s="146" t="s">
        <v>364</v>
      </c>
      <c r="C483" s="18" t="s">
        <v>23</v>
      </c>
      <c r="D483" s="19">
        <f>SUM(D484:D485)</f>
        <v>17248.8</v>
      </c>
      <c r="E483" s="19">
        <f t="shared" ref="E483:M483" si="194">SUM(E484:E485)</f>
        <v>16855.8</v>
      </c>
      <c r="F483" s="19">
        <f t="shared" si="194"/>
        <v>2017.05</v>
      </c>
      <c r="G483" s="19">
        <f t="shared" si="194"/>
        <v>1862.74</v>
      </c>
      <c r="H483" s="19">
        <f t="shared" si="194"/>
        <v>2512.5500000000002</v>
      </c>
      <c r="I483" s="19">
        <f t="shared" si="194"/>
        <v>2309.4499999999998</v>
      </c>
      <c r="J483" s="19">
        <f t="shared" si="194"/>
        <v>2400</v>
      </c>
      <c r="K483" s="19">
        <f t="shared" si="194"/>
        <v>2707.41</v>
      </c>
      <c r="L483" s="19">
        <f t="shared" si="194"/>
        <v>10319.200000000001</v>
      </c>
      <c r="M483" s="19">
        <f t="shared" si="194"/>
        <v>9976.2000000000007</v>
      </c>
      <c r="N483" s="19">
        <v>100</v>
      </c>
      <c r="O483" s="19">
        <v>97.72</v>
      </c>
      <c r="P483" s="149" t="s">
        <v>24</v>
      </c>
      <c r="Q483" s="149" t="s">
        <v>24</v>
      </c>
      <c r="R483" s="149" t="s">
        <v>24</v>
      </c>
      <c r="S483" s="149" t="s">
        <v>24</v>
      </c>
      <c r="T483" s="3"/>
    </row>
    <row r="484" spans="1:20" ht="21" customHeight="1" x14ac:dyDescent="0.25">
      <c r="A484" s="144"/>
      <c r="B484" s="147"/>
      <c r="C484" s="69">
        <v>2014</v>
      </c>
      <c r="D484" s="79">
        <f>SUM(D486)</f>
        <v>7745.8</v>
      </c>
      <c r="E484" s="79">
        <f t="shared" ref="E484:M484" si="195">SUM(E486)</f>
        <v>7745.8</v>
      </c>
      <c r="F484" s="79">
        <f t="shared" si="195"/>
        <v>986.05</v>
      </c>
      <c r="G484" s="79">
        <f t="shared" si="195"/>
        <v>986.05</v>
      </c>
      <c r="H484" s="79">
        <f t="shared" si="195"/>
        <v>1417.55</v>
      </c>
      <c r="I484" s="79">
        <f t="shared" si="195"/>
        <v>1417.55</v>
      </c>
      <c r="J484" s="79">
        <f t="shared" si="195"/>
        <v>1200</v>
      </c>
      <c r="K484" s="79">
        <f t="shared" si="195"/>
        <v>1200</v>
      </c>
      <c r="L484" s="79">
        <f t="shared" si="195"/>
        <v>4142.2</v>
      </c>
      <c r="M484" s="79">
        <f t="shared" si="195"/>
        <v>4142.2</v>
      </c>
      <c r="N484" s="79">
        <v>100</v>
      </c>
      <c r="O484" s="79">
        <v>100</v>
      </c>
      <c r="P484" s="150"/>
      <c r="Q484" s="150"/>
      <c r="R484" s="150"/>
      <c r="S484" s="150"/>
      <c r="T484" s="3"/>
    </row>
    <row r="485" spans="1:20" ht="22.5" customHeight="1" x14ac:dyDescent="0.25">
      <c r="A485" s="145"/>
      <c r="B485" s="148"/>
      <c r="C485" s="69">
        <v>2015</v>
      </c>
      <c r="D485" s="79">
        <f>SUM(D488)</f>
        <v>9503</v>
      </c>
      <c r="E485" s="79">
        <f t="shared" ref="E485:M485" si="196">SUM(E488)</f>
        <v>9110</v>
      </c>
      <c r="F485" s="79">
        <f t="shared" si="196"/>
        <v>1031</v>
      </c>
      <c r="G485" s="79">
        <f t="shared" si="196"/>
        <v>876.69</v>
      </c>
      <c r="H485" s="79">
        <f t="shared" si="196"/>
        <v>1095</v>
      </c>
      <c r="I485" s="79">
        <f t="shared" si="196"/>
        <v>891.9</v>
      </c>
      <c r="J485" s="79">
        <f t="shared" si="196"/>
        <v>1200</v>
      </c>
      <c r="K485" s="79">
        <f t="shared" si="196"/>
        <v>1507.41</v>
      </c>
      <c r="L485" s="79">
        <f t="shared" si="196"/>
        <v>6177</v>
      </c>
      <c r="M485" s="79">
        <f t="shared" si="196"/>
        <v>5834</v>
      </c>
      <c r="N485" s="79">
        <v>100</v>
      </c>
      <c r="O485" s="79">
        <v>95.86</v>
      </c>
      <c r="P485" s="151"/>
      <c r="Q485" s="151"/>
      <c r="R485" s="151"/>
      <c r="S485" s="151"/>
      <c r="T485" s="3"/>
    </row>
    <row r="486" spans="1:20" ht="54.75" customHeight="1" x14ac:dyDescent="0.25">
      <c r="A486" s="139" t="s">
        <v>368</v>
      </c>
      <c r="B486" s="154" t="s">
        <v>365</v>
      </c>
      <c r="C486" s="141">
        <v>2014</v>
      </c>
      <c r="D486" s="176">
        <v>7745.8</v>
      </c>
      <c r="E486" s="176">
        <v>7745.8</v>
      </c>
      <c r="F486" s="176">
        <v>986.05</v>
      </c>
      <c r="G486" s="176">
        <v>986.05</v>
      </c>
      <c r="H486" s="176">
        <v>1417.55</v>
      </c>
      <c r="I486" s="176">
        <v>1417.55</v>
      </c>
      <c r="J486" s="176">
        <v>1200</v>
      </c>
      <c r="K486" s="176">
        <v>1200</v>
      </c>
      <c r="L486" s="176">
        <v>4142.2</v>
      </c>
      <c r="M486" s="176">
        <v>4142.2</v>
      </c>
      <c r="N486" s="176">
        <v>100</v>
      </c>
      <c r="O486" s="176">
        <v>100</v>
      </c>
      <c r="P486" s="42" t="s">
        <v>366</v>
      </c>
      <c r="Q486" s="29">
        <v>6</v>
      </c>
      <c r="R486" s="29">
        <v>6</v>
      </c>
      <c r="S486" s="29">
        <v>100</v>
      </c>
      <c r="T486" s="3"/>
    </row>
    <row r="487" spans="1:20" ht="54.75" customHeight="1" x14ac:dyDescent="0.25">
      <c r="A487" s="153"/>
      <c r="B487" s="158"/>
      <c r="C487" s="142"/>
      <c r="D487" s="177"/>
      <c r="E487" s="177"/>
      <c r="F487" s="177"/>
      <c r="G487" s="177"/>
      <c r="H487" s="177"/>
      <c r="I487" s="177"/>
      <c r="J487" s="177"/>
      <c r="K487" s="177"/>
      <c r="L487" s="177"/>
      <c r="M487" s="177"/>
      <c r="N487" s="177"/>
      <c r="O487" s="177"/>
      <c r="P487" s="42" t="s">
        <v>367</v>
      </c>
      <c r="Q487" s="29">
        <v>22</v>
      </c>
      <c r="R487" s="29">
        <v>22</v>
      </c>
      <c r="S487" s="29">
        <v>100</v>
      </c>
      <c r="T487" s="3"/>
    </row>
    <row r="488" spans="1:20" ht="81" customHeight="1" x14ac:dyDescent="0.25">
      <c r="A488" s="153"/>
      <c r="B488" s="158"/>
      <c r="C488" s="141">
        <v>2015</v>
      </c>
      <c r="D488" s="176">
        <v>9503</v>
      </c>
      <c r="E488" s="176">
        <v>9110</v>
      </c>
      <c r="F488" s="176">
        <v>1031</v>
      </c>
      <c r="G488" s="176">
        <v>876.69</v>
      </c>
      <c r="H488" s="176">
        <v>1095</v>
      </c>
      <c r="I488" s="176">
        <v>891.9</v>
      </c>
      <c r="J488" s="176">
        <v>1200</v>
      </c>
      <c r="K488" s="176">
        <v>1507.41</v>
      </c>
      <c r="L488" s="176">
        <v>6177</v>
      </c>
      <c r="M488" s="176">
        <v>5834</v>
      </c>
      <c r="N488" s="176">
        <v>100</v>
      </c>
      <c r="O488" s="176">
        <v>95.86</v>
      </c>
      <c r="P488" s="42" t="s">
        <v>489</v>
      </c>
      <c r="Q488" s="93">
        <v>5</v>
      </c>
      <c r="R488" s="93">
        <v>5</v>
      </c>
      <c r="S488" s="93">
        <v>100</v>
      </c>
      <c r="T488" s="3"/>
    </row>
    <row r="489" spans="1:20" ht="119.25" customHeight="1" x14ac:dyDescent="0.25">
      <c r="A489" s="140"/>
      <c r="B489" s="155"/>
      <c r="C489" s="142"/>
      <c r="D489" s="177"/>
      <c r="E489" s="177"/>
      <c r="F489" s="177"/>
      <c r="G489" s="177"/>
      <c r="H489" s="177"/>
      <c r="I489" s="177"/>
      <c r="J489" s="177"/>
      <c r="K489" s="177"/>
      <c r="L489" s="177"/>
      <c r="M489" s="177"/>
      <c r="N489" s="177"/>
      <c r="O489" s="177"/>
      <c r="P489" s="42" t="s">
        <v>490</v>
      </c>
      <c r="Q489" s="120">
        <v>9.4E-2</v>
      </c>
      <c r="R489" s="120">
        <v>9.8000000000000004E-2</v>
      </c>
      <c r="S489" s="93">
        <v>104.26</v>
      </c>
      <c r="T489" s="3"/>
    </row>
    <row r="490" spans="1:20" ht="24.75" customHeight="1" x14ac:dyDescent="0.25">
      <c r="A490" s="143" t="s">
        <v>369</v>
      </c>
      <c r="B490" s="146" t="s">
        <v>370</v>
      </c>
      <c r="C490" s="18" t="s">
        <v>23</v>
      </c>
      <c r="D490" s="19">
        <f>SUM(D491:D492)</f>
        <v>0</v>
      </c>
      <c r="E490" s="19">
        <f t="shared" ref="E490:L490" si="197">SUM(E491:E492)</f>
        <v>9222</v>
      </c>
      <c r="F490" s="19">
        <f t="shared" si="197"/>
        <v>0</v>
      </c>
      <c r="G490" s="19">
        <f t="shared" si="197"/>
        <v>0</v>
      </c>
      <c r="H490" s="19">
        <f t="shared" si="197"/>
        <v>0</v>
      </c>
      <c r="I490" s="19">
        <f t="shared" si="197"/>
        <v>0</v>
      </c>
      <c r="J490" s="19">
        <f t="shared" si="197"/>
        <v>0</v>
      </c>
      <c r="K490" s="19">
        <f t="shared" si="197"/>
        <v>9222</v>
      </c>
      <c r="L490" s="19">
        <f t="shared" si="197"/>
        <v>0</v>
      </c>
      <c r="M490" s="19">
        <f>SUM(M491:M492)</f>
        <v>0</v>
      </c>
      <c r="N490" s="19">
        <v>0</v>
      </c>
      <c r="O490" s="19">
        <v>100</v>
      </c>
      <c r="P490" s="149" t="s">
        <v>24</v>
      </c>
      <c r="Q490" s="149" t="s">
        <v>24</v>
      </c>
      <c r="R490" s="149" t="s">
        <v>24</v>
      </c>
      <c r="S490" s="149" t="s">
        <v>24</v>
      </c>
      <c r="T490" s="3"/>
    </row>
    <row r="491" spans="1:20" ht="23.25" customHeight="1" x14ac:dyDescent="0.25">
      <c r="A491" s="144"/>
      <c r="B491" s="147"/>
      <c r="C491" s="17">
        <v>2014</v>
      </c>
      <c r="D491" s="19">
        <v>0</v>
      </c>
      <c r="E491" s="19">
        <v>0</v>
      </c>
      <c r="F491" s="19">
        <v>0</v>
      </c>
      <c r="G491" s="19">
        <v>0</v>
      </c>
      <c r="H491" s="19">
        <v>0</v>
      </c>
      <c r="I491" s="19">
        <v>0</v>
      </c>
      <c r="J491" s="19">
        <v>0</v>
      </c>
      <c r="K491" s="19">
        <v>0</v>
      </c>
      <c r="L491" s="19">
        <v>0</v>
      </c>
      <c r="M491" s="19">
        <v>0</v>
      </c>
      <c r="N491" s="19">
        <v>0</v>
      </c>
      <c r="O491" s="19">
        <v>0</v>
      </c>
      <c r="P491" s="150"/>
      <c r="Q491" s="150"/>
      <c r="R491" s="150"/>
      <c r="S491" s="150"/>
      <c r="T491" s="3"/>
    </row>
    <row r="492" spans="1:20" ht="23.25" customHeight="1" x14ac:dyDescent="0.25">
      <c r="A492" s="145"/>
      <c r="B492" s="148"/>
      <c r="C492" s="17">
        <v>2015</v>
      </c>
      <c r="D492" s="19">
        <f>SUM(D493)</f>
        <v>0</v>
      </c>
      <c r="E492" s="19">
        <f t="shared" ref="E492:M492" si="198">SUM(E493)</f>
        <v>9222</v>
      </c>
      <c r="F492" s="19">
        <f t="shared" si="198"/>
        <v>0</v>
      </c>
      <c r="G492" s="19">
        <f t="shared" si="198"/>
        <v>0</v>
      </c>
      <c r="H492" s="19">
        <f t="shared" si="198"/>
        <v>0</v>
      </c>
      <c r="I492" s="19">
        <f t="shared" si="198"/>
        <v>0</v>
      </c>
      <c r="J492" s="19">
        <f t="shared" si="198"/>
        <v>0</v>
      </c>
      <c r="K492" s="19">
        <f t="shared" si="198"/>
        <v>9222</v>
      </c>
      <c r="L492" s="19">
        <f t="shared" si="198"/>
        <v>0</v>
      </c>
      <c r="M492" s="19">
        <f t="shared" si="198"/>
        <v>0</v>
      </c>
      <c r="N492" s="19">
        <v>0</v>
      </c>
      <c r="O492" s="19">
        <v>100</v>
      </c>
      <c r="P492" s="151"/>
      <c r="Q492" s="151"/>
      <c r="R492" s="151"/>
      <c r="S492" s="151"/>
      <c r="T492" s="3"/>
    </row>
    <row r="493" spans="1:20" ht="42.75" customHeight="1" x14ac:dyDescent="0.25">
      <c r="A493" s="87" t="s">
        <v>491</v>
      </c>
      <c r="B493" s="88" t="s">
        <v>492</v>
      </c>
      <c r="C493" s="96">
        <v>2015</v>
      </c>
      <c r="D493" s="97">
        <v>0</v>
      </c>
      <c r="E493" s="97">
        <v>9222</v>
      </c>
      <c r="F493" s="97">
        <v>0</v>
      </c>
      <c r="G493" s="97">
        <v>0</v>
      </c>
      <c r="H493" s="97">
        <v>0</v>
      </c>
      <c r="I493" s="97">
        <v>0</v>
      </c>
      <c r="J493" s="97">
        <v>0</v>
      </c>
      <c r="K493" s="97">
        <v>9222</v>
      </c>
      <c r="L493" s="97">
        <v>0</v>
      </c>
      <c r="M493" s="97">
        <v>0</v>
      </c>
      <c r="N493" s="97">
        <v>0</v>
      </c>
      <c r="O493" s="97">
        <v>100</v>
      </c>
      <c r="P493" s="98" t="s">
        <v>493</v>
      </c>
      <c r="Q493" s="82">
        <v>1</v>
      </c>
      <c r="R493" s="82">
        <v>6</v>
      </c>
      <c r="S493" s="82" t="s">
        <v>494</v>
      </c>
      <c r="T493" s="3"/>
    </row>
    <row r="494" spans="1:20" ht="24" customHeight="1" x14ac:dyDescent="0.25">
      <c r="A494" s="167" t="s">
        <v>371</v>
      </c>
      <c r="B494" s="170" t="s">
        <v>372</v>
      </c>
      <c r="C494" s="14" t="s">
        <v>23</v>
      </c>
      <c r="D494" s="15">
        <f>SUM(D495:D496)</f>
        <v>8140</v>
      </c>
      <c r="E494" s="15">
        <f t="shared" ref="E494:M494" si="199">SUM(E495:E496)</f>
        <v>8140</v>
      </c>
      <c r="F494" s="15">
        <f t="shared" si="199"/>
        <v>0</v>
      </c>
      <c r="G494" s="15">
        <f t="shared" si="199"/>
        <v>0</v>
      </c>
      <c r="H494" s="15">
        <f t="shared" si="199"/>
        <v>0</v>
      </c>
      <c r="I494" s="15">
        <f t="shared" si="199"/>
        <v>0</v>
      </c>
      <c r="J494" s="15">
        <f t="shared" si="199"/>
        <v>8140</v>
      </c>
      <c r="K494" s="15">
        <f t="shared" si="199"/>
        <v>8140</v>
      </c>
      <c r="L494" s="15">
        <f t="shared" si="199"/>
        <v>0</v>
      </c>
      <c r="M494" s="15">
        <f t="shared" si="199"/>
        <v>0</v>
      </c>
      <c r="N494" s="15">
        <v>100</v>
      </c>
      <c r="O494" s="15">
        <v>100</v>
      </c>
      <c r="P494" s="173" t="s">
        <v>24</v>
      </c>
      <c r="Q494" s="173" t="s">
        <v>24</v>
      </c>
      <c r="R494" s="173" t="s">
        <v>24</v>
      </c>
      <c r="S494" s="173" t="s">
        <v>24</v>
      </c>
      <c r="T494" s="3"/>
    </row>
    <row r="495" spans="1:20" ht="21.75" customHeight="1" x14ac:dyDescent="0.25">
      <c r="A495" s="168"/>
      <c r="B495" s="171"/>
      <c r="C495" s="13">
        <v>2014</v>
      </c>
      <c r="D495" s="15">
        <f>SUM(D497)</f>
        <v>3105</v>
      </c>
      <c r="E495" s="15">
        <f t="shared" ref="E495:M495" si="200">SUM(E497)</f>
        <v>3105</v>
      </c>
      <c r="F495" s="15">
        <f t="shared" si="200"/>
        <v>0</v>
      </c>
      <c r="G495" s="15">
        <f t="shared" si="200"/>
        <v>0</v>
      </c>
      <c r="H495" s="15">
        <f t="shared" si="200"/>
        <v>0</v>
      </c>
      <c r="I495" s="15">
        <f t="shared" si="200"/>
        <v>0</v>
      </c>
      <c r="J495" s="15">
        <f t="shared" si="200"/>
        <v>3105</v>
      </c>
      <c r="K495" s="15">
        <f t="shared" si="200"/>
        <v>3105</v>
      </c>
      <c r="L495" s="15">
        <f t="shared" si="200"/>
        <v>0</v>
      </c>
      <c r="M495" s="15">
        <f t="shared" si="200"/>
        <v>0</v>
      </c>
      <c r="N495" s="15">
        <v>100</v>
      </c>
      <c r="O495" s="15">
        <v>100</v>
      </c>
      <c r="P495" s="174"/>
      <c r="Q495" s="174"/>
      <c r="R495" s="174"/>
      <c r="S495" s="174"/>
      <c r="T495" s="3"/>
    </row>
    <row r="496" spans="1:20" ht="21.75" customHeight="1" x14ac:dyDescent="0.25">
      <c r="A496" s="169"/>
      <c r="B496" s="172"/>
      <c r="C496" s="13">
        <v>2015</v>
      </c>
      <c r="D496" s="15">
        <f>SUM(D498)</f>
        <v>5035</v>
      </c>
      <c r="E496" s="15">
        <f t="shared" ref="E496:M496" si="201">SUM(E498)</f>
        <v>5035</v>
      </c>
      <c r="F496" s="15">
        <f t="shared" si="201"/>
        <v>0</v>
      </c>
      <c r="G496" s="15">
        <f t="shared" si="201"/>
        <v>0</v>
      </c>
      <c r="H496" s="15">
        <f t="shared" si="201"/>
        <v>0</v>
      </c>
      <c r="I496" s="15">
        <f t="shared" si="201"/>
        <v>0</v>
      </c>
      <c r="J496" s="15">
        <f t="shared" si="201"/>
        <v>5035</v>
      </c>
      <c r="K496" s="15">
        <f t="shared" si="201"/>
        <v>5035</v>
      </c>
      <c r="L496" s="15">
        <f t="shared" si="201"/>
        <v>0</v>
      </c>
      <c r="M496" s="15">
        <f t="shared" si="201"/>
        <v>0</v>
      </c>
      <c r="N496" s="15">
        <v>100</v>
      </c>
      <c r="O496" s="15">
        <v>100</v>
      </c>
      <c r="P496" s="175"/>
      <c r="Q496" s="175"/>
      <c r="R496" s="175"/>
      <c r="S496" s="175"/>
      <c r="T496" s="3"/>
    </row>
    <row r="497" spans="1:20" ht="76.5" customHeight="1" x14ac:dyDescent="0.25">
      <c r="A497" s="139" t="s">
        <v>373</v>
      </c>
      <c r="B497" s="141" t="s">
        <v>374</v>
      </c>
      <c r="C497" s="24">
        <v>2014</v>
      </c>
      <c r="D497" s="25">
        <v>3105</v>
      </c>
      <c r="E497" s="25">
        <v>3105</v>
      </c>
      <c r="F497" s="25">
        <v>0</v>
      </c>
      <c r="G497" s="25">
        <v>0</v>
      </c>
      <c r="H497" s="25">
        <v>0</v>
      </c>
      <c r="I497" s="25">
        <v>0</v>
      </c>
      <c r="J497" s="25">
        <v>3105</v>
      </c>
      <c r="K497" s="25">
        <v>3105</v>
      </c>
      <c r="L497" s="25">
        <v>0</v>
      </c>
      <c r="M497" s="25">
        <v>0</v>
      </c>
      <c r="N497" s="25">
        <v>100</v>
      </c>
      <c r="O497" s="25">
        <v>100</v>
      </c>
      <c r="P497" s="31" t="s">
        <v>375</v>
      </c>
      <c r="Q497" s="25">
        <v>3105</v>
      </c>
      <c r="R497" s="25">
        <v>3105</v>
      </c>
      <c r="S497" s="29">
        <v>100</v>
      </c>
      <c r="T497" s="3"/>
    </row>
    <row r="498" spans="1:20" ht="76.5" customHeight="1" x14ac:dyDescent="0.25">
      <c r="A498" s="140"/>
      <c r="B498" s="142"/>
      <c r="C498" s="24">
        <v>2015</v>
      </c>
      <c r="D498" s="25">
        <v>5035</v>
      </c>
      <c r="E498" s="25">
        <v>5035</v>
      </c>
      <c r="F498" s="25">
        <v>0</v>
      </c>
      <c r="G498" s="25">
        <v>0</v>
      </c>
      <c r="H498" s="25">
        <v>0</v>
      </c>
      <c r="I498" s="25">
        <v>0</v>
      </c>
      <c r="J498" s="25">
        <v>5035</v>
      </c>
      <c r="K498" s="25">
        <v>5035</v>
      </c>
      <c r="L498" s="25">
        <v>0</v>
      </c>
      <c r="M498" s="25">
        <v>0</v>
      </c>
      <c r="N498" s="25">
        <v>100</v>
      </c>
      <c r="O498" s="25">
        <v>100</v>
      </c>
      <c r="P498" s="31" t="s">
        <v>375</v>
      </c>
      <c r="Q498" s="25">
        <v>5035</v>
      </c>
      <c r="R498" s="25">
        <v>5035</v>
      </c>
      <c r="S498" s="93">
        <v>100</v>
      </c>
      <c r="T498" s="3"/>
    </row>
    <row r="499" spans="1:20" ht="16.5" x14ac:dyDescent="0.25">
      <c r="A499" s="4"/>
    </row>
    <row r="500" spans="1:20" ht="33.75" customHeight="1" x14ac:dyDescent="0.25">
      <c r="A500" s="204" t="s">
        <v>391</v>
      </c>
      <c r="B500" s="204"/>
      <c r="C500" s="204"/>
      <c r="D500" s="204"/>
      <c r="E500" s="204"/>
      <c r="F500" s="204"/>
      <c r="G500" s="204"/>
      <c r="H500" s="204"/>
      <c r="I500" s="204"/>
      <c r="J500" s="204"/>
      <c r="K500" s="204"/>
      <c r="L500" s="204"/>
      <c r="M500" s="204"/>
      <c r="N500" s="204"/>
      <c r="O500" s="204"/>
      <c r="P500" s="204"/>
      <c r="Q500" s="204"/>
      <c r="R500" s="204"/>
      <c r="S500" s="204"/>
    </row>
    <row r="501" spans="1:20" ht="16.5" x14ac:dyDescent="0.25">
      <c r="A501" s="47"/>
      <c r="B501" s="48"/>
      <c r="C501" s="48"/>
      <c r="D501" s="48"/>
      <c r="E501" s="48"/>
      <c r="F501" s="48"/>
    </row>
    <row r="502" spans="1:20" ht="33.75" customHeight="1" x14ac:dyDescent="0.25">
      <c r="A502" s="205" t="s">
        <v>515</v>
      </c>
      <c r="B502" s="205"/>
      <c r="C502" s="205"/>
      <c r="D502" s="205"/>
      <c r="E502" s="205"/>
      <c r="F502" s="205"/>
      <c r="G502" s="205"/>
      <c r="H502" s="205"/>
      <c r="I502" s="205"/>
      <c r="J502" s="205"/>
      <c r="K502" s="205"/>
      <c r="L502" s="205"/>
      <c r="M502" s="205"/>
      <c r="N502" s="205"/>
      <c r="O502" s="205"/>
      <c r="P502" s="205"/>
      <c r="Q502" s="205"/>
      <c r="R502" s="205"/>
      <c r="S502" s="205"/>
    </row>
    <row r="503" spans="1:20" x14ac:dyDescent="0.25">
      <c r="A503" s="49"/>
      <c r="B503" s="50"/>
      <c r="C503" s="50"/>
      <c r="D503" s="50"/>
      <c r="E503" s="50"/>
      <c r="F503" s="48"/>
    </row>
    <row r="504" spans="1:20" x14ac:dyDescent="0.25">
      <c r="A504" s="51" t="s">
        <v>516</v>
      </c>
      <c r="B504" s="52"/>
      <c r="C504" s="52"/>
      <c r="D504" s="52"/>
      <c r="E504" s="52"/>
      <c r="F504" s="48"/>
    </row>
    <row r="505" spans="1:20" ht="16.5" x14ac:dyDescent="0.25">
      <c r="A505" s="4"/>
    </row>
    <row r="506" spans="1:20" ht="16.5" x14ac:dyDescent="0.25">
      <c r="A506" s="4"/>
    </row>
    <row r="507" spans="1:20" ht="16.5" x14ac:dyDescent="0.25">
      <c r="A507" s="5"/>
    </row>
    <row r="508" spans="1:20" ht="16.5" x14ac:dyDescent="0.25">
      <c r="A508" s="5"/>
    </row>
  </sheetData>
  <mergeCells count="1192">
    <mergeCell ref="P178:P179"/>
    <mergeCell ref="Q178:Q179"/>
    <mergeCell ref="R178:R179"/>
    <mergeCell ref="S178:S179"/>
    <mergeCell ref="S119:S121"/>
    <mergeCell ref="A122:A125"/>
    <mergeCell ref="B122:B125"/>
    <mergeCell ref="C124:C125"/>
    <mergeCell ref="D124:D125"/>
    <mergeCell ref="E124:E125"/>
    <mergeCell ref="F124:F125"/>
    <mergeCell ref="G124:G125"/>
    <mergeCell ref="H124:H125"/>
    <mergeCell ref="I124:I125"/>
    <mergeCell ref="J124:J125"/>
    <mergeCell ref="K124:K125"/>
    <mergeCell ref="L124:L125"/>
    <mergeCell ref="M124:M125"/>
    <mergeCell ref="N124:N125"/>
    <mergeCell ref="O124:O125"/>
    <mergeCell ref="A126:A127"/>
    <mergeCell ref="B126:B127"/>
    <mergeCell ref="O122:O123"/>
    <mergeCell ref="N122:N123"/>
    <mergeCell ref="M122:M123"/>
    <mergeCell ref="L122:L123"/>
    <mergeCell ref="K122:K123"/>
    <mergeCell ref="A132:A134"/>
    <mergeCell ref="B132:B134"/>
    <mergeCell ref="I141:I142"/>
    <mergeCell ref="H141:H142"/>
    <mergeCell ref="G141:G142"/>
    <mergeCell ref="L113:L118"/>
    <mergeCell ref="M113:M118"/>
    <mergeCell ref="N113:N118"/>
    <mergeCell ref="O113:O118"/>
    <mergeCell ref="A119:A121"/>
    <mergeCell ref="B119:B121"/>
    <mergeCell ref="P119:P121"/>
    <mergeCell ref="Q119:Q121"/>
    <mergeCell ref="R119:R121"/>
    <mergeCell ref="B107:B118"/>
    <mergeCell ref="C113:C118"/>
    <mergeCell ref="A107:A118"/>
    <mergeCell ref="K130:K131"/>
    <mergeCell ref="L130:L131"/>
    <mergeCell ref="M130:M131"/>
    <mergeCell ref="N130:N131"/>
    <mergeCell ref="O130:O131"/>
    <mergeCell ref="O128:O129"/>
    <mergeCell ref="N128:N129"/>
    <mergeCell ref="M128:M129"/>
    <mergeCell ref="L128:L129"/>
    <mergeCell ref="E113:E118"/>
    <mergeCell ref="F113:F118"/>
    <mergeCell ref="G113:G118"/>
    <mergeCell ref="H113:H118"/>
    <mergeCell ref="I113:I118"/>
    <mergeCell ref="A99:A102"/>
    <mergeCell ref="B99:B102"/>
    <mergeCell ref="C101:C102"/>
    <mergeCell ref="D101:D102"/>
    <mergeCell ref="E101:E102"/>
    <mergeCell ref="F101:F102"/>
    <mergeCell ref="G101:G102"/>
    <mergeCell ref="H101:H102"/>
    <mergeCell ref="I101:I102"/>
    <mergeCell ref="J101:J102"/>
    <mergeCell ref="K101:K102"/>
    <mergeCell ref="L101:L102"/>
    <mergeCell ref="M101:M102"/>
    <mergeCell ref="N101:N102"/>
    <mergeCell ref="O101:O102"/>
    <mergeCell ref="A103:A106"/>
    <mergeCell ref="B103:B106"/>
    <mergeCell ref="C105:C106"/>
    <mergeCell ref="D105:D106"/>
    <mergeCell ref="O99:O100"/>
    <mergeCell ref="F99:F100"/>
    <mergeCell ref="G99:G100"/>
    <mergeCell ref="H99:H100"/>
    <mergeCell ref="I99:I100"/>
    <mergeCell ref="J99:J100"/>
    <mergeCell ref="D99:D100"/>
    <mergeCell ref="E99:E100"/>
    <mergeCell ref="K103:K104"/>
    <mergeCell ref="E105:E106"/>
    <mergeCell ref="F105:F106"/>
    <mergeCell ref="G105:G106"/>
    <mergeCell ref="H105:H106"/>
    <mergeCell ref="L326:L328"/>
    <mergeCell ref="M326:M328"/>
    <mergeCell ref="N326:N328"/>
    <mergeCell ref="O326:O328"/>
    <mergeCell ref="A322:A328"/>
    <mergeCell ref="B322:B328"/>
    <mergeCell ref="F323:F325"/>
    <mergeCell ref="E323:E325"/>
    <mergeCell ref="D323:D325"/>
    <mergeCell ref="L329:L331"/>
    <mergeCell ref="M329:M331"/>
    <mergeCell ref="N329:N331"/>
    <mergeCell ref="O329:O331"/>
    <mergeCell ref="C329:C331"/>
    <mergeCell ref="D329:D331"/>
    <mergeCell ref="E329:E331"/>
    <mergeCell ref="F329:F331"/>
    <mergeCell ref="G329:G331"/>
    <mergeCell ref="H329:H331"/>
    <mergeCell ref="I329:I331"/>
    <mergeCell ref="J329:J331"/>
    <mergeCell ref="K329:K331"/>
    <mergeCell ref="A329:A331"/>
    <mergeCell ref="A311:A313"/>
    <mergeCell ref="B311:B313"/>
    <mergeCell ref="A315:A317"/>
    <mergeCell ref="B315:B317"/>
    <mergeCell ref="P315:P317"/>
    <mergeCell ref="Q315:Q317"/>
    <mergeCell ref="R315:R317"/>
    <mergeCell ref="E306:E307"/>
    <mergeCell ref="F306:F307"/>
    <mergeCell ref="G306:G307"/>
    <mergeCell ref="H306:H307"/>
    <mergeCell ref="I306:I307"/>
    <mergeCell ref="J306:J307"/>
    <mergeCell ref="K306:K307"/>
    <mergeCell ref="L306:L307"/>
    <mergeCell ref="M306:M307"/>
    <mergeCell ref="A319:A321"/>
    <mergeCell ref="B319:B321"/>
    <mergeCell ref="P319:P321"/>
    <mergeCell ref="Q319:Q321"/>
    <mergeCell ref="R319:R321"/>
    <mergeCell ref="A303:A307"/>
    <mergeCell ref="B303:B307"/>
    <mergeCell ref="C304:C305"/>
    <mergeCell ref="C306:C307"/>
    <mergeCell ref="D304:D305"/>
    <mergeCell ref="E304:E305"/>
    <mergeCell ref="F304:F305"/>
    <mergeCell ref="G304:G305"/>
    <mergeCell ref="H304:H305"/>
    <mergeCell ref="I304:I305"/>
    <mergeCell ref="J304:J305"/>
    <mergeCell ref="A295:A301"/>
    <mergeCell ref="B295:B301"/>
    <mergeCell ref="C296:C298"/>
    <mergeCell ref="C299:C301"/>
    <mergeCell ref="D296:D298"/>
    <mergeCell ref="E296:E298"/>
    <mergeCell ref="F296:F298"/>
    <mergeCell ref="G296:G298"/>
    <mergeCell ref="H296:H298"/>
    <mergeCell ref="I296:I298"/>
    <mergeCell ref="J296:J298"/>
    <mergeCell ref="K296:K298"/>
    <mergeCell ref="L296:L298"/>
    <mergeCell ref="M296:M298"/>
    <mergeCell ref="N296:N298"/>
    <mergeCell ref="O296:O298"/>
    <mergeCell ref="D299:D301"/>
    <mergeCell ref="E299:E301"/>
    <mergeCell ref="F299:F301"/>
    <mergeCell ref="G299:G301"/>
    <mergeCell ref="H299:H301"/>
    <mergeCell ref="I299:I301"/>
    <mergeCell ref="J299:J301"/>
    <mergeCell ref="K299:K301"/>
    <mergeCell ref="A271:A273"/>
    <mergeCell ref="B271:B273"/>
    <mergeCell ref="B274:B276"/>
    <mergeCell ref="A274:A276"/>
    <mergeCell ref="C274:C276"/>
    <mergeCell ref="D274:D276"/>
    <mergeCell ref="E274:E276"/>
    <mergeCell ref="F274:F276"/>
    <mergeCell ref="G274:G276"/>
    <mergeCell ref="A277:A283"/>
    <mergeCell ref="B277:B283"/>
    <mergeCell ref="C281:C283"/>
    <mergeCell ref="H274:H276"/>
    <mergeCell ref="I274:I276"/>
    <mergeCell ref="J274:J276"/>
    <mergeCell ref="K274:K276"/>
    <mergeCell ref="L274:L276"/>
    <mergeCell ref="D281:D283"/>
    <mergeCell ref="E281:E283"/>
    <mergeCell ref="F281:F283"/>
    <mergeCell ref="G281:G283"/>
    <mergeCell ref="H281:H283"/>
    <mergeCell ref="I281:I283"/>
    <mergeCell ref="J281:J283"/>
    <mergeCell ref="K281:K283"/>
    <mergeCell ref="L281:L283"/>
    <mergeCell ref="A258:A260"/>
    <mergeCell ref="B258:B260"/>
    <mergeCell ref="A265:A267"/>
    <mergeCell ref="B265:B267"/>
    <mergeCell ref="P265:P267"/>
    <mergeCell ref="Q265:Q267"/>
    <mergeCell ref="R265:R267"/>
    <mergeCell ref="S265:S267"/>
    <mergeCell ref="Q261:Q263"/>
    <mergeCell ref="R261:R263"/>
    <mergeCell ref="S261:S263"/>
    <mergeCell ref="J269:J270"/>
    <mergeCell ref="K269:K270"/>
    <mergeCell ref="L269:L270"/>
    <mergeCell ref="M269:M270"/>
    <mergeCell ref="N269:N270"/>
    <mergeCell ref="O269:O270"/>
    <mergeCell ref="A261:A263"/>
    <mergeCell ref="B261:B263"/>
    <mergeCell ref="P261:P263"/>
    <mergeCell ref="A269:A270"/>
    <mergeCell ref="B269:B270"/>
    <mergeCell ref="C269:C270"/>
    <mergeCell ref="D269:D270"/>
    <mergeCell ref="E269:E270"/>
    <mergeCell ref="F269:F270"/>
    <mergeCell ref="G269:G270"/>
    <mergeCell ref="H269:H270"/>
    <mergeCell ref="I269:I270"/>
    <mergeCell ref="A242:A254"/>
    <mergeCell ref="B242:B254"/>
    <mergeCell ref="C249:C254"/>
    <mergeCell ref="D249:D254"/>
    <mergeCell ref="E249:E254"/>
    <mergeCell ref="F249:F254"/>
    <mergeCell ref="G249:G254"/>
    <mergeCell ref="H249:H254"/>
    <mergeCell ref="I249:I254"/>
    <mergeCell ref="J249:J254"/>
    <mergeCell ref="K249:K254"/>
    <mergeCell ref="L249:L254"/>
    <mergeCell ref="M249:M254"/>
    <mergeCell ref="N249:N254"/>
    <mergeCell ref="O249:O254"/>
    <mergeCell ref="A255:A257"/>
    <mergeCell ref="B255:B257"/>
    <mergeCell ref="A223:A224"/>
    <mergeCell ref="B223:B224"/>
    <mergeCell ref="A225:A241"/>
    <mergeCell ref="B225:B241"/>
    <mergeCell ref="C234:C241"/>
    <mergeCell ref="D234:D241"/>
    <mergeCell ref="E234:E241"/>
    <mergeCell ref="A217:A219"/>
    <mergeCell ref="B217:B219"/>
    <mergeCell ref="H234:H241"/>
    <mergeCell ref="I234:I241"/>
    <mergeCell ref="J234:J241"/>
    <mergeCell ref="K234:K241"/>
    <mergeCell ref="L234:L241"/>
    <mergeCell ref="M234:M241"/>
    <mergeCell ref="N234:N241"/>
    <mergeCell ref="O234:O241"/>
    <mergeCell ref="A212:A213"/>
    <mergeCell ref="B212:B213"/>
    <mergeCell ref="A214:A216"/>
    <mergeCell ref="B214:B216"/>
    <mergeCell ref="P214:P216"/>
    <mergeCell ref="Q214:Q216"/>
    <mergeCell ref="R214:R216"/>
    <mergeCell ref="S214:S216"/>
    <mergeCell ref="P217:P219"/>
    <mergeCell ref="Q217:Q219"/>
    <mergeCell ref="R217:R219"/>
    <mergeCell ref="S217:S219"/>
    <mergeCell ref="A220:A222"/>
    <mergeCell ref="B220:B222"/>
    <mergeCell ref="P220:P222"/>
    <mergeCell ref="Q220:Q222"/>
    <mergeCell ref="R220:R222"/>
    <mergeCell ref="S220:S222"/>
    <mergeCell ref="A193:A195"/>
    <mergeCell ref="B193:B195"/>
    <mergeCell ref="P193:P195"/>
    <mergeCell ref="Q193:Q195"/>
    <mergeCell ref="R193:R195"/>
    <mergeCell ref="S193:S195"/>
    <mergeCell ref="A206:A208"/>
    <mergeCell ref="B206:B208"/>
    <mergeCell ref="P206:P208"/>
    <mergeCell ref="Q206:Q208"/>
    <mergeCell ref="R206:R208"/>
    <mergeCell ref="S206:S208"/>
    <mergeCell ref="B196:B205"/>
    <mergeCell ref="A196:A205"/>
    <mergeCell ref="D201:D205"/>
    <mergeCell ref="E201:E205"/>
    <mergeCell ref="F201:F205"/>
    <mergeCell ref="G201:G205"/>
    <mergeCell ref="H201:H205"/>
    <mergeCell ref="I201:I205"/>
    <mergeCell ref="J201:J205"/>
    <mergeCell ref="C201:C205"/>
    <mergeCell ref="C196:C200"/>
    <mergeCell ref="D196:D200"/>
    <mergeCell ref="N196:N200"/>
    <mergeCell ref="O196:O200"/>
    <mergeCell ref="K201:K205"/>
    <mergeCell ref="L201:L205"/>
    <mergeCell ref="R255:R257"/>
    <mergeCell ref="S255:S257"/>
    <mergeCell ref="N274:N276"/>
    <mergeCell ref="O274:O276"/>
    <mergeCell ref="P271:P273"/>
    <mergeCell ref="C486:C487"/>
    <mergeCell ref="O466:O467"/>
    <mergeCell ref="N466:N467"/>
    <mergeCell ref="M466:M467"/>
    <mergeCell ref="K466:K467"/>
    <mergeCell ref="M274:M276"/>
    <mergeCell ref="M281:M283"/>
    <mergeCell ref="N281:N283"/>
    <mergeCell ref="O281:O283"/>
    <mergeCell ref="S319:S321"/>
    <mergeCell ref="C326:C328"/>
    <mergeCell ref="D326:D328"/>
    <mergeCell ref="E326:E328"/>
    <mergeCell ref="F326:F328"/>
    <mergeCell ref="G326:G328"/>
    <mergeCell ref="H326:H328"/>
    <mergeCell ref="I326:I328"/>
    <mergeCell ref="J326:J328"/>
    <mergeCell ref="K326:K328"/>
    <mergeCell ref="L299:L301"/>
    <mergeCell ref="M299:M301"/>
    <mergeCell ref="N299:N301"/>
    <mergeCell ref="O299:O301"/>
    <mergeCell ref="K304:K305"/>
    <mergeCell ref="L304:L305"/>
    <mergeCell ref="M304:M305"/>
    <mergeCell ref="N304:N305"/>
    <mergeCell ref="P8:P12"/>
    <mergeCell ref="Q8:Q12"/>
    <mergeCell ref="R8:R12"/>
    <mergeCell ref="A8:A12"/>
    <mergeCell ref="B8:B12"/>
    <mergeCell ref="B14:B16"/>
    <mergeCell ref="A14:A16"/>
    <mergeCell ref="A27:A29"/>
    <mergeCell ref="B27:B29"/>
    <mergeCell ref="S24:S26"/>
    <mergeCell ref="S393:S405"/>
    <mergeCell ref="L466:L467"/>
    <mergeCell ref="P183:P187"/>
    <mergeCell ref="Q183:Q187"/>
    <mergeCell ref="R183:R187"/>
    <mergeCell ref="S183:S187"/>
    <mergeCell ref="P188:P192"/>
    <mergeCell ref="Q188:Q192"/>
    <mergeCell ref="R188:R192"/>
    <mergeCell ref="S188:S192"/>
    <mergeCell ref="Q271:Q273"/>
    <mergeCell ref="R271:R273"/>
    <mergeCell ref="S271:S273"/>
    <mergeCell ref="S315:S317"/>
    <mergeCell ref="O338:O340"/>
    <mergeCell ref="L226:L233"/>
    <mergeCell ref="M201:M205"/>
    <mergeCell ref="N201:N205"/>
    <mergeCell ref="P393:P405"/>
    <mergeCell ref="Q393:Q405"/>
    <mergeCell ref="R393:R405"/>
    <mergeCell ref="Q209:Q211"/>
    <mergeCell ref="P27:P29"/>
    <mergeCell ref="Q30:Q32"/>
    <mergeCell ref="R30:R32"/>
    <mergeCell ref="P21:P23"/>
    <mergeCell ref="Q21:Q23"/>
    <mergeCell ref="R21:R23"/>
    <mergeCell ref="P70:P72"/>
    <mergeCell ref="O81:O83"/>
    <mergeCell ref="P84:P86"/>
    <mergeCell ref="Q84:Q86"/>
    <mergeCell ref="A1:S1"/>
    <mergeCell ref="A3:S3"/>
    <mergeCell ref="A4:S4"/>
    <mergeCell ref="A5:S5"/>
    <mergeCell ref="A6:S6"/>
    <mergeCell ref="C34:C39"/>
    <mergeCell ref="D34:D39"/>
    <mergeCell ref="E34:E39"/>
    <mergeCell ref="F34:F39"/>
    <mergeCell ref="G34:G39"/>
    <mergeCell ref="H34:H39"/>
    <mergeCell ref="I34:I39"/>
    <mergeCell ref="J34:J39"/>
    <mergeCell ref="K34:K39"/>
    <mergeCell ref="L34:L39"/>
    <mergeCell ref="M34:M39"/>
    <mergeCell ref="S8:S12"/>
    <mergeCell ref="D9:E11"/>
    <mergeCell ref="F9:M9"/>
    <mergeCell ref="F10:G11"/>
    <mergeCell ref="H10:I11"/>
    <mergeCell ref="N8:O11"/>
    <mergeCell ref="A84:A86"/>
    <mergeCell ref="B84:B86"/>
    <mergeCell ref="J10:K11"/>
    <mergeCell ref="L10:M11"/>
    <mergeCell ref="C8:C12"/>
    <mergeCell ref="D8:M8"/>
    <mergeCell ref="A24:A26"/>
    <mergeCell ref="B24:B26"/>
    <mergeCell ref="K99:K100"/>
    <mergeCell ref="L99:L100"/>
    <mergeCell ref="M99:M100"/>
    <mergeCell ref="N99:N100"/>
    <mergeCell ref="A21:A23"/>
    <mergeCell ref="B21:B23"/>
    <mergeCell ref="A18:A20"/>
    <mergeCell ref="B18:B20"/>
    <mergeCell ref="A70:A72"/>
    <mergeCell ref="B70:B72"/>
    <mergeCell ref="F81:F83"/>
    <mergeCell ref="G81:G83"/>
    <mergeCell ref="H81:H83"/>
    <mergeCell ref="I81:I83"/>
    <mergeCell ref="J81:J83"/>
    <mergeCell ref="K81:K83"/>
    <mergeCell ref="L81:L83"/>
    <mergeCell ref="M81:M83"/>
    <mergeCell ref="N81:N83"/>
    <mergeCell ref="N90:N92"/>
    <mergeCell ref="M90:M92"/>
    <mergeCell ref="K90:K92"/>
    <mergeCell ref="L90:L92"/>
    <mergeCell ref="N34:N39"/>
    <mergeCell ref="E90:E92"/>
    <mergeCell ref="D90:D92"/>
    <mergeCell ref="C90:C92"/>
    <mergeCell ref="J90:J92"/>
    <mergeCell ref="I90:I92"/>
    <mergeCell ref="H90:H92"/>
    <mergeCell ref="G90:G92"/>
    <mergeCell ref="F90:F92"/>
    <mergeCell ref="J93:J95"/>
    <mergeCell ref="O93:O95"/>
    <mergeCell ref="C99:C100"/>
    <mergeCell ref="O90:O92"/>
    <mergeCell ref="O107:O112"/>
    <mergeCell ref="N107:N112"/>
    <mergeCell ref="M107:M112"/>
    <mergeCell ref="L107:L112"/>
    <mergeCell ref="K107:K112"/>
    <mergeCell ref="E103:E104"/>
    <mergeCell ref="D103:D104"/>
    <mergeCell ref="C103:C104"/>
    <mergeCell ref="E107:E112"/>
    <mergeCell ref="D107:D112"/>
    <mergeCell ref="C107:C112"/>
    <mergeCell ref="J103:J104"/>
    <mergeCell ref="I103:I104"/>
    <mergeCell ref="H103:H104"/>
    <mergeCell ref="G103:G104"/>
    <mergeCell ref="F103:F104"/>
    <mergeCell ref="O103:O104"/>
    <mergeCell ref="N103:N104"/>
    <mergeCell ref="M103:M104"/>
    <mergeCell ref="L103:L104"/>
    <mergeCell ref="K105:K106"/>
    <mergeCell ref="L105:L106"/>
    <mergeCell ref="M105:M106"/>
    <mergeCell ref="N105:N106"/>
    <mergeCell ref="O105:O106"/>
    <mergeCell ref="A128:A131"/>
    <mergeCell ref="B128:B131"/>
    <mergeCell ref="C130:C131"/>
    <mergeCell ref="D130:D131"/>
    <mergeCell ref="E130:E131"/>
    <mergeCell ref="F130:F131"/>
    <mergeCell ref="G130:G131"/>
    <mergeCell ref="H130:H131"/>
    <mergeCell ref="I130:I131"/>
    <mergeCell ref="J130:J131"/>
    <mergeCell ref="K128:K129"/>
    <mergeCell ref="J107:J112"/>
    <mergeCell ref="I107:I112"/>
    <mergeCell ref="H107:H112"/>
    <mergeCell ref="G107:G112"/>
    <mergeCell ref="F107:F112"/>
    <mergeCell ref="J122:J123"/>
    <mergeCell ref="I122:I123"/>
    <mergeCell ref="H122:H123"/>
    <mergeCell ref="G122:G123"/>
    <mergeCell ref="F122:F123"/>
    <mergeCell ref="E122:E123"/>
    <mergeCell ref="D122:D123"/>
    <mergeCell ref="C122:C123"/>
    <mergeCell ref="D113:D118"/>
    <mergeCell ref="J113:J118"/>
    <mergeCell ref="K113:K118"/>
    <mergeCell ref="E128:E129"/>
    <mergeCell ref="D128:D129"/>
    <mergeCell ref="C128:C129"/>
    <mergeCell ref="J128:J129"/>
    <mergeCell ref="I128:I129"/>
    <mergeCell ref="H128:H129"/>
    <mergeCell ref="G128:G129"/>
    <mergeCell ref="F128:F129"/>
    <mergeCell ref="O278:O280"/>
    <mergeCell ref="N278:N280"/>
    <mergeCell ref="M278:M280"/>
    <mergeCell ref="L278:L280"/>
    <mergeCell ref="K278:K280"/>
    <mergeCell ref="J278:J280"/>
    <mergeCell ref="I278:I280"/>
    <mergeCell ref="H278:H280"/>
    <mergeCell ref="G278:G280"/>
    <mergeCell ref="F278:F280"/>
    <mergeCell ref="E278:E280"/>
    <mergeCell ref="D278:D280"/>
    <mergeCell ref="C278:C280"/>
    <mergeCell ref="O144:O145"/>
    <mergeCell ref="N144:N145"/>
    <mergeCell ref="M144:M145"/>
    <mergeCell ref="N226:N233"/>
    <mergeCell ref="M226:M233"/>
    <mergeCell ref="H144:H145"/>
    <mergeCell ref="L144:L145"/>
    <mergeCell ref="K144:K145"/>
    <mergeCell ref="E144:E145"/>
    <mergeCell ref="D144:D145"/>
    <mergeCell ref="A46:A48"/>
    <mergeCell ref="B46:B48"/>
    <mergeCell ref="P46:P48"/>
    <mergeCell ref="Q46:Q48"/>
    <mergeCell ref="R46:R48"/>
    <mergeCell ref="S46:S48"/>
    <mergeCell ref="A49:A51"/>
    <mergeCell ref="B49:B51"/>
    <mergeCell ref="P50:P51"/>
    <mergeCell ref="S332:S334"/>
    <mergeCell ref="A338:A343"/>
    <mergeCell ref="B338:B343"/>
    <mergeCell ref="C341:C343"/>
    <mergeCell ref="K226:K233"/>
    <mergeCell ref="J226:J233"/>
    <mergeCell ref="I226:I233"/>
    <mergeCell ref="H226:H233"/>
    <mergeCell ref="G226:G233"/>
    <mergeCell ref="G338:G340"/>
    <mergeCell ref="H338:H340"/>
    <mergeCell ref="I338:I340"/>
    <mergeCell ref="J338:J340"/>
    <mergeCell ref="K338:K340"/>
    <mergeCell ref="F234:F241"/>
    <mergeCell ref="G234:G241"/>
    <mergeCell ref="B329:B331"/>
    <mergeCell ref="L338:L340"/>
    <mergeCell ref="F141:F142"/>
    <mergeCell ref="O141:O142"/>
    <mergeCell ref="N141:N142"/>
    <mergeCell ref="M141:M142"/>
    <mergeCell ref="L141:L142"/>
    <mergeCell ref="A500:S500"/>
    <mergeCell ref="A502:S502"/>
    <mergeCell ref="F226:F233"/>
    <mergeCell ref="E226:E233"/>
    <mergeCell ref="D226:D233"/>
    <mergeCell ref="C226:C233"/>
    <mergeCell ref="O243:O248"/>
    <mergeCell ref="N243:N248"/>
    <mergeCell ref="M243:M248"/>
    <mergeCell ref="L243:L248"/>
    <mergeCell ref="K243:K248"/>
    <mergeCell ref="J243:J248"/>
    <mergeCell ref="I243:I248"/>
    <mergeCell ref="H243:H248"/>
    <mergeCell ref="G243:G248"/>
    <mergeCell ref="F243:F248"/>
    <mergeCell ref="E243:E248"/>
    <mergeCell ref="F374:F375"/>
    <mergeCell ref="K374:K375"/>
    <mergeCell ref="J374:J375"/>
    <mergeCell ref="I374:I375"/>
    <mergeCell ref="H374:H375"/>
    <mergeCell ref="G374:G375"/>
    <mergeCell ref="E374:E375"/>
    <mergeCell ref="D374:D375"/>
    <mergeCell ref="C374:C375"/>
    <mergeCell ref="O348:O349"/>
    <mergeCell ref="J348:J349"/>
    <mergeCell ref="M338:M340"/>
    <mergeCell ref="N338:N340"/>
    <mergeCell ref="A332:A334"/>
    <mergeCell ref="B332:B334"/>
    <mergeCell ref="A30:A32"/>
    <mergeCell ref="B30:B32"/>
    <mergeCell ref="B33:B45"/>
    <mergeCell ref="A33:A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I144:I145"/>
    <mergeCell ref="S30:S32"/>
    <mergeCell ref="O34:O39"/>
    <mergeCell ref="P14:P16"/>
    <mergeCell ref="Q14:Q16"/>
    <mergeCell ref="R14:R16"/>
    <mergeCell ref="S61:S63"/>
    <mergeCell ref="O66:O69"/>
    <mergeCell ref="N66:N69"/>
    <mergeCell ref="M66:M69"/>
    <mergeCell ref="L66:L69"/>
    <mergeCell ref="K66:K69"/>
    <mergeCell ref="J66:J69"/>
    <mergeCell ref="I66:I69"/>
    <mergeCell ref="H66:H69"/>
    <mergeCell ref="S52:S54"/>
    <mergeCell ref="S70:S72"/>
    <mergeCell ref="R70:R72"/>
    <mergeCell ref="O136:O137"/>
    <mergeCell ref="S14:S16"/>
    <mergeCell ref="P24:P26"/>
    <mergeCell ref="Q24:Q26"/>
    <mergeCell ref="R24:R26"/>
    <mergeCell ref="P30:P32"/>
    <mergeCell ref="S21:S23"/>
    <mergeCell ref="P18:P20"/>
    <mergeCell ref="Q18:Q20"/>
    <mergeCell ref="R18:R20"/>
    <mergeCell ref="S18:S20"/>
    <mergeCell ref="K141:K142"/>
    <mergeCell ref="I105:I106"/>
    <mergeCell ref="J105:J106"/>
    <mergeCell ref="A55:A57"/>
    <mergeCell ref="B55:B57"/>
    <mergeCell ref="P56:P57"/>
    <mergeCell ref="A58:A60"/>
    <mergeCell ref="B58:B60"/>
    <mergeCell ref="P58:P60"/>
    <mergeCell ref="Q58:Q60"/>
    <mergeCell ref="R58:R60"/>
    <mergeCell ref="S58:S60"/>
    <mergeCell ref="G66:G69"/>
    <mergeCell ref="F66:F69"/>
    <mergeCell ref="E66:E69"/>
    <mergeCell ref="D66:D69"/>
    <mergeCell ref="C66:C69"/>
    <mergeCell ref="B64:B69"/>
    <mergeCell ref="A64:A69"/>
    <mergeCell ref="A52:A54"/>
    <mergeCell ref="B52:B54"/>
    <mergeCell ref="A61:A63"/>
    <mergeCell ref="B61:B63"/>
    <mergeCell ref="P52:P54"/>
    <mergeCell ref="Q52:Q54"/>
    <mergeCell ref="R52:R54"/>
    <mergeCell ref="P61:P63"/>
    <mergeCell ref="Q61:Q63"/>
    <mergeCell ref="R61:R63"/>
    <mergeCell ref="A73:A77"/>
    <mergeCell ref="B73:B77"/>
    <mergeCell ref="C74:C75"/>
    <mergeCell ref="D74:D75"/>
    <mergeCell ref="E74:E75"/>
    <mergeCell ref="F74:F75"/>
    <mergeCell ref="G74:G75"/>
    <mergeCell ref="H74:H75"/>
    <mergeCell ref="I74:I75"/>
    <mergeCell ref="J74:J75"/>
    <mergeCell ref="K74:K75"/>
    <mergeCell ref="L74:L75"/>
    <mergeCell ref="M74:M75"/>
    <mergeCell ref="N74:N75"/>
    <mergeCell ref="O74:O75"/>
    <mergeCell ref="C76:C77"/>
    <mergeCell ref="Q70:Q72"/>
    <mergeCell ref="F76:F77"/>
    <mergeCell ref="G76:G77"/>
    <mergeCell ref="H76:H77"/>
    <mergeCell ref="I76:I77"/>
    <mergeCell ref="J76:J77"/>
    <mergeCell ref="D76:D77"/>
    <mergeCell ref="E76:E77"/>
    <mergeCell ref="K76:K77"/>
    <mergeCell ref="L76:L77"/>
    <mergeCell ref="M76:M77"/>
    <mergeCell ref="N76:N77"/>
    <mergeCell ref="O76:O77"/>
    <mergeCell ref="A78:A83"/>
    <mergeCell ref="B78:B83"/>
    <mergeCell ref="C79:C80"/>
    <mergeCell ref="D79:D80"/>
    <mergeCell ref="E79:E80"/>
    <mergeCell ref="F79:F80"/>
    <mergeCell ref="G79:G80"/>
    <mergeCell ref="H79:H80"/>
    <mergeCell ref="I79:I80"/>
    <mergeCell ref="J79:J80"/>
    <mergeCell ref="K79:K80"/>
    <mergeCell ref="L79:L80"/>
    <mergeCell ref="M79:M80"/>
    <mergeCell ref="N79:N80"/>
    <mergeCell ref="O79:O80"/>
    <mergeCell ref="C81:C83"/>
    <mergeCell ref="D81:D83"/>
    <mergeCell ref="E81:E83"/>
    <mergeCell ref="A180:A182"/>
    <mergeCell ref="B180:B182"/>
    <mergeCell ref="P180:P182"/>
    <mergeCell ref="Q180:Q182"/>
    <mergeCell ref="R180:R182"/>
    <mergeCell ref="S180:S182"/>
    <mergeCell ref="R84:R86"/>
    <mergeCell ref="S84:S86"/>
    <mergeCell ref="P87:P89"/>
    <mergeCell ref="Q87:Q89"/>
    <mergeCell ref="R87:R89"/>
    <mergeCell ref="S87:S89"/>
    <mergeCell ref="A87:A89"/>
    <mergeCell ref="B87:B89"/>
    <mergeCell ref="C93:C95"/>
    <mergeCell ref="D93:D95"/>
    <mergeCell ref="E93:E95"/>
    <mergeCell ref="F93:F95"/>
    <mergeCell ref="G93:G95"/>
    <mergeCell ref="H93:H95"/>
    <mergeCell ref="I93:I95"/>
    <mergeCell ref="K93:K95"/>
    <mergeCell ref="L93:L95"/>
    <mergeCell ref="M93:M95"/>
    <mergeCell ref="N93:N95"/>
    <mergeCell ref="E141:E142"/>
    <mergeCell ref="D141:D142"/>
    <mergeCell ref="C141:C142"/>
    <mergeCell ref="C144:C145"/>
    <mergeCell ref="G144:G145"/>
    <mergeCell ref="F144:F145"/>
    <mergeCell ref="J141:J142"/>
    <mergeCell ref="E196:E200"/>
    <mergeCell ref="F196:F200"/>
    <mergeCell ref="G196:G200"/>
    <mergeCell ref="H196:H200"/>
    <mergeCell ref="I196:I200"/>
    <mergeCell ref="J196:J200"/>
    <mergeCell ref="K196:K200"/>
    <mergeCell ref="L196:L200"/>
    <mergeCell ref="M196:M200"/>
    <mergeCell ref="D243:D248"/>
    <mergeCell ref="C243:C248"/>
    <mergeCell ref="O226:O233"/>
    <mergeCell ref="C323:C325"/>
    <mergeCell ref="O323:O325"/>
    <mergeCell ref="N323:N325"/>
    <mergeCell ref="M323:M325"/>
    <mergeCell ref="L323:L325"/>
    <mergeCell ref="K323:K325"/>
    <mergeCell ref="J323:J325"/>
    <mergeCell ref="I323:I325"/>
    <mergeCell ref="H323:H325"/>
    <mergeCell ref="G323:G325"/>
    <mergeCell ref="O201:O205"/>
    <mergeCell ref="O304:O305"/>
    <mergeCell ref="D306:D307"/>
    <mergeCell ref="N306:N307"/>
    <mergeCell ref="O306:O307"/>
    <mergeCell ref="A209:A211"/>
    <mergeCell ref="B209:B211"/>
    <mergeCell ref="P209:P211"/>
    <mergeCell ref="M341:M343"/>
    <mergeCell ref="N341:N343"/>
    <mergeCell ref="O341:O343"/>
    <mergeCell ref="A335:A337"/>
    <mergeCell ref="B335:B337"/>
    <mergeCell ref="P335:P337"/>
    <mergeCell ref="Q335:Q337"/>
    <mergeCell ref="R335:R337"/>
    <mergeCell ref="S335:S337"/>
    <mergeCell ref="D341:D343"/>
    <mergeCell ref="E341:E343"/>
    <mergeCell ref="F341:F343"/>
    <mergeCell ref="G341:G343"/>
    <mergeCell ref="H341:H343"/>
    <mergeCell ref="I341:I343"/>
    <mergeCell ref="J341:J343"/>
    <mergeCell ref="K341:K343"/>
    <mergeCell ref="L341:L343"/>
    <mergeCell ref="C338:C340"/>
    <mergeCell ref="D338:D340"/>
    <mergeCell ref="E338:E340"/>
    <mergeCell ref="F338:F340"/>
    <mergeCell ref="P332:P334"/>
    <mergeCell ref="Q332:Q334"/>
    <mergeCell ref="R332:R334"/>
    <mergeCell ref="R209:R211"/>
    <mergeCell ref="S209:S211"/>
    <mergeCell ref="P255:P257"/>
    <mergeCell ref="Q255:Q257"/>
    <mergeCell ref="A344:A346"/>
    <mergeCell ref="B344:B346"/>
    <mergeCell ref="P344:P346"/>
    <mergeCell ref="Q344:Q346"/>
    <mergeCell ref="R344:R346"/>
    <mergeCell ref="S344:S346"/>
    <mergeCell ref="A347:A351"/>
    <mergeCell ref="B347:B351"/>
    <mergeCell ref="C350:C351"/>
    <mergeCell ref="D350:D351"/>
    <mergeCell ref="E350:E351"/>
    <mergeCell ref="F350:F351"/>
    <mergeCell ref="G350:G351"/>
    <mergeCell ref="H350:H351"/>
    <mergeCell ref="I350:I351"/>
    <mergeCell ref="J350:J351"/>
    <mergeCell ref="K350:K351"/>
    <mergeCell ref="L350:L351"/>
    <mergeCell ref="M350:M351"/>
    <mergeCell ref="N350:N351"/>
    <mergeCell ref="O350:O351"/>
    <mergeCell ref="H348:H349"/>
    <mergeCell ref="G348:G349"/>
    <mergeCell ref="F348:F349"/>
    <mergeCell ref="E348:E349"/>
    <mergeCell ref="D348:D349"/>
    <mergeCell ref="C348:C349"/>
    <mergeCell ref="I348:I349"/>
    <mergeCell ref="N348:N349"/>
    <mergeCell ref="M348:M349"/>
    <mergeCell ref="L348:L349"/>
    <mergeCell ref="K348:K349"/>
    <mergeCell ref="A358:A359"/>
    <mergeCell ref="B358:B359"/>
    <mergeCell ref="A360:A362"/>
    <mergeCell ref="B360:B362"/>
    <mergeCell ref="P360:P362"/>
    <mergeCell ref="Q360:Q362"/>
    <mergeCell ref="R360:R362"/>
    <mergeCell ref="S360:S362"/>
    <mergeCell ref="A363:A364"/>
    <mergeCell ref="B363:B364"/>
    <mergeCell ref="A352:A354"/>
    <mergeCell ref="B352:B354"/>
    <mergeCell ref="P352:P354"/>
    <mergeCell ref="Q352:Q354"/>
    <mergeCell ref="R352:R354"/>
    <mergeCell ref="S352:S354"/>
    <mergeCell ref="A355:A357"/>
    <mergeCell ref="B355:B357"/>
    <mergeCell ref="P355:P357"/>
    <mergeCell ref="Q355:Q357"/>
    <mergeCell ref="R355:R357"/>
    <mergeCell ref="S355:S357"/>
    <mergeCell ref="A365:A367"/>
    <mergeCell ref="B365:B367"/>
    <mergeCell ref="P365:P367"/>
    <mergeCell ref="Q365:Q367"/>
    <mergeCell ref="R365:R367"/>
    <mergeCell ref="S365:S367"/>
    <mergeCell ref="O369:O370"/>
    <mergeCell ref="N369:N370"/>
    <mergeCell ref="M369:M370"/>
    <mergeCell ref="L369:L370"/>
    <mergeCell ref="K369:K370"/>
    <mergeCell ref="J369:J370"/>
    <mergeCell ref="I369:I370"/>
    <mergeCell ref="H369:H370"/>
    <mergeCell ref="G369:G370"/>
    <mergeCell ref="F369:F370"/>
    <mergeCell ref="E369:E370"/>
    <mergeCell ref="D369:D370"/>
    <mergeCell ref="C369:C370"/>
    <mergeCell ref="B368:B370"/>
    <mergeCell ref="A368:A370"/>
    <mergeCell ref="A371:A373"/>
    <mergeCell ref="B371:B373"/>
    <mergeCell ref="P371:P373"/>
    <mergeCell ref="Q371:Q373"/>
    <mergeCell ref="R371:R373"/>
    <mergeCell ref="S371:S373"/>
    <mergeCell ref="A374:A377"/>
    <mergeCell ref="B374:B377"/>
    <mergeCell ref="C376:C377"/>
    <mergeCell ref="D376:D377"/>
    <mergeCell ref="E376:E377"/>
    <mergeCell ref="F376:F377"/>
    <mergeCell ref="G376:G377"/>
    <mergeCell ref="H376:H377"/>
    <mergeCell ref="I376:I377"/>
    <mergeCell ref="J376:J377"/>
    <mergeCell ref="K376:K377"/>
    <mergeCell ref="L376:L377"/>
    <mergeCell ref="M376:M377"/>
    <mergeCell ref="N376:N377"/>
    <mergeCell ref="O376:O377"/>
    <mergeCell ref="O374:O375"/>
    <mergeCell ref="N374:N375"/>
    <mergeCell ref="M374:M375"/>
    <mergeCell ref="L374:L375"/>
    <mergeCell ref="A390:A392"/>
    <mergeCell ref="B390:B392"/>
    <mergeCell ref="P390:P392"/>
    <mergeCell ref="Q390:Q392"/>
    <mergeCell ref="R390:R392"/>
    <mergeCell ref="S390:S392"/>
    <mergeCell ref="A413:A415"/>
    <mergeCell ref="B413:B415"/>
    <mergeCell ref="P413:P415"/>
    <mergeCell ref="Q413:Q415"/>
    <mergeCell ref="R413:R415"/>
    <mergeCell ref="S413:S415"/>
    <mergeCell ref="A378:A380"/>
    <mergeCell ref="B378:B380"/>
    <mergeCell ref="P378:P380"/>
    <mergeCell ref="Q378:Q380"/>
    <mergeCell ref="R378:R380"/>
    <mergeCell ref="S378:S380"/>
    <mergeCell ref="A381:A389"/>
    <mergeCell ref="B381:B383"/>
    <mergeCell ref="P384:P387"/>
    <mergeCell ref="Q384:Q387"/>
    <mergeCell ref="R384:R387"/>
    <mergeCell ref="S384:S387"/>
    <mergeCell ref="P381:P383"/>
    <mergeCell ref="Q381:Q383"/>
    <mergeCell ref="R381:R383"/>
    <mergeCell ref="S381:S383"/>
    <mergeCell ref="P388:P389"/>
    <mergeCell ref="Q388:Q389"/>
    <mergeCell ref="R388:R389"/>
    <mergeCell ref="S388:S389"/>
    <mergeCell ref="A421:A423"/>
    <mergeCell ref="B421:B423"/>
    <mergeCell ref="P421:P423"/>
    <mergeCell ref="Q421:Q423"/>
    <mergeCell ref="R421:R423"/>
    <mergeCell ref="S421:S423"/>
    <mergeCell ref="A424:A425"/>
    <mergeCell ref="B424:B425"/>
    <mergeCell ref="A428:A430"/>
    <mergeCell ref="B428:B430"/>
    <mergeCell ref="A419:A420"/>
    <mergeCell ref="B419:B420"/>
    <mergeCell ref="P419:P420"/>
    <mergeCell ref="Q419:Q420"/>
    <mergeCell ref="R419:R420"/>
    <mergeCell ref="S419:S420"/>
    <mergeCell ref="A416:A418"/>
    <mergeCell ref="B416:B418"/>
    <mergeCell ref="P416:P418"/>
    <mergeCell ref="Q416:Q418"/>
    <mergeCell ref="R416:R418"/>
    <mergeCell ref="S416:S418"/>
    <mergeCell ref="A434:A435"/>
    <mergeCell ref="B434:B435"/>
    <mergeCell ref="A436:A437"/>
    <mergeCell ref="B436:B437"/>
    <mergeCell ref="A438:A440"/>
    <mergeCell ref="B438:B440"/>
    <mergeCell ref="P438:P440"/>
    <mergeCell ref="Q438:Q440"/>
    <mergeCell ref="R438:R440"/>
    <mergeCell ref="A431:A433"/>
    <mergeCell ref="B431:B433"/>
    <mergeCell ref="P428:P430"/>
    <mergeCell ref="Q428:Q430"/>
    <mergeCell ref="R428:R430"/>
    <mergeCell ref="S428:S430"/>
    <mergeCell ref="P431:P433"/>
    <mergeCell ref="Q431:Q433"/>
    <mergeCell ref="R431:R433"/>
    <mergeCell ref="S431:S433"/>
    <mergeCell ref="A449:A450"/>
    <mergeCell ref="B449:B450"/>
    <mergeCell ref="A451:A452"/>
    <mergeCell ref="B451:B452"/>
    <mergeCell ref="A453:A455"/>
    <mergeCell ref="B453:B455"/>
    <mergeCell ref="P453:P455"/>
    <mergeCell ref="Q453:Q455"/>
    <mergeCell ref="R453:R455"/>
    <mergeCell ref="S438:S440"/>
    <mergeCell ref="A441:A442"/>
    <mergeCell ref="B441:B442"/>
    <mergeCell ref="A443:A444"/>
    <mergeCell ref="B443:B444"/>
    <mergeCell ref="A446:A448"/>
    <mergeCell ref="B446:B448"/>
    <mergeCell ref="P446:P448"/>
    <mergeCell ref="Q446:Q448"/>
    <mergeCell ref="R446:R448"/>
    <mergeCell ref="S446:S448"/>
    <mergeCell ref="S453:S455"/>
    <mergeCell ref="A456:A458"/>
    <mergeCell ref="B456:B458"/>
    <mergeCell ref="P456:P458"/>
    <mergeCell ref="Q456:Q458"/>
    <mergeCell ref="R456:R458"/>
    <mergeCell ref="S456:S458"/>
    <mergeCell ref="O460:O462"/>
    <mergeCell ref="N460:N462"/>
    <mergeCell ref="M460:M462"/>
    <mergeCell ref="L460:L462"/>
    <mergeCell ref="K460:K462"/>
    <mergeCell ref="J460:J462"/>
    <mergeCell ref="I460:I462"/>
    <mergeCell ref="H460:H462"/>
    <mergeCell ref="G460:G462"/>
    <mergeCell ref="F460:F462"/>
    <mergeCell ref="E460:E462"/>
    <mergeCell ref="D460:D462"/>
    <mergeCell ref="C460:C462"/>
    <mergeCell ref="B459:B462"/>
    <mergeCell ref="A459:A462"/>
    <mergeCell ref="D486:D487"/>
    <mergeCell ref="Q475:Q477"/>
    <mergeCell ref="R475:R477"/>
    <mergeCell ref="S475:S477"/>
    <mergeCell ref="A472:A473"/>
    <mergeCell ref="B472:B473"/>
    <mergeCell ref="A463:A465"/>
    <mergeCell ref="B463:B465"/>
    <mergeCell ref="P463:P465"/>
    <mergeCell ref="Q463:Q465"/>
    <mergeCell ref="R463:R465"/>
    <mergeCell ref="S463:S465"/>
    <mergeCell ref="A466:A468"/>
    <mergeCell ref="B466:B468"/>
    <mergeCell ref="A469:A471"/>
    <mergeCell ref="B469:B471"/>
    <mergeCell ref="P469:P471"/>
    <mergeCell ref="Q469:Q471"/>
    <mergeCell ref="R469:R471"/>
    <mergeCell ref="S469:S471"/>
    <mergeCell ref="J466:J467"/>
    <mergeCell ref="I466:I467"/>
    <mergeCell ref="H466:H467"/>
    <mergeCell ref="G466:G467"/>
    <mergeCell ref="F466:F467"/>
    <mergeCell ref="E466:E467"/>
    <mergeCell ref="D466:D467"/>
    <mergeCell ref="C466:C467"/>
    <mergeCell ref="L488:L489"/>
    <mergeCell ref="M488:M489"/>
    <mergeCell ref="N488:N489"/>
    <mergeCell ref="O488:O489"/>
    <mergeCell ref="A483:A485"/>
    <mergeCell ref="B483:B485"/>
    <mergeCell ref="P483:P485"/>
    <mergeCell ref="A486:A489"/>
    <mergeCell ref="B486:B489"/>
    <mergeCell ref="C488:C489"/>
    <mergeCell ref="D488:D489"/>
    <mergeCell ref="E488:E489"/>
    <mergeCell ref="F488:F489"/>
    <mergeCell ref="G488:G489"/>
    <mergeCell ref="H488:H489"/>
    <mergeCell ref="I488:I489"/>
    <mergeCell ref="A475:A477"/>
    <mergeCell ref="B475:B477"/>
    <mergeCell ref="A478:A479"/>
    <mergeCell ref="B478:B479"/>
    <mergeCell ref="P475:P477"/>
    <mergeCell ref="O486:O487"/>
    <mergeCell ref="N486:N487"/>
    <mergeCell ref="M486:M487"/>
    <mergeCell ref="L486:L487"/>
    <mergeCell ref="K486:K487"/>
    <mergeCell ref="J486:J487"/>
    <mergeCell ref="I486:I487"/>
    <mergeCell ref="H486:H487"/>
    <mergeCell ref="G486:G487"/>
    <mergeCell ref="F486:F487"/>
    <mergeCell ref="E486:E487"/>
    <mergeCell ref="A497:A498"/>
    <mergeCell ref="B497:B498"/>
    <mergeCell ref="A96:A98"/>
    <mergeCell ref="B96:B98"/>
    <mergeCell ref="P96:P98"/>
    <mergeCell ref="Q96:Q98"/>
    <mergeCell ref="R96:R98"/>
    <mergeCell ref="S96:S98"/>
    <mergeCell ref="A480:A482"/>
    <mergeCell ref="B480:B482"/>
    <mergeCell ref="P480:P482"/>
    <mergeCell ref="Q480:Q482"/>
    <mergeCell ref="R480:R482"/>
    <mergeCell ref="S480:S482"/>
    <mergeCell ref="A494:A496"/>
    <mergeCell ref="B494:B496"/>
    <mergeCell ref="P494:P496"/>
    <mergeCell ref="Q494:Q496"/>
    <mergeCell ref="R494:R496"/>
    <mergeCell ref="S494:S496"/>
    <mergeCell ref="Q483:Q485"/>
    <mergeCell ref="R483:R485"/>
    <mergeCell ref="S483:S485"/>
    <mergeCell ref="A490:A492"/>
    <mergeCell ref="B490:B492"/>
    <mergeCell ref="P490:P492"/>
    <mergeCell ref="Q490:Q492"/>
    <mergeCell ref="R490:R492"/>
    <mergeCell ref="S490:S492"/>
    <mergeCell ref="J488:J489"/>
    <mergeCell ref="K488:K489"/>
    <mergeCell ref="R148:R150"/>
    <mergeCell ref="S148:S150"/>
    <mergeCell ref="P132:P134"/>
    <mergeCell ref="Q132:Q134"/>
    <mergeCell ref="R132:R134"/>
    <mergeCell ref="S132:S134"/>
    <mergeCell ref="A138:A140"/>
    <mergeCell ref="B138:B140"/>
    <mergeCell ref="P138:P140"/>
    <mergeCell ref="Q138:Q140"/>
    <mergeCell ref="R138:R140"/>
    <mergeCell ref="S138:S140"/>
    <mergeCell ref="A141:A143"/>
    <mergeCell ref="B141:B143"/>
    <mergeCell ref="A144:A147"/>
    <mergeCell ref="B144:B147"/>
    <mergeCell ref="C146:C147"/>
    <mergeCell ref="D146:D147"/>
    <mergeCell ref="A135:A137"/>
    <mergeCell ref="B135:B137"/>
    <mergeCell ref="C136:C137"/>
    <mergeCell ref="D136:D137"/>
    <mergeCell ref="E136:E137"/>
    <mergeCell ref="F136:F137"/>
    <mergeCell ref="G136:G137"/>
    <mergeCell ref="H136:H137"/>
    <mergeCell ref="I136:I137"/>
    <mergeCell ref="J136:J137"/>
    <mergeCell ref="K136:K137"/>
    <mergeCell ref="L136:L137"/>
    <mergeCell ref="M136:M137"/>
    <mergeCell ref="N136:N137"/>
    <mergeCell ref="J144:J145"/>
    <mergeCell ref="A168:A169"/>
    <mergeCell ref="B168:B169"/>
    <mergeCell ref="E146:E147"/>
    <mergeCell ref="F146:F147"/>
    <mergeCell ref="G146:G147"/>
    <mergeCell ref="H146:H147"/>
    <mergeCell ref="I146:I147"/>
    <mergeCell ref="J146:J147"/>
    <mergeCell ref="K146:K147"/>
    <mergeCell ref="L146:L147"/>
    <mergeCell ref="M146:M147"/>
    <mergeCell ref="N146:N147"/>
    <mergeCell ref="O146:O147"/>
    <mergeCell ref="B148:B150"/>
    <mergeCell ref="A148:A150"/>
    <mergeCell ref="P148:P150"/>
    <mergeCell ref="Q148:Q150"/>
    <mergeCell ref="A170:A171"/>
    <mergeCell ref="B170:B171"/>
    <mergeCell ref="A172:A173"/>
    <mergeCell ref="B172:B173"/>
    <mergeCell ref="A174:A175"/>
    <mergeCell ref="B174:B175"/>
    <mergeCell ref="A176:A177"/>
    <mergeCell ref="B176:B177"/>
    <mergeCell ref="A161:A163"/>
    <mergeCell ref="B161:B163"/>
    <mergeCell ref="P161:P163"/>
    <mergeCell ref="Q161:Q163"/>
    <mergeCell ref="R161:R163"/>
    <mergeCell ref="S161:S163"/>
    <mergeCell ref="B90:B95"/>
    <mergeCell ref="A90:A95"/>
    <mergeCell ref="A151:A152"/>
    <mergeCell ref="B151:B152"/>
    <mergeCell ref="A154:A156"/>
    <mergeCell ref="B154:B156"/>
    <mergeCell ref="P154:P156"/>
    <mergeCell ref="Q154:Q156"/>
    <mergeCell ref="R154:R156"/>
    <mergeCell ref="S154:S156"/>
    <mergeCell ref="A157:A158"/>
    <mergeCell ref="B157:B158"/>
    <mergeCell ref="A159:A160"/>
    <mergeCell ref="B159:B160"/>
    <mergeCell ref="A164:A165"/>
    <mergeCell ref="B164:B165"/>
    <mergeCell ref="A166:A167"/>
    <mergeCell ref="B166:B167"/>
  </mergeCells>
  <pageMargins left="0.25" right="0.25" top="0.75" bottom="0.75" header="0.3" footer="0.3"/>
  <pageSetup paperSize="9" scale="60" fitToHeight="0" orientation="landscape" r:id="rId1"/>
  <ignoredErrors>
    <ignoredError sqref="D24:M24 D27:M27 D49:M49 D181:M181 D182:M182 D281:M28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2016-02-05T11:56:50Z</dcterms:modified>
</cp:coreProperties>
</file>